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threadedComments/threadedComment1.xml" ContentType="application/vnd.ms-excel.threaded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threadedComments/threadedComment2.xml" ContentType="application/vnd.ms-excel.threaded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3.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threadedComments/threadedComment4.xml" ContentType="application/vnd.ms-excel.threaded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threadedComments/threadedComment5.xml" ContentType="application/vnd.ms-excel.threaded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threadedComments/threadedComment6.xml" ContentType="application/vnd.ms-excel.threaded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threadedComments/threadedComment7.xml" ContentType="application/vnd.ms-excel.threadedcomments+xml"/>
  <Override PartName="/xl/comments3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mc:AlternateContent xmlns:mc="http://schemas.openxmlformats.org/markup-compatibility/2006">
    <mc:Choice Requires="x15">
      <x15ac:absPath xmlns:x15ac="http://schemas.microsoft.com/office/spreadsheetml/2010/11/ac" url="C:\Users\majda.elhams\AppData\Local\Box\Box Edit\Documents\utquaV75QE2Cm3jiTmIFig==\"/>
    </mc:Choice>
  </mc:AlternateContent>
  <xr:revisionPtr revIDLastSave="0" documentId="13_ncr:1_{1E0A1392-DBA9-4234-96B0-28547E7217EB}" xr6:coauthVersionLast="47" xr6:coauthVersionMax="47" xr10:uidLastSave="{00000000-0000-0000-0000-000000000000}"/>
  <bookViews>
    <workbookView xWindow="-28920" yWindow="-120" windowWidth="29040" windowHeight="15840" tabRatio="737" firstSheet="1" activeTab="1" xr2:uid="{00000000-000D-0000-FFFF-FFFF00000000}"/>
  </bookViews>
  <sheets>
    <sheet name="Update Log" sheetId="15" state="hidden" r:id="rId1"/>
    <sheet name="READ ME" sheetId="94" r:id="rId2"/>
    <sheet name="Dropdown Lists" sheetId="13" state="hidden" r:id="rId3"/>
    <sheet name="Budget History" sheetId="83" state="hidden" r:id="rId4"/>
    <sheet name="Site Lists" sheetId="85" state="hidden" r:id="rId5"/>
    <sheet name="Subcontractors" sheetId="78" r:id="rId6"/>
    <sheet name="Number Served" sheetId="77" state="hidden" r:id="rId7"/>
    <sheet name="HUD Requirements" sheetId="76" state="hidden" r:id="rId8"/>
    <sheet name="Summary (ALL Budgets)" sheetId="56" r:id="rId9"/>
    <sheet name="Summary - SS" sheetId="1" r:id="rId10"/>
    <sheet name="Operating Detail - SS" sheetId="2" r:id="rId11"/>
    <sheet name="Salary Detail - SS" sheetId="9" r:id="rId12"/>
    <sheet name="Budget Narrative - SS" sheetId="12" r:id="rId13"/>
    <sheet name="Summary Capacity Building" sheetId="36" r:id="rId14"/>
    <sheet name="Salary Detail Capacity Building" sheetId="37" r:id="rId15"/>
    <sheet name="Operating Detail Capacity Build" sheetId="38" r:id="rId16"/>
    <sheet name="Budget Narrative Capacity Build" sheetId="39" r:id="rId17"/>
    <sheet name="Summary - Start Up " sheetId="48" r:id="rId18"/>
    <sheet name="Salary Detail - Start Up " sheetId="49" r:id="rId19"/>
    <sheet name="Operating Detail - Start Up " sheetId="50" r:id="rId20"/>
    <sheet name="Budget Narrative - Start Up " sheetId="51" r:id="rId21"/>
    <sheet name="Summary (4)" sheetId="52" state="hidden" r:id="rId22"/>
    <sheet name="Salary Detail (4)" sheetId="53" state="hidden" r:id="rId23"/>
    <sheet name="Operating Detail (4)" sheetId="54" state="hidden" r:id="rId24"/>
    <sheet name="Budget Narrative (4)" sheetId="55" state="hidden" r:id="rId25"/>
    <sheet name="Summary (5)" sheetId="57" state="hidden" r:id="rId26"/>
    <sheet name="Salary Detail (5)" sheetId="58" state="hidden" r:id="rId27"/>
    <sheet name="Operating Detail (5)" sheetId="59" state="hidden" r:id="rId28"/>
    <sheet name="Budget Narrative (5)" sheetId="60" state="hidden" r:id="rId29"/>
    <sheet name="Summary (6)" sheetId="61" state="hidden" r:id="rId30"/>
    <sheet name="Salary Detail (6)" sheetId="62" state="hidden" r:id="rId31"/>
    <sheet name="Operating Detail (6)" sheetId="63" state="hidden" r:id="rId32"/>
    <sheet name="Budget Narrative (6)" sheetId="64" state="hidden" r:id="rId33"/>
    <sheet name="Summary (7)" sheetId="65" state="hidden" r:id="rId34"/>
    <sheet name="Salary Detail (7)" sheetId="66" state="hidden" r:id="rId35"/>
    <sheet name="Operating Detail (7)" sheetId="67" state="hidden" r:id="rId36"/>
    <sheet name="Budget Narrative (7)" sheetId="68" state="hidden" r:id="rId37"/>
    <sheet name="Summary (8)" sheetId="69" state="hidden" r:id="rId38"/>
    <sheet name="Salary Detail (8)" sheetId="70" state="hidden" r:id="rId39"/>
    <sheet name="Operating Detail (8)" sheetId="71" state="hidden" r:id="rId40"/>
    <sheet name="Budget Narrative (8)" sheetId="72" state="hidden" r:id="rId41"/>
    <sheet name="Summary (9)" sheetId="86" state="hidden" r:id="rId42"/>
    <sheet name="Salary Detail (9)" sheetId="87" state="hidden" r:id="rId43"/>
    <sheet name="Operating Detail (9)" sheetId="88" state="hidden" r:id="rId44"/>
    <sheet name="Budget Narrative (9)" sheetId="89" state="hidden" r:id="rId45"/>
    <sheet name="Summary (10)" sheetId="90" state="hidden" r:id="rId46"/>
    <sheet name="Salary Detail (10)" sheetId="91" state="hidden" r:id="rId47"/>
    <sheet name="Operating Detail (10)" sheetId="92" state="hidden" r:id="rId48"/>
    <sheet name="Budget Narrative (10)" sheetId="93" state="hidden" r:id="rId49"/>
  </sheets>
  <definedNames>
    <definedName name="_xlnm.Print_Area" localSheetId="12">'Budget Narrative - SS'!$A$2:$E$147</definedName>
    <definedName name="_xlnm.Print_Area" localSheetId="20">'Budget Narrative - Start Up '!$A$2:$E$146</definedName>
    <definedName name="_xlnm.Print_Area" localSheetId="48">'Budget Narrative (10)'!$A$1:$E$180</definedName>
    <definedName name="_xlnm.Print_Area" localSheetId="24">'Budget Narrative (4)'!$A$1:$E$180</definedName>
    <definedName name="_xlnm.Print_Area" localSheetId="28">'Budget Narrative (5)'!$A$1:$E$180</definedName>
    <definedName name="_xlnm.Print_Area" localSheetId="32">'Budget Narrative (6)'!$A$1:$E$180</definedName>
    <definedName name="_xlnm.Print_Area" localSheetId="36">'Budget Narrative (7)'!$A$1:$E$180</definedName>
    <definedName name="_xlnm.Print_Area" localSheetId="40">'Budget Narrative (8)'!$A$1:$E$180</definedName>
    <definedName name="_xlnm.Print_Area" localSheetId="44">'Budget Narrative (9)'!$A$1:$E$180</definedName>
    <definedName name="_xlnm.Print_Area" localSheetId="16">'Budget Narrative Capacity Build'!$A$2:$E$146</definedName>
    <definedName name="_xlnm.Print_Area" localSheetId="7">'HUD Requirements'!$A$1:$AH$25</definedName>
    <definedName name="_xlnm.Print_Area" localSheetId="6">'Number Served'!$A$1:$AH$21</definedName>
    <definedName name="_xlnm.Print_Area" localSheetId="10">'Operating Detail - SS'!$A$1:$H$103</definedName>
    <definedName name="_xlnm.Print_Area" localSheetId="19">'Operating Detail - Start Up '!$A$1:$AC$103</definedName>
    <definedName name="_xlnm.Print_Area" localSheetId="47">'Operating Detail (10)'!$A$1:$AI$104</definedName>
    <definedName name="_xlnm.Print_Area" localSheetId="23">'Operating Detail (4)'!$A$1:$AI$104</definedName>
    <definedName name="_xlnm.Print_Area" localSheetId="27">'Operating Detail (5)'!$A$1:$AI$104</definedName>
    <definedName name="_xlnm.Print_Area" localSheetId="31">'Operating Detail (6)'!$A$1:$AI$104</definedName>
    <definedName name="_xlnm.Print_Area" localSheetId="35">'Operating Detail (7)'!$A$1:$AI$104</definedName>
    <definedName name="_xlnm.Print_Area" localSheetId="39">'Operating Detail (8)'!$A$1:$AI$104</definedName>
    <definedName name="_xlnm.Print_Area" localSheetId="43">'Operating Detail (9)'!$A$1:$AI$104</definedName>
    <definedName name="_xlnm.Print_Area" localSheetId="15">'Operating Detail Capacity Build'!$A$1:$H$103</definedName>
    <definedName name="_xlnm.Print_Area" localSheetId="11">'Salary Detail - SS'!$A$1:$AB$61</definedName>
    <definedName name="_xlnm.Print_Area" localSheetId="18">'Salary Detail - Start Up '!$A$1:$BQ$61</definedName>
    <definedName name="_xlnm.Print_Area" localSheetId="46">'Salary Detail (10)'!$A$1:$BW$63</definedName>
    <definedName name="_xlnm.Print_Area" localSheetId="22">'Salary Detail (4)'!$A$1:$BW$63</definedName>
    <definedName name="_xlnm.Print_Area" localSheetId="26">'Salary Detail (5)'!$A$1:$BW$63</definedName>
    <definedName name="_xlnm.Print_Area" localSheetId="30">'Salary Detail (6)'!$A$1:$BW$63</definedName>
    <definedName name="_xlnm.Print_Area" localSheetId="34">'Salary Detail (7)'!$A$1:$BW$63</definedName>
    <definedName name="_xlnm.Print_Area" localSheetId="38">'Salary Detail (8)'!$A$1:$BW$63</definedName>
    <definedName name="_xlnm.Print_Area" localSheetId="42">'Salary Detail (9)'!$A$1:$BW$63</definedName>
    <definedName name="_xlnm.Print_Area" localSheetId="14">'Salary Detail Capacity Building'!$A$1:$AB$60</definedName>
    <definedName name="_xlnm.Print_Area" localSheetId="4">'Site Lists'!$A$1:$D$26</definedName>
    <definedName name="_xlnm.Print_Area" localSheetId="5">Subcontractors!$A$1:$D$17</definedName>
    <definedName name="_xlnm.Print_Area" localSheetId="9">'Summary - SS'!$A$1:$J$63</definedName>
    <definedName name="_xlnm.Print_Area" localSheetId="17">'Summary - Start Up '!$A$1:$J$63</definedName>
    <definedName name="_xlnm.Print_Area" localSheetId="45">'Summary (10)'!$A$1:$AK$70</definedName>
    <definedName name="_xlnm.Print_Area" localSheetId="21">'Summary (4)'!$A$1:$AK$70</definedName>
    <definedName name="_xlnm.Print_Area" localSheetId="25">'Summary (5)'!$A$1:$AK$70</definedName>
    <definedName name="_xlnm.Print_Area" localSheetId="29">'Summary (6)'!$A$1:$AK$70</definedName>
    <definedName name="_xlnm.Print_Area" localSheetId="33">'Summary (7)'!$A$1:$AK$70</definedName>
    <definedName name="_xlnm.Print_Area" localSheetId="37">'Summary (8)'!$A$1:$AK$70</definedName>
    <definedName name="_xlnm.Print_Area" localSheetId="41">'Summary (9)'!$A$1:$AK$70</definedName>
    <definedName name="_xlnm.Print_Area" localSheetId="8">'Summary (ALL Budgets)'!$A$1:$J$63</definedName>
    <definedName name="_xlnm.Print_Area" localSheetId="13">'Summary Capacity Building'!$A$1:$J$62</definedName>
    <definedName name="_xlnm.Print_Titles" localSheetId="7">'HUD Requirements'!$A:$A,'HUD Requirements'!$1:$6</definedName>
    <definedName name="_xlnm.Print_Titles" localSheetId="6">'Number Served'!$A:$A,'Number Served'!$1:$6</definedName>
    <definedName name="_xlnm.Print_Titles" localSheetId="10">'Operating Detail - SS'!$A:$A,'Operating Detail - SS'!$1:$8</definedName>
    <definedName name="_xlnm.Print_Titles" localSheetId="19">'Operating Detail - Start Up '!$A:$A,'Operating Detail - Start Up '!$1:$8</definedName>
    <definedName name="_xlnm.Print_Titles" localSheetId="47">'Operating Detail (10)'!$A:$A,'Operating Detail (10)'!$1:$9</definedName>
    <definedName name="_xlnm.Print_Titles" localSheetId="23">'Operating Detail (4)'!$A:$A,'Operating Detail (4)'!$1:$9</definedName>
    <definedName name="_xlnm.Print_Titles" localSheetId="27">'Operating Detail (5)'!$A:$A,'Operating Detail (5)'!$1:$9</definedName>
    <definedName name="_xlnm.Print_Titles" localSheetId="31">'Operating Detail (6)'!$A:$A,'Operating Detail (6)'!$1:$9</definedName>
    <definedName name="_xlnm.Print_Titles" localSheetId="35">'Operating Detail (7)'!$A:$A,'Operating Detail (7)'!$1:$9</definedName>
    <definedName name="_xlnm.Print_Titles" localSheetId="39">'Operating Detail (8)'!$A:$A,'Operating Detail (8)'!$1:$9</definedName>
    <definedName name="_xlnm.Print_Titles" localSheetId="43">'Operating Detail (9)'!$A:$A,'Operating Detail (9)'!$1:$9</definedName>
    <definedName name="_xlnm.Print_Titles" localSheetId="15">'Operating Detail Capacity Build'!$A:$A,'Operating Detail Capacity Build'!$1:$8</definedName>
    <definedName name="_xlnm.Print_Titles" localSheetId="11">'Salary Detail - SS'!$A:$B,'Salary Detail - SS'!$1:$5</definedName>
    <definedName name="_xlnm.Print_Titles" localSheetId="18">'Salary Detail - Start Up '!$A:$B,'Salary Detail - Start Up '!$1:$5</definedName>
    <definedName name="_xlnm.Print_Titles" localSheetId="46">'Salary Detail (10)'!$A:$B,'Salary Detail (10)'!$1:$6</definedName>
    <definedName name="_xlnm.Print_Titles" localSheetId="22">'Salary Detail (4)'!$A:$B,'Salary Detail (4)'!$1:$6</definedName>
    <definedName name="_xlnm.Print_Titles" localSheetId="26">'Salary Detail (5)'!$A:$B,'Salary Detail (5)'!$1:$6</definedName>
    <definedName name="_xlnm.Print_Titles" localSheetId="30">'Salary Detail (6)'!$A:$B,'Salary Detail (6)'!$1:$6</definedName>
    <definedName name="_xlnm.Print_Titles" localSheetId="34">'Salary Detail (7)'!$A:$B,'Salary Detail (7)'!$1:$6</definedName>
    <definedName name="_xlnm.Print_Titles" localSheetId="38">'Salary Detail (8)'!$A:$B,'Salary Detail (8)'!$1:$6</definedName>
    <definedName name="_xlnm.Print_Titles" localSheetId="42">'Salary Detail (9)'!$A:$B,'Salary Detail (9)'!$1:$6</definedName>
    <definedName name="_xlnm.Print_Titles" localSheetId="14">'Salary Detail Capacity Building'!$A:$B,'Salary Detail Capacity Building'!$1:$5</definedName>
    <definedName name="_xlnm.Print_Titles" localSheetId="4">'Site Lists'!$A:$A,'Site Lists'!$1:$6</definedName>
    <definedName name="_xlnm.Print_Titles" localSheetId="5">Subcontractors!$A:$A,Subcontractors!$1:$5</definedName>
    <definedName name="_xlnm.Print_Titles" localSheetId="9">'Summary - SS'!$A:$A,'Summary - SS'!$1:$7</definedName>
    <definedName name="_xlnm.Print_Titles" localSheetId="17">'Summary - Start Up '!$A:$A,'Summary - Start Up '!$1:$7</definedName>
    <definedName name="_xlnm.Print_Titles" localSheetId="45">'Summary (10)'!$A:$A,'Summary (10)'!$1:$11</definedName>
    <definedName name="_xlnm.Print_Titles" localSheetId="21">'Summary (4)'!$A:$A,'Summary (4)'!$1:$11</definedName>
    <definedName name="_xlnm.Print_Titles" localSheetId="25">'Summary (5)'!$A:$A,'Summary (5)'!$1:$11</definedName>
    <definedName name="_xlnm.Print_Titles" localSheetId="29">'Summary (6)'!$A:$A,'Summary (6)'!$1:$11</definedName>
    <definedName name="_xlnm.Print_Titles" localSheetId="33">'Summary (7)'!$A:$A,'Summary (7)'!$1:$11</definedName>
    <definedName name="_xlnm.Print_Titles" localSheetId="37">'Summary (8)'!$A:$A,'Summary (8)'!$1:$11</definedName>
    <definedName name="_xlnm.Print_Titles" localSheetId="41">'Summary (9)'!$A:$A,'Summary (9)'!$1:$11</definedName>
    <definedName name="_xlnm.Print_Titles" localSheetId="8">'Summary (ALL Budgets)'!$A:$D,'Summary (ALL Budgets)'!$1:$14</definedName>
    <definedName name="_xlnm.Print_Titles" localSheetId="13">'Summary Capacity Building'!$A:$A,'Summary Capacity Building'!$1:$7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56" l="1"/>
  <c r="B6" i="56"/>
  <c r="B60" i="56"/>
  <c r="E28" i="36"/>
  <c r="B9" i="56"/>
  <c r="I29" i="56"/>
  <c r="I30" i="56"/>
  <c r="I31" i="56"/>
  <c r="I32" i="56"/>
  <c r="I33" i="56"/>
  <c r="I34" i="56"/>
  <c r="I35" i="56"/>
  <c r="I36" i="56"/>
  <c r="I37" i="56"/>
  <c r="I38" i="56"/>
  <c r="I39" i="56"/>
  <c r="I40" i="56"/>
  <c r="I41" i="56"/>
  <c r="I42" i="56"/>
  <c r="I43" i="56"/>
  <c r="I44" i="56"/>
  <c r="I45" i="56"/>
  <c r="H29" i="56"/>
  <c r="H30" i="56"/>
  <c r="H31" i="56"/>
  <c r="H32" i="56"/>
  <c r="H33" i="56"/>
  <c r="H34" i="56"/>
  <c r="H35" i="56"/>
  <c r="H36" i="56"/>
  <c r="H37" i="56"/>
  <c r="H38" i="56"/>
  <c r="H39" i="56"/>
  <c r="H40" i="56"/>
  <c r="H41" i="56"/>
  <c r="H42" i="56"/>
  <c r="H43" i="56"/>
  <c r="H44" i="56"/>
  <c r="H45" i="56"/>
  <c r="G29" i="56"/>
  <c r="G30" i="56"/>
  <c r="G31" i="56"/>
  <c r="G32" i="56"/>
  <c r="G33" i="56"/>
  <c r="G34" i="56"/>
  <c r="G35" i="56"/>
  <c r="G36" i="56"/>
  <c r="G37" i="56"/>
  <c r="G38" i="56"/>
  <c r="G39" i="56"/>
  <c r="G40" i="56"/>
  <c r="G41" i="56"/>
  <c r="G42" i="56"/>
  <c r="G43" i="56"/>
  <c r="G44" i="56"/>
  <c r="G45" i="56"/>
  <c r="F30" i="56"/>
  <c r="F31" i="56"/>
  <c r="F32" i="56"/>
  <c r="F33" i="56"/>
  <c r="F34" i="56"/>
  <c r="F35" i="56"/>
  <c r="F36" i="56"/>
  <c r="F37" i="56"/>
  <c r="F38" i="56"/>
  <c r="F39" i="56"/>
  <c r="F40" i="56"/>
  <c r="F41" i="56"/>
  <c r="F42" i="56"/>
  <c r="F43" i="56"/>
  <c r="F44" i="56"/>
  <c r="F45" i="56"/>
  <c r="E30" i="56"/>
  <c r="E31" i="56"/>
  <c r="E32" i="56"/>
  <c r="E33" i="56"/>
  <c r="E34" i="56"/>
  <c r="E35" i="56"/>
  <c r="E36" i="56"/>
  <c r="E37" i="56"/>
  <c r="E38" i="56"/>
  <c r="E39" i="56"/>
  <c r="E40" i="56"/>
  <c r="E41" i="56"/>
  <c r="E42" i="56"/>
  <c r="E43" i="56"/>
  <c r="E44" i="56"/>
  <c r="E45" i="56"/>
  <c r="AC13" i="50"/>
  <c r="B6" i="36"/>
  <c r="B3" i="36"/>
  <c r="B59" i="36"/>
  <c r="C48" i="39"/>
  <c r="B108" i="39"/>
  <c r="B6" i="39"/>
  <c r="B7" i="39"/>
  <c r="B8"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5" i="39"/>
  <c r="B108" i="12"/>
  <c r="A61" i="12"/>
  <c r="C139" i="12"/>
  <c r="C140" i="12"/>
  <c r="C141" i="12"/>
  <c r="C142" i="12"/>
  <c r="C143" i="12"/>
  <c r="C144" i="12"/>
  <c r="C138" i="12"/>
  <c r="C131" i="12"/>
  <c r="C130" i="12"/>
  <c r="C129" i="12"/>
  <c r="C128" i="12"/>
  <c r="C127" i="12"/>
  <c r="C126" i="12"/>
  <c r="C125" i="12"/>
  <c r="C124" i="12"/>
  <c r="C123" i="12"/>
  <c r="C113" i="12"/>
  <c r="C114" i="12"/>
  <c r="C115" i="12"/>
  <c r="C116" i="12"/>
  <c r="C117" i="12"/>
  <c r="C118" i="12"/>
  <c r="C119" i="12"/>
  <c r="C120" i="12"/>
  <c r="C121" i="12"/>
  <c r="C112" i="12"/>
  <c r="C96" i="12"/>
  <c r="C97" i="12"/>
  <c r="C98" i="12"/>
  <c r="C99" i="12"/>
  <c r="C100" i="12"/>
  <c r="C101" i="12"/>
  <c r="C102" i="12"/>
  <c r="C103" i="12"/>
  <c r="C104" i="12"/>
  <c r="C105" i="12"/>
  <c r="C95"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52" i="12"/>
  <c r="C103" i="50"/>
  <c r="A50" i="48"/>
  <c r="A51" i="48"/>
  <c r="A52" i="48"/>
  <c r="A49" i="48"/>
  <c r="B108" i="51"/>
  <c r="A93" i="51"/>
  <c r="A94" i="51"/>
  <c r="A95" i="51"/>
  <c r="A96" i="51"/>
  <c r="A97" i="51"/>
  <c r="C48" i="51"/>
  <c r="J52" i="48"/>
  <c r="J51" i="48"/>
  <c r="J50" i="48"/>
  <c r="J49" i="48"/>
  <c r="J28" i="48"/>
  <c r="J30" i="48"/>
  <c r="J31" i="48"/>
  <c r="J32" i="48"/>
  <c r="J33" i="48"/>
  <c r="J34" i="48"/>
  <c r="J35" i="48"/>
  <c r="J36" i="48"/>
  <c r="J37" i="48"/>
  <c r="J38" i="48"/>
  <c r="J39" i="48"/>
  <c r="J40" i="48"/>
  <c r="J41" i="48"/>
  <c r="J42" i="48"/>
  <c r="J43" i="48"/>
  <c r="J44" i="48"/>
  <c r="J45" i="48"/>
  <c r="J27" i="48"/>
  <c r="J23" i="48"/>
  <c r="B6" i="48"/>
  <c r="B3" i="48"/>
  <c r="B60" i="48"/>
  <c r="B61" i="48"/>
  <c r="B62" i="48"/>
  <c r="B63" i="48"/>
  <c r="K14" i="49"/>
  <c r="A50" i="36"/>
  <c r="A51" i="36"/>
  <c r="A52" i="36"/>
  <c r="A49" i="36"/>
  <c r="B60" i="36"/>
  <c r="B61" i="36"/>
  <c r="B62" i="36"/>
  <c r="C107" i="12" l="1"/>
  <c r="C146" i="12"/>
  <c r="H50" i="56" l="1"/>
  <c r="H51" i="56"/>
  <c r="H52" i="56"/>
  <c r="I50" i="56"/>
  <c r="I51" i="56"/>
  <c r="I52" i="56"/>
  <c r="H49" i="56"/>
  <c r="I49" i="56"/>
  <c r="G50" i="56"/>
  <c r="G51" i="56"/>
  <c r="G52" i="56"/>
  <c r="G49" i="56"/>
  <c r="G28" i="56"/>
  <c r="H28" i="56"/>
  <c r="I28" i="56"/>
  <c r="G27" i="56"/>
  <c r="H27" i="56"/>
  <c r="I27" i="56"/>
  <c r="I23" i="56"/>
  <c r="H23" i="56"/>
  <c r="G23" i="56"/>
  <c r="AC96" i="50"/>
  <c r="C139" i="51" s="1"/>
  <c r="AC97" i="50"/>
  <c r="C140" i="51" s="1"/>
  <c r="AC98" i="50"/>
  <c r="C141" i="51" s="1"/>
  <c r="AC99" i="50"/>
  <c r="C142" i="51" s="1"/>
  <c r="AC100" i="50"/>
  <c r="C143" i="51" s="1"/>
  <c r="AC101" i="50"/>
  <c r="C144" i="51" s="1"/>
  <c r="AC95" i="50"/>
  <c r="C138" i="51" s="1"/>
  <c r="AC82" i="50"/>
  <c r="C124" i="51" s="1"/>
  <c r="AC83" i="50"/>
  <c r="C125" i="51" s="1"/>
  <c r="AC84" i="50"/>
  <c r="C126" i="51" s="1"/>
  <c r="AC85" i="50"/>
  <c r="C127" i="51" s="1"/>
  <c r="AC86" i="50"/>
  <c r="C128" i="51" s="1"/>
  <c r="AC87" i="50"/>
  <c r="C129" i="51" s="1"/>
  <c r="AC88" i="50"/>
  <c r="C130" i="51" s="1"/>
  <c r="AC89" i="50"/>
  <c r="C131" i="51" s="1"/>
  <c r="AC81" i="50"/>
  <c r="C123" i="51" s="1"/>
  <c r="AC71" i="50"/>
  <c r="C113" i="51" s="1"/>
  <c r="AC72" i="50"/>
  <c r="C114" i="51" s="1"/>
  <c r="AC73" i="50"/>
  <c r="C115" i="51" s="1"/>
  <c r="AC74" i="50"/>
  <c r="C116" i="51" s="1"/>
  <c r="AC75" i="50"/>
  <c r="C117" i="51" s="1"/>
  <c r="AC76" i="50"/>
  <c r="C118" i="51" s="1"/>
  <c r="AC77" i="50"/>
  <c r="C119" i="51" s="1"/>
  <c r="AC78" i="50"/>
  <c r="C120" i="51" s="1"/>
  <c r="AC79" i="50"/>
  <c r="C121" i="51" s="1"/>
  <c r="AC70" i="50"/>
  <c r="C112" i="51" s="1"/>
  <c r="AC57" i="50"/>
  <c r="C96" i="51" s="1"/>
  <c r="AC58" i="50"/>
  <c r="C97" i="51" s="1"/>
  <c r="AC59" i="50"/>
  <c r="C98" i="51" s="1"/>
  <c r="AC60" i="50"/>
  <c r="C99" i="51" s="1"/>
  <c r="AC61" i="50"/>
  <c r="C100" i="51" s="1"/>
  <c r="AC62" i="50"/>
  <c r="C101" i="51" s="1"/>
  <c r="AC63" i="50"/>
  <c r="C102" i="51" s="1"/>
  <c r="AC64" i="50"/>
  <c r="C103" i="51" s="1"/>
  <c r="AC65" i="50"/>
  <c r="C104" i="51" s="1"/>
  <c r="AC66" i="50"/>
  <c r="C105" i="51" s="1"/>
  <c r="AC56" i="50"/>
  <c r="C95" i="51" s="1"/>
  <c r="AC14" i="50"/>
  <c r="C53" i="51" s="1"/>
  <c r="AC15" i="50"/>
  <c r="C54" i="51" s="1"/>
  <c r="AC16" i="50"/>
  <c r="C55" i="51" s="1"/>
  <c r="AC17" i="50"/>
  <c r="C56" i="51" s="1"/>
  <c r="AC18" i="50"/>
  <c r="C57" i="51" s="1"/>
  <c r="AC19" i="50"/>
  <c r="C58" i="51" s="1"/>
  <c r="AC20" i="50"/>
  <c r="C59" i="51" s="1"/>
  <c r="AC21" i="50"/>
  <c r="C60" i="51" s="1"/>
  <c r="AC22" i="50"/>
  <c r="C61" i="51" s="1"/>
  <c r="AC23" i="50"/>
  <c r="C62" i="51" s="1"/>
  <c r="AC24" i="50"/>
  <c r="C63" i="51" s="1"/>
  <c r="AC25" i="50"/>
  <c r="C64" i="51" s="1"/>
  <c r="AC26" i="50"/>
  <c r="C65" i="51" s="1"/>
  <c r="AC27" i="50"/>
  <c r="C66" i="51" s="1"/>
  <c r="AC28" i="50"/>
  <c r="C67" i="51" s="1"/>
  <c r="AC29" i="50"/>
  <c r="C68" i="51" s="1"/>
  <c r="AC30" i="50"/>
  <c r="C69" i="51" s="1"/>
  <c r="AC31" i="50"/>
  <c r="C70" i="51" s="1"/>
  <c r="AC32" i="50"/>
  <c r="C71" i="51" s="1"/>
  <c r="AC33" i="50"/>
  <c r="C72" i="51" s="1"/>
  <c r="AC34" i="50"/>
  <c r="C73" i="51" s="1"/>
  <c r="AC35" i="50"/>
  <c r="C74" i="51" s="1"/>
  <c r="AC36" i="50"/>
  <c r="C75" i="51" s="1"/>
  <c r="AC37" i="50"/>
  <c r="C76" i="51" s="1"/>
  <c r="AC38" i="50"/>
  <c r="C77" i="51" s="1"/>
  <c r="AC39" i="50"/>
  <c r="C78" i="51" s="1"/>
  <c r="AC40" i="50"/>
  <c r="C79" i="51" s="1"/>
  <c r="AC41" i="50"/>
  <c r="C80" i="51" s="1"/>
  <c r="AC42" i="50"/>
  <c r="C81" i="51" s="1"/>
  <c r="AC43" i="50"/>
  <c r="C82" i="51" s="1"/>
  <c r="AC44" i="50"/>
  <c r="C83" i="51" s="1"/>
  <c r="AC45" i="50"/>
  <c r="C84" i="51" s="1"/>
  <c r="AC46" i="50"/>
  <c r="C85" i="51" s="1"/>
  <c r="AC47" i="50"/>
  <c r="C86" i="51" s="1"/>
  <c r="AC48" i="50"/>
  <c r="C87" i="51" s="1"/>
  <c r="AC49" i="50"/>
  <c r="C88" i="51" s="1"/>
  <c r="AC50" i="50"/>
  <c r="C89" i="51" s="1"/>
  <c r="AC51" i="50"/>
  <c r="C90" i="51" s="1"/>
  <c r="AC52" i="50"/>
  <c r="C91" i="51" s="1"/>
  <c r="AC53" i="50"/>
  <c r="C92" i="51" s="1"/>
  <c r="AC54" i="50"/>
  <c r="C93" i="51" s="1"/>
  <c r="C52" i="51"/>
  <c r="F50" i="56" l="1"/>
  <c r="F51" i="56"/>
  <c r="F52" i="56"/>
  <c r="F49" i="56"/>
  <c r="E50" i="56"/>
  <c r="E51" i="56"/>
  <c r="E52" i="56"/>
  <c r="E49" i="56"/>
  <c r="F23" i="56"/>
  <c r="E23" i="56"/>
  <c r="F75" i="36"/>
  <c r="J75" i="36" s="1"/>
  <c r="E12" i="48"/>
  <c r="J78" i="36" l="1"/>
  <c r="I11" i="56"/>
  <c r="H11" i="56"/>
  <c r="G11" i="56"/>
  <c r="F11" i="56"/>
  <c r="E11" i="56"/>
  <c r="C120" i="38"/>
  <c r="H101" i="2"/>
  <c r="H100" i="2"/>
  <c r="H99" i="2"/>
  <c r="H98" i="2"/>
  <c r="H97" i="2"/>
  <c r="H96" i="2"/>
  <c r="H95" i="2"/>
  <c r="H89" i="2"/>
  <c r="H88" i="2"/>
  <c r="H87" i="2"/>
  <c r="H86" i="2"/>
  <c r="H85" i="2"/>
  <c r="H84" i="2"/>
  <c r="H83" i="2"/>
  <c r="H82" i="2"/>
  <c r="H81" i="2"/>
  <c r="H79" i="2"/>
  <c r="H78" i="2"/>
  <c r="H77" i="2"/>
  <c r="H76" i="2"/>
  <c r="H75" i="2"/>
  <c r="H74" i="2"/>
  <c r="H73" i="2"/>
  <c r="H72" i="2"/>
  <c r="H71" i="2"/>
  <c r="H70" i="2"/>
  <c r="H65" i="2"/>
  <c r="H64" i="2"/>
  <c r="H63" i="2"/>
  <c r="H62" i="2"/>
  <c r="H61" i="2"/>
  <c r="H60" i="2"/>
  <c r="H59" i="2"/>
  <c r="H58" i="2"/>
  <c r="H57" i="2"/>
  <c r="H56"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13" i="2"/>
  <c r="AB72" i="9"/>
  <c r="C76" i="9"/>
  <c r="V72" i="37"/>
  <c r="U72" i="37"/>
  <c r="T72" i="37"/>
  <c r="S72" i="37"/>
  <c r="AA72" i="37"/>
  <c r="Z72" i="37"/>
  <c r="Y72" i="37"/>
  <c r="X72" i="37"/>
  <c r="M74" i="37"/>
  <c r="O74" i="37" s="1"/>
  <c r="Q72" i="37"/>
  <c r="P72" i="37"/>
  <c r="O72" i="37"/>
  <c r="N72" i="37"/>
  <c r="L72" i="37"/>
  <c r="K72" i="37"/>
  <c r="J72" i="37"/>
  <c r="I72" i="37"/>
  <c r="C72" i="37"/>
  <c r="G72" i="37" s="1"/>
  <c r="H8" i="38"/>
  <c r="G8" i="38"/>
  <c r="F8" i="38"/>
  <c r="E8" i="38"/>
  <c r="D8" i="38"/>
  <c r="C8" i="38"/>
  <c r="H101" i="38"/>
  <c r="C144" i="39" s="1"/>
  <c r="H100" i="38"/>
  <c r="C143" i="39" s="1"/>
  <c r="H99" i="38"/>
  <c r="C142" i="39" s="1"/>
  <c r="H98" i="38"/>
  <c r="C141" i="39" s="1"/>
  <c r="H97" i="38"/>
  <c r="C140" i="39" s="1"/>
  <c r="H96" i="38"/>
  <c r="C139" i="39" s="1"/>
  <c r="H95" i="38"/>
  <c r="C138" i="39" s="1"/>
  <c r="H89" i="38"/>
  <c r="C131" i="39" s="1"/>
  <c r="H88" i="38"/>
  <c r="C130" i="39" s="1"/>
  <c r="H87" i="38"/>
  <c r="C129" i="39" s="1"/>
  <c r="H86" i="38"/>
  <c r="C128" i="39" s="1"/>
  <c r="H85" i="38"/>
  <c r="C127" i="39" s="1"/>
  <c r="H84" i="38"/>
  <c r="C126" i="39" s="1"/>
  <c r="H83" i="38"/>
  <c r="C125" i="39" s="1"/>
  <c r="H82" i="38"/>
  <c r="C124" i="39" s="1"/>
  <c r="H81" i="38"/>
  <c r="C123" i="39" s="1"/>
  <c r="H79" i="38"/>
  <c r="C121" i="39" s="1"/>
  <c r="H78" i="38"/>
  <c r="C120" i="39" s="1"/>
  <c r="H77" i="38"/>
  <c r="C119" i="39" s="1"/>
  <c r="H76" i="38"/>
  <c r="C118" i="39" s="1"/>
  <c r="H75" i="38"/>
  <c r="C117" i="39" s="1"/>
  <c r="H74" i="38"/>
  <c r="C116" i="39" s="1"/>
  <c r="H73" i="38"/>
  <c r="C115" i="39" s="1"/>
  <c r="H72" i="38"/>
  <c r="C114" i="39" s="1"/>
  <c r="H71" i="38"/>
  <c r="C113" i="39" s="1"/>
  <c r="H70" i="38"/>
  <c r="C112" i="39" s="1"/>
  <c r="H66" i="38"/>
  <c r="C105" i="39" s="1"/>
  <c r="H65" i="38"/>
  <c r="C104" i="39" s="1"/>
  <c r="H64" i="38"/>
  <c r="C103" i="39" s="1"/>
  <c r="H63" i="38"/>
  <c r="C102" i="39" s="1"/>
  <c r="H62" i="38"/>
  <c r="C101" i="39" s="1"/>
  <c r="H61" i="38"/>
  <c r="C100" i="39" s="1"/>
  <c r="H60" i="38"/>
  <c r="C99" i="39" s="1"/>
  <c r="H59" i="38"/>
  <c r="C98" i="39" s="1"/>
  <c r="H58" i="38"/>
  <c r="C97" i="39" s="1"/>
  <c r="H57" i="38"/>
  <c r="C96" i="39" s="1"/>
  <c r="H56" i="38"/>
  <c r="C95" i="39" s="1"/>
  <c r="H14" i="38"/>
  <c r="C53" i="39" s="1"/>
  <c r="H15" i="38"/>
  <c r="C54" i="39" s="1"/>
  <c r="H16" i="38"/>
  <c r="C55" i="39" s="1"/>
  <c r="H17" i="38"/>
  <c r="C56" i="39" s="1"/>
  <c r="H18" i="38"/>
  <c r="C57" i="39" s="1"/>
  <c r="H19" i="38"/>
  <c r="C58" i="39" s="1"/>
  <c r="H20" i="38"/>
  <c r="C59" i="39" s="1"/>
  <c r="H21" i="38"/>
  <c r="C60" i="39" s="1"/>
  <c r="H22" i="38"/>
  <c r="C61" i="39" s="1"/>
  <c r="H23" i="38"/>
  <c r="C62" i="39" s="1"/>
  <c r="H24" i="38"/>
  <c r="C63" i="39" s="1"/>
  <c r="H25" i="38"/>
  <c r="C64" i="39" s="1"/>
  <c r="H26" i="38"/>
  <c r="C65" i="39" s="1"/>
  <c r="H27" i="38"/>
  <c r="C66" i="39" s="1"/>
  <c r="H28" i="38"/>
  <c r="C67" i="39" s="1"/>
  <c r="H29" i="38"/>
  <c r="C68" i="39" s="1"/>
  <c r="H30" i="38"/>
  <c r="C69" i="39" s="1"/>
  <c r="H31" i="38"/>
  <c r="C70" i="39" s="1"/>
  <c r="H32" i="38"/>
  <c r="C71" i="39" s="1"/>
  <c r="H33" i="38"/>
  <c r="C72" i="39" s="1"/>
  <c r="H34" i="38"/>
  <c r="C73" i="39" s="1"/>
  <c r="H35" i="38"/>
  <c r="C74" i="39" s="1"/>
  <c r="H36" i="38"/>
  <c r="C75" i="39" s="1"/>
  <c r="H37" i="38"/>
  <c r="C76" i="39" s="1"/>
  <c r="H38" i="38"/>
  <c r="C77" i="39" s="1"/>
  <c r="H39" i="38"/>
  <c r="C78" i="39" s="1"/>
  <c r="H40" i="38"/>
  <c r="C79" i="39" s="1"/>
  <c r="H41" i="38"/>
  <c r="C80" i="39" s="1"/>
  <c r="H42" i="38"/>
  <c r="C81" i="39" s="1"/>
  <c r="H43" i="38"/>
  <c r="C82" i="39" s="1"/>
  <c r="H44" i="38"/>
  <c r="C83" i="39" s="1"/>
  <c r="H45" i="38"/>
  <c r="C84" i="39" s="1"/>
  <c r="H46" i="38"/>
  <c r="C85" i="39" s="1"/>
  <c r="H47" i="38"/>
  <c r="C86" i="39" s="1"/>
  <c r="H48" i="38"/>
  <c r="C87" i="39" s="1"/>
  <c r="H49" i="38"/>
  <c r="C88" i="39" s="1"/>
  <c r="H50" i="38"/>
  <c r="C89" i="39" s="1"/>
  <c r="H51" i="38"/>
  <c r="C90" i="39" s="1"/>
  <c r="H52" i="38"/>
  <c r="C91" i="39" s="1"/>
  <c r="H53" i="38"/>
  <c r="C92" i="39" s="1"/>
  <c r="H54" i="38"/>
  <c r="C93" i="39" s="1"/>
  <c r="H13" i="38"/>
  <c r="C52" i="39" s="1"/>
  <c r="F14" i="37"/>
  <c r="G14" i="37" s="1"/>
  <c r="J52" i="36"/>
  <c r="J51" i="36"/>
  <c r="J50" i="36"/>
  <c r="J49" i="36"/>
  <c r="J27" i="36"/>
  <c r="J45" i="36"/>
  <c r="J44" i="36"/>
  <c r="J43" i="36"/>
  <c r="J42" i="36"/>
  <c r="J41" i="36"/>
  <c r="J40" i="36"/>
  <c r="J39" i="36"/>
  <c r="J38" i="36"/>
  <c r="J37" i="36"/>
  <c r="J36" i="36"/>
  <c r="J35" i="36"/>
  <c r="J34" i="36"/>
  <c r="J33" i="36"/>
  <c r="J32" i="36"/>
  <c r="J31" i="36"/>
  <c r="J30" i="36"/>
  <c r="J29" i="36"/>
  <c r="J23" i="36"/>
  <c r="J52" i="1"/>
  <c r="J51" i="1"/>
  <c r="J50" i="1"/>
  <c r="J49" i="1"/>
  <c r="J45" i="1"/>
  <c r="J44" i="1"/>
  <c r="J43" i="1"/>
  <c r="J42" i="1"/>
  <c r="J41" i="1"/>
  <c r="J40" i="1"/>
  <c r="J39" i="1"/>
  <c r="J38" i="1"/>
  <c r="J37" i="1"/>
  <c r="J36" i="1"/>
  <c r="J35" i="1"/>
  <c r="J34" i="1"/>
  <c r="J33" i="1"/>
  <c r="J32" i="1"/>
  <c r="J31" i="1"/>
  <c r="J30" i="1"/>
  <c r="J29" i="1"/>
  <c r="J28" i="1"/>
  <c r="J23" i="1"/>
  <c r="J80" i="1"/>
  <c r="C5" i="36"/>
  <c r="J84" i="1"/>
  <c r="J81" i="1"/>
  <c r="N74" i="37" l="1"/>
  <c r="D72" i="37"/>
  <c r="E72" i="37"/>
  <c r="Q74" i="37"/>
  <c r="F72" i="37"/>
  <c r="P74" i="37"/>
  <c r="H76" i="9"/>
  <c r="J12" i="1"/>
  <c r="J12" i="56" s="1"/>
  <c r="A23" i="76" l="1"/>
  <c r="E46" i="76" s="1"/>
  <c r="A24" i="76"/>
  <c r="E45" i="76" s="1"/>
  <c r="B8" i="85"/>
  <c r="B8" i="77"/>
  <c r="B8" i="76"/>
  <c r="A202" i="93"/>
  <c r="A201" i="93"/>
  <c r="C178" i="93"/>
  <c r="A145" i="93"/>
  <c r="A144" i="93"/>
  <c r="A143" i="93"/>
  <c r="A142" i="93"/>
  <c r="A141" i="93"/>
  <c r="A140" i="93"/>
  <c r="A139" i="93"/>
  <c r="A138" i="93"/>
  <c r="A137" i="93"/>
  <c r="A136" i="93"/>
  <c r="A134" i="93"/>
  <c r="A133" i="93"/>
  <c r="A131" i="93"/>
  <c r="A130" i="93"/>
  <c r="A129" i="93"/>
  <c r="A128" i="93"/>
  <c r="A127" i="93"/>
  <c r="A126" i="93"/>
  <c r="A125" i="93"/>
  <c r="A124" i="93"/>
  <c r="A123" i="93"/>
  <c r="A122" i="93"/>
  <c r="A121" i="93"/>
  <c r="A120" i="93"/>
  <c r="A119" i="93"/>
  <c r="A118" i="93"/>
  <c r="A117" i="93"/>
  <c r="A116" i="93"/>
  <c r="A115" i="93"/>
  <c r="A114" i="93"/>
  <c r="A113" i="93"/>
  <c r="A112" i="93"/>
  <c r="A111" i="93"/>
  <c r="A106" i="93"/>
  <c r="A105" i="93"/>
  <c r="A104" i="93"/>
  <c r="A103" i="93"/>
  <c r="A102" i="93"/>
  <c r="A101" i="93"/>
  <c r="A100" i="93"/>
  <c r="A99" i="93"/>
  <c r="A98" i="93"/>
  <c r="A97" i="93"/>
  <c r="A96" i="93"/>
  <c r="A95" i="93"/>
  <c r="A94" i="93"/>
  <c r="A93" i="93"/>
  <c r="A92" i="93"/>
  <c r="A91" i="93"/>
  <c r="A90" i="93"/>
  <c r="A89" i="93"/>
  <c r="A88" i="93"/>
  <c r="A87" i="93"/>
  <c r="A86" i="93"/>
  <c r="A85" i="93"/>
  <c r="A84" i="93"/>
  <c r="A83" i="93"/>
  <c r="A82" i="93"/>
  <c r="A81" i="93"/>
  <c r="A80" i="93"/>
  <c r="A79" i="93"/>
  <c r="A78" i="93"/>
  <c r="A77" i="93"/>
  <c r="A76" i="93"/>
  <c r="A75" i="93"/>
  <c r="A74" i="93"/>
  <c r="A73" i="93"/>
  <c r="A72" i="93"/>
  <c r="A71" i="93"/>
  <c r="A70" i="93"/>
  <c r="A69" i="93"/>
  <c r="A68" i="93"/>
  <c r="A67" i="93"/>
  <c r="A66" i="93"/>
  <c r="A65" i="93"/>
  <c r="A64" i="93"/>
  <c r="A63" i="93"/>
  <c r="A62" i="93"/>
  <c r="A61" i="93"/>
  <c r="A60" i="93"/>
  <c r="A59" i="93"/>
  <c r="A58" i="93"/>
  <c r="A57" i="93"/>
  <c r="A56" i="93"/>
  <c r="A55" i="93"/>
  <c r="A54" i="93"/>
  <c r="A53" i="93"/>
  <c r="A52" i="93"/>
  <c r="A51" i="93"/>
  <c r="A45" i="93"/>
  <c r="A44" i="93"/>
  <c r="A43" i="93"/>
  <c r="A42" i="93"/>
  <c r="A41" i="93"/>
  <c r="A40" i="93"/>
  <c r="A39" i="93"/>
  <c r="A38" i="93"/>
  <c r="A37" i="93"/>
  <c r="A36" i="93"/>
  <c r="A35" i="93"/>
  <c r="A34" i="93"/>
  <c r="A33" i="93"/>
  <c r="A32" i="93"/>
  <c r="A31" i="93"/>
  <c r="A30" i="93"/>
  <c r="A29" i="93"/>
  <c r="A28" i="93"/>
  <c r="A27" i="93"/>
  <c r="A26" i="93"/>
  <c r="A25" i="93"/>
  <c r="A24" i="93"/>
  <c r="A23" i="93"/>
  <c r="A22" i="93"/>
  <c r="A21" i="93"/>
  <c r="A20" i="93"/>
  <c r="A19" i="93"/>
  <c r="A18" i="93"/>
  <c r="A17" i="93"/>
  <c r="A16" i="93"/>
  <c r="A15" i="93"/>
  <c r="A14" i="93"/>
  <c r="A13" i="93"/>
  <c r="A12" i="93"/>
  <c r="A11" i="93"/>
  <c r="A10" i="93"/>
  <c r="A9" i="93"/>
  <c r="A8" i="93"/>
  <c r="A7" i="93"/>
  <c r="A6" i="93"/>
  <c r="A5" i="93"/>
  <c r="A4" i="93"/>
  <c r="J2" i="93"/>
  <c r="I2" i="93"/>
  <c r="A2" i="93"/>
  <c r="AF125" i="92"/>
  <c r="AF91" i="92" s="1"/>
  <c r="AF93" i="92" s="1"/>
  <c r="AH28" i="90" s="1"/>
  <c r="AE125" i="92"/>
  <c r="AD125" i="92"/>
  <c r="AD91" i="92" s="1"/>
  <c r="AD93" i="92" s="1"/>
  <c r="AF28" i="90" s="1"/>
  <c r="AC125" i="92"/>
  <c r="AB125" i="92"/>
  <c r="AA125" i="92"/>
  <c r="AA91" i="92" s="1"/>
  <c r="AA93" i="92" s="1"/>
  <c r="AC28" i="90" s="1"/>
  <c r="Z125" i="92"/>
  <c r="Z91" i="92" s="1"/>
  <c r="Y125" i="92"/>
  <c r="X125" i="92"/>
  <c r="X91" i="92" s="1"/>
  <c r="X93" i="92" s="1"/>
  <c r="Z28" i="90" s="1"/>
  <c r="W125" i="92"/>
  <c r="W91" i="92" s="1"/>
  <c r="W93" i="92" s="1"/>
  <c r="Y28" i="90" s="1"/>
  <c r="V125" i="92"/>
  <c r="U125" i="92"/>
  <c r="T125" i="92"/>
  <c r="S125" i="92"/>
  <c r="R125" i="92"/>
  <c r="R91" i="92" s="1"/>
  <c r="R93" i="92" s="1"/>
  <c r="T28" i="90" s="1"/>
  <c r="Q125" i="92"/>
  <c r="Q91" i="92" s="1"/>
  <c r="Q93" i="92" s="1"/>
  <c r="S28" i="90" s="1"/>
  <c r="P125" i="92"/>
  <c r="O125" i="92"/>
  <c r="O91" i="92" s="1"/>
  <c r="O93" i="92" s="1"/>
  <c r="Q28" i="90" s="1"/>
  <c r="N125" i="92"/>
  <c r="M125" i="92"/>
  <c r="L125" i="92"/>
  <c r="K125" i="92"/>
  <c r="K91" i="92" s="1"/>
  <c r="K93" i="92" s="1"/>
  <c r="M28" i="90" s="1"/>
  <c r="J125" i="92"/>
  <c r="I125" i="92"/>
  <c r="I91" i="92" s="1"/>
  <c r="I93" i="92" s="1"/>
  <c r="K28" i="90" s="1"/>
  <c r="H125" i="92"/>
  <c r="G125" i="92"/>
  <c r="F125" i="92"/>
  <c r="F91" i="92" s="1"/>
  <c r="F93" i="92" s="1"/>
  <c r="E125" i="92"/>
  <c r="D125" i="92"/>
  <c r="C125" i="92"/>
  <c r="C91" i="92" s="1"/>
  <c r="C93" i="92" s="1"/>
  <c r="E120" i="92"/>
  <c r="D120" i="92"/>
  <c r="C120" i="92"/>
  <c r="AH106" i="92"/>
  <c r="AF104" i="92"/>
  <c r="AD104" i="92"/>
  <c r="AC104" i="92"/>
  <c r="AA104" i="92"/>
  <c r="Z104" i="92"/>
  <c r="AB29" i="90" s="1"/>
  <c r="X104" i="92"/>
  <c r="W104" i="92"/>
  <c r="U104" i="92"/>
  <c r="W29" i="90" s="1"/>
  <c r="T104" i="92"/>
  <c r="R104" i="92"/>
  <c r="Q104" i="92"/>
  <c r="O104" i="92"/>
  <c r="N104" i="92"/>
  <c r="P29" i="90" s="1"/>
  <c r="L104" i="92"/>
  <c r="K104" i="92"/>
  <c r="M29" i="90" s="1"/>
  <c r="I104" i="92"/>
  <c r="K29" i="90" s="1"/>
  <c r="H104" i="92"/>
  <c r="J29" i="90" s="1"/>
  <c r="F104" i="92"/>
  <c r="E104" i="92"/>
  <c r="C104" i="92"/>
  <c r="E29" i="90" s="1"/>
  <c r="AI102" i="92"/>
  <c r="AG102" i="92"/>
  <c r="AE102" i="92"/>
  <c r="AB102" i="92"/>
  <c r="Y102" i="92"/>
  <c r="V102" i="92"/>
  <c r="S102" i="92"/>
  <c r="P102" i="92"/>
  <c r="M102" i="92"/>
  <c r="J102" i="92"/>
  <c r="G102" i="92"/>
  <c r="D102" i="92"/>
  <c r="AI101" i="92"/>
  <c r="AG101" i="92"/>
  <c r="AE101" i="92"/>
  <c r="AB101" i="92"/>
  <c r="Y101" i="92"/>
  <c r="V101" i="92"/>
  <c r="S101" i="92"/>
  <c r="P101" i="92"/>
  <c r="M101" i="92"/>
  <c r="J101" i="92"/>
  <c r="G101" i="92"/>
  <c r="D101" i="92"/>
  <c r="AI100" i="92"/>
  <c r="AG100" i="92"/>
  <c r="AE100" i="92"/>
  <c r="AB100" i="92"/>
  <c r="Y100" i="92"/>
  <c r="V100" i="92"/>
  <c r="S100" i="92"/>
  <c r="P100" i="92"/>
  <c r="M100" i="92"/>
  <c r="J100" i="92"/>
  <c r="G100" i="92"/>
  <c r="D100" i="92"/>
  <c r="AI99" i="92"/>
  <c r="AG99" i="92"/>
  <c r="AE99" i="92"/>
  <c r="AB99" i="92"/>
  <c r="Y99" i="92"/>
  <c r="V99" i="92"/>
  <c r="S99" i="92"/>
  <c r="P99" i="92"/>
  <c r="M99" i="92"/>
  <c r="J99" i="92"/>
  <c r="G99" i="92"/>
  <c r="D99" i="92"/>
  <c r="AI98" i="92"/>
  <c r="AG98" i="92"/>
  <c r="AE98" i="92"/>
  <c r="AB98" i="92"/>
  <c r="Y98" i="92"/>
  <c r="V98" i="92"/>
  <c r="S98" i="92"/>
  <c r="P98" i="92"/>
  <c r="M98" i="92"/>
  <c r="J98" i="92"/>
  <c r="G98" i="92"/>
  <c r="D98" i="92"/>
  <c r="AI97" i="92"/>
  <c r="AG97" i="92"/>
  <c r="AE97" i="92"/>
  <c r="AB97" i="92"/>
  <c r="Y97" i="92"/>
  <c r="V97" i="92"/>
  <c r="S97" i="92"/>
  <c r="P97" i="92"/>
  <c r="M97" i="92"/>
  <c r="J97" i="92"/>
  <c r="G97" i="92"/>
  <c r="D97" i="92"/>
  <c r="AI96" i="92"/>
  <c r="AG96" i="92"/>
  <c r="AE96" i="92"/>
  <c r="AB96" i="92"/>
  <c r="Y96" i="92"/>
  <c r="V96" i="92"/>
  <c r="S96" i="92"/>
  <c r="P96" i="92"/>
  <c r="M96" i="92"/>
  <c r="J96" i="92"/>
  <c r="G96" i="92"/>
  <c r="D96" i="92"/>
  <c r="AC91" i="92"/>
  <c r="AC93" i="92" s="1"/>
  <c r="U91" i="92"/>
  <c r="U93" i="92" s="1"/>
  <c r="W28" i="90" s="1"/>
  <c r="T91" i="92"/>
  <c r="N91" i="92"/>
  <c r="L91" i="92"/>
  <c r="L93" i="92" s="1"/>
  <c r="N28" i="90" s="1"/>
  <c r="H91" i="92"/>
  <c r="E91" i="92"/>
  <c r="AI90" i="92"/>
  <c r="AG90" i="92"/>
  <c r="AE90" i="92"/>
  <c r="AB90" i="92"/>
  <c r="Y90" i="92"/>
  <c r="V90" i="92"/>
  <c r="S90" i="92"/>
  <c r="P90" i="92"/>
  <c r="M90" i="92"/>
  <c r="J90" i="92"/>
  <c r="G90" i="92"/>
  <c r="D90" i="92"/>
  <c r="AI89" i="92"/>
  <c r="AG89" i="92"/>
  <c r="AE89" i="92"/>
  <c r="AB89" i="92"/>
  <c r="Y89" i="92"/>
  <c r="V89" i="92"/>
  <c r="S89" i="92"/>
  <c r="P89" i="92"/>
  <c r="M89" i="92"/>
  <c r="J89" i="92"/>
  <c r="G89" i="92"/>
  <c r="D89" i="92"/>
  <c r="AI88" i="92"/>
  <c r="AG88" i="92"/>
  <c r="AE88" i="92"/>
  <c r="AB88" i="92"/>
  <c r="Y88" i="92"/>
  <c r="V88" i="92"/>
  <c r="S88" i="92"/>
  <c r="P88" i="92"/>
  <c r="M88" i="92"/>
  <c r="J88" i="92"/>
  <c r="G88" i="92"/>
  <c r="D88" i="92"/>
  <c r="AI87" i="92"/>
  <c r="AG87" i="92"/>
  <c r="AE87" i="92"/>
  <c r="AB87" i="92"/>
  <c r="Y87" i="92"/>
  <c r="V87" i="92"/>
  <c r="S87" i="92"/>
  <c r="P87" i="92"/>
  <c r="M87" i="92"/>
  <c r="J87" i="92"/>
  <c r="G87" i="92"/>
  <c r="D87" i="92"/>
  <c r="AI86" i="92"/>
  <c r="AG86" i="92"/>
  <c r="AE86" i="92"/>
  <c r="AB86" i="92"/>
  <c r="Y86" i="92"/>
  <c r="V86" i="92"/>
  <c r="S86" i="92"/>
  <c r="P86" i="92"/>
  <c r="M86" i="92"/>
  <c r="J86" i="92"/>
  <c r="G86" i="92"/>
  <c r="D86" i="92"/>
  <c r="AI85" i="92"/>
  <c r="AG85" i="92"/>
  <c r="AE85" i="92"/>
  <c r="AB85" i="92"/>
  <c r="Y85" i="92"/>
  <c r="V85" i="92"/>
  <c r="S85" i="92"/>
  <c r="P85" i="92"/>
  <c r="M85" i="92"/>
  <c r="J85" i="92"/>
  <c r="G85" i="92"/>
  <c r="D85" i="92"/>
  <c r="AI84" i="92"/>
  <c r="AG84" i="92"/>
  <c r="AE84" i="92"/>
  <c r="AB84" i="92"/>
  <c r="Y84" i="92"/>
  <c r="V84" i="92"/>
  <c r="S84" i="92"/>
  <c r="P84" i="92"/>
  <c r="M84" i="92"/>
  <c r="J84" i="92"/>
  <c r="G84" i="92"/>
  <c r="D84" i="92"/>
  <c r="AI83" i="92"/>
  <c r="AG83" i="92"/>
  <c r="AE83" i="92"/>
  <c r="AB83" i="92"/>
  <c r="Y83" i="92"/>
  <c r="V83" i="92"/>
  <c r="S83" i="92"/>
  <c r="P83" i="92"/>
  <c r="M83" i="92"/>
  <c r="J83" i="92"/>
  <c r="G83" i="92"/>
  <c r="D83" i="92"/>
  <c r="AI82" i="92"/>
  <c r="AG82" i="92"/>
  <c r="AE82" i="92"/>
  <c r="AB82" i="92"/>
  <c r="Y82" i="92"/>
  <c r="V82" i="92"/>
  <c r="S82" i="92"/>
  <c r="P82" i="92"/>
  <c r="M82" i="92"/>
  <c r="J82" i="92"/>
  <c r="G82" i="92"/>
  <c r="D82" i="92"/>
  <c r="AI80" i="92"/>
  <c r="AG80" i="92"/>
  <c r="AE80" i="92"/>
  <c r="AB80" i="92"/>
  <c r="Y80" i="92"/>
  <c r="V80" i="92"/>
  <c r="S80" i="92"/>
  <c r="P80" i="92"/>
  <c r="M80" i="92"/>
  <c r="J80" i="92"/>
  <c r="G80" i="92"/>
  <c r="D80" i="92"/>
  <c r="AI79" i="92"/>
  <c r="AG79" i="92"/>
  <c r="AE79" i="92"/>
  <c r="AB79" i="92"/>
  <c r="Y79" i="92"/>
  <c r="V79" i="92"/>
  <c r="S79" i="92"/>
  <c r="P79" i="92"/>
  <c r="M79" i="92"/>
  <c r="J79" i="92"/>
  <c r="G79" i="92"/>
  <c r="D79" i="92"/>
  <c r="AI78" i="92"/>
  <c r="AG78" i="92"/>
  <c r="AE78" i="92"/>
  <c r="AB78" i="92"/>
  <c r="Y78" i="92"/>
  <c r="V78" i="92"/>
  <c r="S78" i="92"/>
  <c r="P78" i="92"/>
  <c r="M78" i="92"/>
  <c r="J78" i="92"/>
  <c r="G78" i="92"/>
  <c r="D78" i="92"/>
  <c r="AI77" i="92"/>
  <c r="AG77" i="92"/>
  <c r="AE77" i="92"/>
  <c r="AB77" i="92"/>
  <c r="Y77" i="92"/>
  <c r="V77" i="92"/>
  <c r="S77" i="92"/>
  <c r="P77" i="92"/>
  <c r="M77" i="92"/>
  <c r="J77" i="92"/>
  <c r="G77" i="92"/>
  <c r="D77" i="92"/>
  <c r="AI76" i="92"/>
  <c r="AG76" i="92"/>
  <c r="AE76" i="92"/>
  <c r="AB76" i="92"/>
  <c r="Y76" i="92"/>
  <c r="V76" i="92"/>
  <c r="S76" i="92"/>
  <c r="P76" i="92"/>
  <c r="M76" i="92"/>
  <c r="J76" i="92"/>
  <c r="G76" i="92"/>
  <c r="D76" i="92"/>
  <c r="AI75" i="92"/>
  <c r="AG75" i="92"/>
  <c r="AE75" i="92"/>
  <c r="AB75" i="92"/>
  <c r="Y75" i="92"/>
  <c r="V75" i="92"/>
  <c r="S75" i="92"/>
  <c r="P75" i="92"/>
  <c r="M75" i="92"/>
  <c r="J75" i="92"/>
  <c r="G75" i="92"/>
  <c r="D75" i="92"/>
  <c r="AI74" i="92"/>
  <c r="AG74" i="92"/>
  <c r="AE74" i="92"/>
  <c r="AB74" i="92"/>
  <c r="Y74" i="92"/>
  <c r="V74" i="92"/>
  <c r="S74" i="92"/>
  <c r="P74" i="92"/>
  <c r="M74" i="92"/>
  <c r="J74" i="92"/>
  <c r="G74" i="92"/>
  <c r="D74" i="92"/>
  <c r="AI73" i="92"/>
  <c r="AG73" i="92"/>
  <c r="AE73" i="92"/>
  <c r="AB73" i="92"/>
  <c r="Y73" i="92"/>
  <c r="V73" i="92"/>
  <c r="S73" i="92"/>
  <c r="P73" i="92"/>
  <c r="M73" i="92"/>
  <c r="J73" i="92"/>
  <c r="G73" i="92"/>
  <c r="D73" i="92"/>
  <c r="AI72" i="92"/>
  <c r="AG72" i="92"/>
  <c r="AE72" i="92"/>
  <c r="AB72" i="92"/>
  <c r="Y72" i="92"/>
  <c r="V72" i="92"/>
  <c r="S72" i="92"/>
  <c r="P72" i="92"/>
  <c r="M72" i="92"/>
  <c r="J72" i="92"/>
  <c r="G72" i="92"/>
  <c r="D72" i="92"/>
  <c r="AI71" i="92"/>
  <c r="AG71" i="92"/>
  <c r="AE71" i="92"/>
  <c r="AB71" i="92"/>
  <c r="Y71" i="92"/>
  <c r="V71" i="92"/>
  <c r="S71" i="92"/>
  <c r="P71" i="92"/>
  <c r="M71" i="92"/>
  <c r="J71" i="92"/>
  <c r="G71" i="92"/>
  <c r="D71" i="92"/>
  <c r="AF68" i="92"/>
  <c r="AH24" i="90" s="1"/>
  <c r="AD68" i="92"/>
  <c r="AF24" i="90" s="1"/>
  <c r="AC68" i="92"/>
  <c r="AE24" i="90" s="1"/>
  <c r="AA68" i="92"/>
  <c r="AC24" i="90" s="1"/>
  <c r="Z68" i="92"/>
  <c r="AB24" i="90" s="1"/>
  <c r="X68" i="92"/>
  <c r="Z24" i="90" s="1"/>
  <c r="W68" i="92"/>
  <c r="U68" i="92"/>
  <c r="W24" i="90" s="1"/>
  <c r="T68" i="92"/>
  <c r="V24" i="90" s="1"/>
  <c r="R68" i="92"/>
  <c r="T24" i="90" s="1"/>
  <c r="Q68" i="92"/>
  <c r="S24" i="90" s="1"/>
  <c r="O68" i="92"/>
  <c r="Q24" i="90" s="1"/>
  <c r="N68" i="92"/>
  <c r="P24" i="90" s="1"/>
  <c r="L68" i="92"/>
  <c r="K68" i="92"/>
  <c r="I68" i="92"/>
  <c r="K24" i="90" s="1"/>
  <c r="H68" i="92"/>
  <c r="J24" i="90" s="1"/>
  <c r="F68" i="92"/>
  <c r="E68" i="92"/>
  <c r="C68" i="92"/>
  <c r="E24" i="90" s="1"/>
  <c r="AI66" i="92"/>
  <c r="AG66" i="92"/>
  <c r="AE66" i="92"/>
  <c r="AB66" i="92"/>
  <c r="Y66" i="92"/>
  <c r="V66" i="92"/>
  <c r="S66" i="92"/>
  <c r="P66" i="92"/>
  <c r="M66" i="92"/>
  <c r="J66" i="92"/>
  <c r="G66" i="92"/>
  <c r="D66" i="92"/>
  <c r="AI65" i="92"/>
  <c r="AG65" i="92"/>
  <c r="AE65" i="92"/>
  <c r="AB65" i="92"/>
  <c r="Y65" i="92"/>
  <c r="V65" i="92"/>
  <c r="S65" i="92"/>
  <c r="P65" i="92"/>
  <c r="M65" i="92"/>
  <c r="J65" i="92"/>
  <c r="G65" i="92"/>
  <c r="D65" i="92"/>
  <c r="AI64" i="92"/>
  <c r="AG64" i="92"/>
  <c r="AE64" i="92"/>
  <c r="AB64" i="92"/>
  <c r="Y64" i="92"/>
  <c r="V64" i="92"/>
  <c r="S64" i="92"/>
  <c r="P64" i="92"/>
  <c r="M64" i="92"/>
  <c r="J64" i="92"/>
  <c r="G64" i="92"/>
  <c r="D64" i="92"/>
  <c r="AI63" i="92"/>
  <c r="AG63" i="92"/>
  <c r="AE63" i="92"/>
  <c r="AB63" i="92"/>
  <c r="Y63" i="92"/>
  <c r="V63" i="92"/>
  <c r="S63" i="92"/>
  <c r="P63" i="92"/>
  <c r="M63" i="92"/>
  <c r="J63" i="92"/>
  <c r="G63" i="92"/>
  <c r="D63" i="92"/>
  <c r="AI62" i="92"/>
  <c r="AG62" i="92"/>
  <c r="AE62" i="92"/>
  <c r="AB62" i="92"/>
  <c r="Y62" i="92"/>
  <c r="V62" i="92"/>
  <c r="S62" i="92"/>
  <c r="P62" i="92"/>
  <c r="M62" i="92"/>
  <c r="J62" i="92"/>
  <c r="G62" i="92"/>
  <c r="D62" i="92"/>
  <c r="AI61" i="92"/>
  <c r="AG61" i="92"/>
  <c r="AE61" i="92"/>
  <c r="AB61" i="92"/>
  <c r="Y61" i="92"/>
  <c r="V61" i="92"/>
  <c r="S61" i="92"/>
  <c r="P61" i="92"/>
  <c r="M61" i="92"/>
  <c r="J61" i="92"/>
  <c r="G61" i="92"/>
  <c r="D61" i="92"/>
  <c r="AI60" i="92"/>
  <c r="AG60" i="92"/>
  <c r="AE60" i="92"/>
  <c r="AB60" i="92"/>
  <c r="Y60" i="92"/>
  <c r="V60" i="92"/>
  <c r="S60" i="92"/>
  <c r="P60" i="92"/>
  <c r="M60" i="92"/>
  <c r="J60" i="92"/>
  <c r="G60" i="92"/>
  <c r="D60" i="92"/>
  <c r="AI59" i="92"/>
  <c r="AG59" i="92"/>
  <c r="AE59" i="92"/>
  <c r="AB59" i="92"/>
  <c r="Y59" i="92"/>
  <c r="V59" i="92"/>
  <c r="S59" i="92"/>
  <c r="P59" i="92"/>
  <c r="M59" i="92"/>
  <c r="J59" i="92"/>
  <c r="G59" i="92"/>
  <c r="D59" i="92"/>
  <c r="AI58" i="92"/>
  <c r="AG58" i="92"/>
  <c r="AE58" i="92"/>
  <c r="AB58" i="92"/>
  <c r="Y58" i="92"/>
  <c r="V58" i="92"/>
  <c r="S58" i="92"/>
  <c r="P58" i="92"/>
  <c r="M58" i="92"/>
  <c r="J58" i="92"/>
  <c r="G58" i="92"/>
  <c r="D58" i="92"/>
  <c r="AI57" i="92"/>
  <c r="AG57" i="92"/>
  <c r="AE57" i="92"/>
  <c r="AB57" i="92"/>
  <c r="Y57" i="92"/>
  <c r="V57" i="92"/>
  <c r="S57" i="92"/>
  <c r="P57" i="92"/>
  <c r="M57" i="92"/>
  <c r="J57" i="92"/>
  <c r="G57" i="92"/>
  <c r="D57" i="92"/>
  <c r="AI55" i="92"/>
  <c r="AG55" i="92"/>
  <c r="AE55" i="92"/>
  <c r="AB55" i="92"/>
  <c r="Y55" i="92"/>
  <c r="V55" i="92"/>
  <c r="S55" i="92"/>
  <c r="P55" i="92"/>
  <c r="M55" i="92"/>
  <c r="J55" i="92"/>
  <c r="G55" i="92"/>
  <c r="D55" i="92"/>
  <c r="AI54" i="92"/>
  <c r="AG54" i="92"/>
  <c r="AE54" i="92"/>
  <c r="AB54" i="92"/>
  <c r="Y54" i="92"/>
  <c r="V54" i="92"/>
  <c r="S54" i="92"/>
  <c r="P54" i="92"/>
  <c r="M54" i="92"/>
  <c r="J54" i="92"/>
  <c r="G54" i="92"/>
  <c r="D54" i="92"/>
  <c r="AI53" i="92"/>
  <c r="AG53" i="92"/>
  <c r="AE53" i="92"/>
  <c r="AB53" i="92"/>
  <c r="Y53" i="92"/>
  <c r="V53" i="92"/>
  <c r="S53" i="92"/>
  <c r="P53" i="92"/>
  <c r="M53" i="92"/>
  <c r="J53" i="92"/>
  <c r="G53" i="92"/>
  <c r="D53" i="92"/>
  <c r="AI52" i="92"/>
  <c r="AG52" i="92"/>
  <c r="AE52" i="92"/>
  <c r="AB52" i="92"/>
  <c r="Y52" i="92"/>
  <c r="V52" i="92"/>
  <c r="S52" i="92"/>
  <c r="P52" i="92"/>
  <c r="M52" i="92"/>
  <c r="J52" i="92"/>
  <c r="G52" i="92"/>
  <c r="D52" i="92"/>
  <c r="AI51" i="92"/>
  <c r="AG51" i="92"/>
  <c r="AE51" i="92"/>
  <c r="AB51" i="92"/>
  <c r="Y51" i="92"/>
  <c r="V51" i="92"/>
  <c r="S51" i="92"/>
  <c r="P51" i="92"/>
  <c r="M51" i="92"/>
  <c r="J51" i="92"/>
  <c r="G51" i="92"/>
  <c r="D51" i="92"/>
  <c r="AI50" i="92"/>
  <c r="AG50" i="92"/>
  <c r="AE50" i="92"/>
  <c r="AB50" i="92"/>
  <c r="Y50" i="92"/>
  <c r="V50" i="92"/>
  <c r="S50" i="92"/>
  <c r="P50" i="92"/>
  <c r="M50" i="92"/>
  <c r="J50" i="92"/>
  <c r="G50" i="92"/>
  <c r="D50" i="92"/>
  <c r="AI49" i="92"/>
  <c r="AG49" i="92"/>
  <c r="AE49" i="92"/>
  <c r="AB49" i="92"/>
  <c r="Y49" i="92"/>
  <c r="V49" i="92"/>
  <c r="S49" i="92"/>
  <c r="P49" i="92"/>
  <c r="M49" i="92"/>
  <c r="J49" i="92"/>
  <c r="G49" i="92"/>
  <c r="D49" i="92"/>
  <c r="AI48" i="92"/>
  <c r="AG48" i="92"/>
  <c r="AE48" i="92"/>
  <c r="AB48" i="92"/>
  <c r="Y48" i="92"/>
  <c r="V48" i="92"/>
  <c r="S48" i="92"/>
  <c r="P48" i="92"/>
  <c r="M48" i="92"/>
  <c r="J48" i="92"/>
  <c r="G48" i="92"/>
  <c r="D48" i="92"/>
  <c r="AI47" i="92"/>
  <c r="AG47" i="92"/>
  <c r="AE47" i="92"/>
  <c r="AB47" i="92"/>
  <c r="Y47" i="92"/>
  <c r="V47" i="92"/>
  <c r="S47" i="92"/>
  <c r="P47" i="92"/>
  <c r="M47" i="92"/>
  <c r="J47" i="92"/>
  <c r="G47" i="92"/>
  <c r="D47" i="92"/>
  <c r="AI46" i="92"/>
  <c r="AG46" i="92"/>
  <c r="AE46" i="92"/>
  <c r="AB46" i="92"/>
  <c r="Y46" i="92"/>
  <c r="V46" i="92"/>
  <c r="S46" i="92"/>
  <c r="P46" i="92"/>
  <c r="M46" i="92"/>
  <c r="J46" i="92"/>
  <c r="G46" i="92"/>
  <c r="D46" i="92"/>
  <c r="AI45" i="92"/>
  <c r="AG45" i="92"/>
  <c r="AE45" i="92"/>
  <c r="AB45" i="92"/>
  <c r="Y45" i="92"/>
  <c r="V45" i="92"/>
  <c r="S45" i="92"/>
  <c r="P45" i="92"/>
  <c r="M45" i="92"/>
  <c r="J45" i="92"/>
  <c r="G45" i="92"/>
  <c r="D45" i="92"/>
  <c r="AI44" i="92"/>
  <c r="AG44" i="92"/>
  <c r="AE44" i="92"/>
  <c r="AB44" i="92"/>
  <c r="Y44" i="92"/>
  <c r="V44" i="92"/>
  <c r="S44" i="92"/>
  <c r="P44" i="92"/>
  <c r="M44" i="92"/>
  <c r="J44" i="92"/>
  <c r="G44" i="92"/>
  <c r="D44" i="92"/>
  <c r="AI43" i="92"/>
  <c r="AG43" i="92"/>
  <c r="AE43" i="92"/>
  <c r="AB43" i="92"/>
  <c r="Y43" i="92"/>
  <c r="V43" i="92"/>
  <c r="S43" i="92"/>
  <c r="P43" i="92"/>
  <c r="M43" i="92"/>
  <c r="J43" i="92"/>
  <c r="G43" i="92"/>
  <c r="D43" i="92"/>
  <c r="AI42" i="92"/>
  <c r="AG42" i="92"/>
  <c r="AE42" i="92"/>
  <c r="AB42" i="92"/>
  <c r="Y42" i="92"/>
  <c r="V42" i="92"/>
  <c r="S42" i="92"/>
  <c r="P42" i="92"/>
  <c r="M42" i="92"/>
  <c r="J42" i="92"/>
  <c r="G42" i="92"/>
  <c r="D42" i="92"/>
  <c r="AI41" i="92"/>
  <c r="AG41" i="92"/>
  <c r="AE41" i="92"/>
  <c r="AB41" i="92"/>
  <c r="Y41" i="92"/>
  <c r="V41" i="92"/>
  <c r="S41" i="92"/>
  <c r="P41" i="92"/>
  <c r="M41" i="92"/>
  <c r="J41" i="92"/>
  <c r="G41" i="92"/>
  <c r="D41" i="92"/>
  <c r="AI40" i="92"/>
  <c r="AG40" i="92"/>
  <c r="AE40" i="92"/>
  <c r="AB40" i="92"/>
  <c r="Y40" i="92"/>
  <c r="V40" i="92"/>
  <c r="S40" i="92"/>
  <c r="P40" i="92"/>
  <c r="M40" i="92"/>
  <c r="J40" i="92"/>
  <c r="G40" i="92"/>
  <c r="D40" i="92"/>
  <c r="AI39" i="92"/>
  <c r="AG39" i="92"/>
  <c r="AE39" i="92"/>
  <c r="AB39" i="92"/>
  <c r="Y39" i="92"/>
  <c r="V39" i="92"/>
  <c r="S39" i="92"/>
  <c r="P39" i="92"/>
  <c r="M39" i="92"/>
  <c r="J39" i="92"/>
  <c r="G39" i="92"/>
  <c r="D39" i="92"/>
  <c r="AI38" i="92"/>
  <c r="AG38" i="92"/>
  <c r="AE38" i="92"/>
  <c r="AB38" i="92"/>
  <c r="Y38" i="92"/>
  <c r="V38" i="92"/>
  <c r="S38" i="92"/>
  <c r="P38" i="92"/>
  <c r="M38" i="92"/>
  <c r="J38" i="92"/>
  <c r="G38" i="92"/>
  <c r="D38" i="92"/>
  <c r="AI37" i="92"/>
  <c r="AG37" i="92"/>
  <c r="AE37" i="92"/>
  <c r="AB37" i="92"/>
  <c r="Y37" i="92"/>
  <c r="V37" i="92"/>
  <c r="S37" i="92"/>
  <c r="P37" i="92"/>
  <c r="M37" i="92"/>
  <c r="J37" i="92"/>
  <c r="G37" i="92"/>
  <c r="D37" i="92"/>
  <c r="AI36" i="92"/>
  <c r="AG36" i="92"/>
  <c r="AE36" i="92"/>
  <c r="AB36" i="92"/>
  <c r="Y36" i="92"/>
  <c r="V36" i="92"/>
  <c r="S36" i="92"/>
  <c r="P36" i="92"/>
  <c r="M36" i="92"/>
  <c r="J36" i="92"/>
  <c r="G36" i="92"/>
  <c r="D36" i="92"/>
  <c r="AI35" i="92"/>
  <c r="AG35" i="92"/>
  <c r="AE35" i="92"/>
  <c r="AB35" i="92"/>
  <c r="Y35" i="92"/>
  <c r="V35" i="92"/>
  <c r="S35" i="92"/>
  <c r="P35" i="92"/>
  <c r="M35" i="92"/>
  <c r="J35" i="92"/>
  <c r="G35" i="92"/>
  <c r="D35" i="92"/>
  <c r="AI34" i="92"/>
  <c r="AG34" i="92"/>
  <c r="AE34" i="92"/>
  <c r="AB34" i="92"/>
  <c r="Y34" i="92"/>
  <c r="V34" i="92"/>
  <c r="S34" i="92"/>
  <c r="P34" i="92"/>
  <c r="M34" i="92"/>
  <c r="J34" i="92"/>
  <c r="G34" i="92"/>
  <c r="D34" i="92"/>
  <c r="AI33" i="92"/>
  <c r="AG33" i="92"/>
  <c r="AE33" i="92"/>
  <c r="AB33" i="92"/>
  <c r="Y33" i="92"/>
  <c r="V33" i="92"/>
  <c r="S33" i="92"/>
  <c r="P33" i="92"/>
  <c r="M33" i="92"/>
  <c r="J33" i="92"/>
  <c r="G33" i="92"/>
  <c r="D33" i="92"/>
  <c r="AI32" i="92"/>
  <c r="AG32" i="92"/>
  <c r="AE32" i="92"/>
  <c r="AB32" i="92"/>
  <c r="Y32" i="92"/>
  <c r="V32" i="92"/>
  <c r="S32" i="92"/>
  <c r="P32" i="92"/>
  <c r="M32" i="92"/>
  <c r="J32" i="92"/>
  <c r="G32" i="92"/>
  <c r="D32" i="92"/>
  <c r="AI31" i="92"/>
  <c r="AG31" i="92"/>
  <c r="AE31" i="92"/>
  <c r="AB31" i="92"/>
  <c r="Y31" i="92"/>
  <c r="V31" i="92"/>
  <c r="S31" i="92"/>
  <c r="P31" i="92"/>
  <c r="M31" i="92"/>
  <c r="J31" i="92"/>
  <c r="G31" i="92"/>
  <c r="D31" i="92"/>
  <c r="AI30" i="92"/>
  <c r="AG30" i="92"/>
  <c r="AE30" i="92"/>
  <c r="AB30" i="92"/>
  <c r="Y30" i="92"/>
  <c r="V30" i="92"/>
  <c r="S30" i="92"/>
  <c r="P30" i="92"/>
  <c r="M30" i="92"/>
  <c r="J30" i="92"/>
  <c r="G30" i="92"/>
  <c r="D30" i="92"/>
  <c r="AI29" i="92"/>
  <c r="AG29" i="92"/>
  <c r="AE29" i="92"/>
  <c r="AB29" i="92"/>
  <c r="Y29" i="92"/>
  <c r="V29" i="92"/>
  <c r="S29" i="92"/>
  <c r="P29" i="92"/>
  <c r="M29" i="92"/>
  <c r="J29" i="92"/>
  <c r="G29" i="92"/>
  <c r="D29" i="92"/>
  <c r="AI28" i="92"/>
  <c r="AG28" i="92"/>
  <c r="AE28" i="92"/>
  <c r="AB28" i="92"/>
  <c r="Y28" i="92"/>
  <c r="V28" i="92"/>
  <c r="S28" i="92"/>
  <c r="P28" i="92"/>
  <c r="M28" i="92"/>
  <c r="J28" i="92"/>
  <c r="G28" i="92"/>
  <c r="D28" i="92"/>
  <c r="AI27" i="92"/>
  <c r="AG27" i="92"/>
  <c r="AE27" i="92"/>
  <c r="AB27" i="92"/>
  <c r="Y27" i="92"/>
  <c r="V27" i="92"/>
  <c r="S27" i="92"/>
  <c r="P27" i="92"/>
  <c r="M27" i="92"/>
  <c r="J27" i="92"/>
  <c r="G27" i="92"/>
  <c r="D27" i="92"/>
  <c r="AI26" i="92"/>
  <c r="AG26" i="92"/>
  <c r="AE26" i="92"/>
  <c r="AB26" i="92"/>
  <c r="Y26" i="92"/>
  <c r="V26" i="92"/>
  <c r="S26" i="92"/>
  <c r="P26" i="92"/>
  <c r="M26" i="92"/>
  <c r="J26" i="92"/>
  <c r="G26" i="92"/>
  <c r="D26" i="92"/>
  <c r="AI25" i="92"/>
  <c r="AG25" i="92"/>
  <c r="AE25" i="92"/>
  <c r="AB25" i="92"/>
  <c r="Y25" i="92"/>
  <c r="V25" i="92"/>
  <c r="S25" i="92"/>
  <c r="P25" i="92"/>
  <c r="M25" i="92"/>
  <c r="J25" i="92"/>
  <c r="G25" i="92"/>
  <c r="D25" i="92"/>
  <c r="AI24" i="92"/>
  <c r="AG24" i="92"/>
  <c r="AE24" i="92"/>
  <c r="AB24" i="92"/>
  <c r="Y24" i="92"/>
  <c r="V24" i="92"/>
  <c r="S24" i="92"/>
  <c r="P24" i="92"/>
  <c r="M24" i="92"/>
  <c r="J24" i="92"/>
  <c r="G24" i="92"/>
  <c r="D24" i="92"/>
  <c r="AI23" i="92"/>
  <c r="AG23" i="92"/>
  <c r="AE23" i="92"/>
  <c r="AB23" i="92"/>
  <c r="Y23" i="92"/>
  <c r="V23" i="92"/>
  <c r="S23" i="92"/>
  <c r="P23" i="92"/>
  <c r="M23" i="92"/>
  <c r="J23" i="92"/>
  <c r="G23" i="92"/>
  <c r="D23" i="92"/>
  <c r="AI22" i="92"/>
  <c r="AG22" i="92"/>
  <c r="AE22" i="92"/>
  <c r="AB22" i="92"/>
  <c r="Y22" i="92"/>
  <c r="V22" i="92"/>
  <c r="S22" i="92"/>
  <c r="P22" i="92"/>
  <c r="M22" i="92"/>
  <c r="J22" i="92"/>
  <c r="G22" i="92"/>
  <c r="D22" i="92"/>
  <c r="AI21" i="92"/>
  <c r="AG21" i="92"/>
  <c r="AE21" i="92"/>
  <c r="AB21" i="92"/>
  <c r="Y21" i="92"/>
  <c r="V21" i="92"/>
  <c r="S21" i="92"/>
  <c r="P21" i="92"/>
  <c r="M21" i="92"/>
  <c r="J21" i="92"/>
  <c r="G21" i="92"/>
  <c r="D21" i="92"/>
  <c r="AI20" i="92"/>
  <c r="AG20" i="92"/>
  <c r="AE20" i="92"/>
  <c r="AB20" i="92"/>
  <c r="Y20" i="92"/>
  <c r="V20" i="92"/>
  <c r="S20" i="92"/>
  <c r="P20" i="92"/>
  <c r="M20" i="92"/>
  <c r="J20" i="92"/>
  <c r="G20" i="92"/>
  <c r="D20" i="92"/>
  <c r="AI19" i="92"/>
  <c r="AG19" i="92"/>
  <c r="AE19" i="92"/>
  <c r="AB19" i="92"/>
  <c r="Y19" i="92"/>
  <c r="V19" i="92"/>
  <c r="S19" i="92"/>
  <c r="P19" i="92"/>
  <c r="M19" i="92"/>
  <c r="J19" i="92"/>
  <c r="G19" i="92"/>
  <c r="D19" i="92"/>
  <c r="AI18" i="92"/>
  <c r="AG18" i="92"/>
  <c r="AE18" i="92"/>
  <c r="AB18" i="92"/>
  <c r="Y18" i="92"/>
  <c r="V18" i="92"/>
  <c r="S18" i="92"/>
  <c r="P18" i="92"/>
  <c r="M18" i="92"/>
  <c r="J18" i="92"/>
  <c r="G18" i="92"/>
  <c r="D18" i="92"/>
  <c r="AI17" i="92"/>
  <c r="AG17" i="92"/>
  <c r="AE17" i="92"/>
  <c r="AB17" i="92"/>
  <c r="Y17" i="92"/>
  <c r="V17" i="92"/>
  <c r="S17" i="92"/>
  <c r="P17" i="92"/>
  <c r="M17" i="92"/>
  <c r="J17" i="92"/>
  <c r="G17" i="92"/>
  <c r="D17" i="92"/>
  <c r="AI16" i="92"/>
  <c r="AG16" i="92"/>
  <c r="AE16" i="92"/>
  <c r="AB16" i="92"/>
  <c r="Y16" i="92"/>
  <c r="V16" i="92"/>
  <c r="S16" i="92"/>
  <c r="P16" i="92"/>
  <c r="M16" i="92"/>
  <c r="J16" i="92"/>
  <c r="G16" i="92"/>
  <c r="D16" i="92"/>
  <c r="AI15" i="92"/>
  <c r="AG15" i="92"/>
  <c r="AE15" i="92"/>
  <c r="AB15" i="92"/>
  <c r="Y15" i="92"/>
  <c r="V15" i="92"/>
  <c r="S15" i="92"/>
  <c r="P15" i="92"/>
  <c r="M15" i="92"/>
  <c r="J15" i="92"/>
  <c r="G15" i="92"/>
  <c r="D15" i="92"/>
  <c r="AI14" i="92"/>
  <c r="AG14" i="92"/>
  <c r="AE14" i="92"/>
  <c r="AB14" i="92"/>
  <c r="Y14" i="92"/>
  <c r="V14" i="92"/>
  <c r="S14" i="92"/>
  <c r="P14" i="92"/>
  <c r="M14" i="92"/>
  <c r="J14" i="92"/>
  <c r="G14" i="92"/>
  <c r="D14" i="92"/>
  <c r="AD9" i="92"/>
  <c r="AA9" i="92"/>
  <c r="X9" i="92"/>
  <c r="U9" i="92"/>
  <c r="R9" i="92"/>
  <c r="O9" i="92"/>
  <c r="L9" i="92"/>
  <c r="I9" i="92"/>
  <c r="F9" i="92"/>
  <c r="C9" i="92"/>
  <c r="B7" i="92"/>
  <c r="A6" i="92"/>
  <c r="A5" i="92"/>
  <c r="A4" i="92"/>
  <c r="A1" i="92"/>
  <c r="I74" i="91"/>
  <c r="H74" i="91"/>
  <c r="G74" i="91"/>
  <c r="F74" i="91"/>
  <c r="E74" i="91"/>
  <c r="D74" i="91"/>
  <c r="C74" i="91"/>
  <c r="BS60" i="91"/>
  <c r="BL60" i="91"/>
  <c r="BE60" i="91"/>
  <c r="AX60" i="91"/>
  <c r="AQ60" i="91"/>
  <c r="AJ60" i="91"/>
  <c r="AC60" i="91"/>
  <c r="V60" i="91"/>
  <c r="O60" i="91"/>
  <c r="H60" i="91"/>
  <c r="BR58" i="91"/>
  <c r="BR61" i="91" s="1"/>
  <c r="BR62" i="91" s="1"/>
  <c r="BK58" i="91"/>
  <c r="BD58" i="91"/>
  <c r="AW58" i="91"/>
  <c r="AW61" i="91" s="1"/>
  <c r="AW62" i="91" s="1"/>
  <c r="W23" i="90" s="1"/>
  <c r="AP58" i="91"/>
  <c r="AI58" i="91"/>
  <c r="AI61" i="91" s="1"/>
  <c r="AI62" i="91" s="1"/>
  <c r="Q23" i="90" s="1"/>
  <c r="AB58" i="91"/>
  <c r="AB61" i="91" s="1"/>
  <c r="AB62" i="91" s="1"/>
  <c r="U58" i="91"/>
  <c r="N58" i="91"/>
  <c r="G58" i="91"/>
  <c r="G61" i="91" s="1"/>
  <c r="BU57" i="91"/>
  <c r="BT57" i="91"/>
  <c r="BS57" i="91" s="1"/>
  <c r="BQ57" i="91"/>
  <c r="BM57" i="91"/>
  <c r="BL57" i="91" s="1"/>
  <c r="BJ57" i="91"/>
  <c r="BF57" i="91"/>
  <c r="BE57" i="91" s="1"/>
  <c r="BC57" i="91"/>
  <c r="AY57" i="91"/>
  <c r="AX57" i="91" s="1"/>
  <c r="AV57" i="91"/>
  <c r="AR57" i="91"/>
  <c r="AQ57" i="91" s="1"/>
  <c r="AO57" i="91"/>
  <c r="AK57" i="91"/>
  <c r="AJ57" i="91" s="1"/>
  <c r="AH57" i="91"/>
  <c r="AD57" i="91"/>
  <c r="AC57" i="91" s="1"/>
  <c r="AA57" i="91"/>
  <c r="W57" i="91"/>
  <c r="V57" i="91" s="1"/>
  <c r="T57" i="91"/>
  <c r="P57" i="91"/>
  <c r="O57" i="91" s="1"/>
  <c r="M57" i="91"/>
  <c r="I57" i="91"/>
  <c r="F57" i="91"/>
  <c r="BU56" i="91"/>
  <c r="BT56" i="91"/>
  <c r="BS56" i="91" s="1"/>
  <c r="BQ56" i="91"/>
  <c r="BM56" i="91"/>
  <c r="BL56" i="91" s="1"/>
  <c r="BJ56" i="91"/>
  <c r="BF56" i="91"/>
  <c r="BE56" i="91" s="1"/>
  <c r="BC56" i="91"/>
  <c r="AY56" i="91"/>
  <c r="AX56" i="91" s="1"/>
  <c r="AV56" i="91"/>
  <c r="AR56" i="91"/>
  <c r="AQ56" i="91" s="1"/>
  <c r="AO56" i="91"/>
  <c r="AK56" i="91"/>
  <c r="AJ56" i="91" s="1"/>
  <c r="AH56" i="91"/>
  <c r="AD56" i="91"/>
  <c r="AC56" i="91" s="1"/>
  <c r="AA56" i="91"/>
  <c r="W56" i="91"/>
  <c r="V56" i="91" s="1"/>
  <c r="T56" i="91"/>
  <c r="P56" i="91"/>
  <c r="M56" i="91"/>
  <c r="I56" i="91"/>
  <c r="H56" i="91" s="1"/>
  <c r="F56" i="91"/>
  <c r="BU55" i="91"/>
  <c r="BT55" i="91"/>
  <c r="BS55" i="91" s="1"/>
  <c r="BQ55" i="91"/>
  <c r="BM55" i="91"/>
  <c r="BL55" i="91" s="1"/>
  <c r="BJ55" i="91"/>
  <c r="BF55" i="91"/>
  <c r="BE55" i="91" s="1"/>
  <c r="BC55" i="91"/>
  <c r="AY55" i="91"/>
  <c r="AX55" i="91" s="1"/>
  <c r="AV55" i="91"/>
  <c r="AR55" i="91"/>
  <c r="AQ55" i="91" s="1"/>
  <c r="AO55" i="91"/>
  <c r="AK55" i="91"/>
  <c r="AJ55" i="91" s="1"/>
  <c r="AH55" i="91"/>
  <c r="AD55" i="91"/>
  <c r="AC55" i="91" s="1"/>
  <c r="AA55" i="91"/>
  <c r="W55" i="91"/>
  <c r="V55" i="91" s="1"/>
  <c r="T55" i="91"/>
  <c r="P55" i="91"/>
  <c r="O55" i="91" s="1"/>
  <c r="M55" i="91"/>
  <c r="I55" i="91"/>
  <c r="H55" i="91" s="1"/>
  <c r="F55" i="91"/>
  <c r="BU54" i="91"/>
  <c r="BT54" i="91"/>
  <c r="BS54" i="91" s="1"/>
  <c r="BQ54" i="91"/>
  <c r="BM54" i="91"/>
  <c r="BL54" i="91" s="1"/>
  <c r="BJ54" i="91"/>
  <c r="BF54" i="91"/>
  <c r="BE54" i="91" s="1"/>
  <c r="BC54" i="91"/>
  <c r="AY54" i="91"/>
  <c r="AX54" i="91" s="1"/>
  <c r="AV54" i="91"/>
  <c r="AR54" i="91"/>
  <c r="AQ54" i="91" s="1"/>
  <c r="AO54" i="91"/>
  <c r="AK54" i="91"/>
  <c r="AJ54" i="91" s="1"/>
  <c r="AH54" i="91"/>
  <c r="AD54" i="91"/>
  <c r="AC54" i="91" s="1"/>
  <c r="AA54" i="91"/>
  <c r="W54" i="91"/>
  <c r="V54" i="91" s="1"/>
  <c r="T54" i="91"/>
  <c r="P54" i="91"/>
  <c r="O54" i="91" s="1"/>
  <c r="M54" i="91"/>
  <c r="I54" i="91"/>
  <c r="H54" i="91" s="1"/>
  <c r="F54" i="91"/>
  <c r="BU53" i="91"/>
  <c r="BT53" i="91"/>
  <c r="BS53" i="91" s="1"/>
  <c r="BQ53" i="91"/>
  <c r="BM53" i="91"/>
  <c r="BL53" i="91" s="1"/>
  <c r="BJ53" i="91"/>
  <c r="BF53" i="91"/>
  <c r="BE53" i="91" s="1"/>
  <c r="BC53" i="91"/>
  <c r="AY53" i="91"/>
  <c r="AX53" i="91" s="1"/>
  <c r="AV53" i="91"/>
  <c r="AR53" i="91"/>
  <c r="AQ53" i="91"/>
  <c r="AO53" i="91"/>
  <c r="AK53" i="91"/>
  <c r="AJ53" i="91" s="1"/>
  <c r="AH53" i="91"/>
  <c r="AD53" i="91"/>
  <c r="AC53" i="91" s="1"/>
  <c r="AA53" i="91"/>
  <c r="W53" i="91"/>
  <c r="V53" i="91" s="1"/>
  <c r="T53" i="91"/>
  <c r="P53" i="91"/>
  <c r="O53" i="91" s="1"/>
  <c r="M53" i="91"/>
  <c r="I53" i="91"/>
  <c r="H53" i="91" s="1"/>
  <c r="F53" i="91"/>
  <c r="BU52" i="91"/>
  <c r="BT52" i="91"/>
  <c r="BS52" i="91" s="1"/>
  <c r="BQ52" i="91"/>
  <c r="BM52" i="91"/>
  <c r="BL52" i="91" s="1"/>
  <c r="BJ52" i="91"/>
  <c r="BF52" i="91"/>
  <c r="BE52" i="91" s="1"/>
  <c r="BC52" i="91"/>
  <c r="AY52" i="91"/>
  <c r="AX52" i="91" s="1"/>
  <c r="AV52" i="91"/>
  <c r="AR52" i="91"/>
  <c r="AQ52" i="91" s="1"/>
  <c r="AO52" i="91"/>
  <c r="AK52" i="91"/>
  <c r="AJ52" i="91" s="1"/>
  <c r="AH52" i="91"/>
  <c r="AD52" i="91"/>
  <c r="AC52" i="91" s="1"/>
  <c r="AA52" i="91"/>
  <c r="W52" i="91"/>
  <c r="V52" i="91" s="1"/>
  <c r="T52" i="91"/>
  <c r="P52" i="91"/>
  <c r="O52" i="91" s="1"/>
  <c r="M52" i="91"/>
  <c r="I52" i="91"/>
  <c r="H52" i="91" s="1"/>
  <c r="F52" i="91"/>
  <c r="BU51" i="91"/>
  <c r="BT51" i="91"/>
  <c r="BS51" i="91" s="1"/>
  <c r="BQ51" i="91"/>
  <c r="BM51" i="91"/>
  <c r="BL51" i="91" s="1"/>
  <c r="BJ51" i="91"/>
  <c r="BF51" i="91"/>
  <c r="BE51" i="91" s="1"/>
  <c r="BC51" i="91"/>
  <c r="AY51" i="91"/>
  <c r="AX51" i="91" s="1"/>
  <c r="AV51" i="91"/>
  <c r="AR51" i="91"/>
  <c r="AQ51" i="91" s="1"/>
  <c r="AO51" i="91"/>
  <c r="AK51" i="91"/>
  <c r="AJ51" i="91" s="1"/>
  <c r="AH51" i="91"/>
  <c r="AD51" i="91"/>
  <c r="AC51" i="91" s="1"/>
  <c r="AA51" i="91"/>
  <c r="W51" i="91"/>
  <c r="V51" i="91" s="1"/>
  <c r="T51" i="91"/>
  <c r="P51" i="91"/>
  <c r="O51" i="91" s="1"/>
  <c r="M51" i="91"/>
  <c r="I51" i="91"/>
  <c r="H51" i="91" s="1"/>
  <c r="F51" i="91"/>
  <c r="BU50" i="91"/>
  <c r="BT50" i="91"/>
  <c r="BS50" i="91" s="1"/>
  <c r="BQ50" i="91"/>
  <c r="BM50" i="91"/>
  <c r="BL50" i="91" s="1"/>
  <c r="BJ50" i="91"/>
  <c r="BF50" i="91"/>
  <c r="BE50" i="91" s="1"/>
  <c r="BC50" i="91"/>
  <c r="AY50" i="91"/>
  <c r="AX50" i="91" s="1"/>
  <c r="AV50" i="91"/>
  <c r="AR50" i="91"/>
  <c r="AQ50" i="91" s="1"/>
  <c r="AO50" i="91"/>
  <c r="AK50" i="91"/>
  <c r="AJ50" i="91" s="1"/>
  <c r="AH50" i="91"/>
  <c r="AD50" i="91"/>
  <c r="AC50" i="91" s="1"/>
  <c r="AA50" i="91"/>
  <c r="W50" i="91"/>
  <c r="V50" i="91" s="1"/>
  <c r="T50" i="91"/>
  <c r="P50" i="91"/>
  <c r="O50" i="91" s="1"/>
  <c r="M50" i="91"/>
  <c r="I50" i="91"/>
  <c r="F50" i="91"/>
  <c r="BU49" i="91"/>
  <c r="BT49" i="91"/>
  <c r="BS49" i="91" s="1"/>
  <c r="BQ49" i="91"/>
  <c r="BM49" i="91"/>
  <c r="BL49" i="91" s="1"/>
  <c r="BJ49" i="91"/>
  <c r="BF49" i="91"/>
  <c r="BE49" i="91" s="1"/>
  <c r="BC49" i="91"/>
  <c r="AY49" i="91"/>
  <c r="AX49" i="91" s="1"/>
  <c r="AV49" i="91"/>
  <c r="AR49" i="91"/>
  <c r="AQ49" i="91" s="1"/>
  <c r="AO49" i="91"/>
  <c r="AK49" i="91"/>
  <c r="AJ49" i="91" s="1"/>
  <c r="AH49" i="91"/>
  <c r="AD49" i="91"/>
  <c r="AC49" i="91" s="1"/>
  <c r="AA49" i="91"/>
  <c r="W49" i="91"/>
  <c r="V49" i="91" s="1"/>
  <c r="T49" i="91"/>
  <c r="P49" i="91"/>
  <c r="O49" i="91" s="1"/>
  <c r="M49" i="91"/>
  <c r="I49" i="91"/>
  <c r="H49" i="91" s="1"/>
  <c r="F49" i="91"/>
  <c r="BU48" i="91"/>
  <c r="BT48" i="91"/>
  <c r="BS48" i="91" s="1"/>
  <c r="BQ48" i="91"/>
  <c r="BM48" i="91"/>
  <c r="BL48" i="91" s="1"/>
  <c r="BJ48" i="91"/>
  <c r="BF48" i="91"/>
  <c r="BE48" i="91" s="1"/>
  <c r="BC48" i="91"/>
  <c r="AY48" i="91"/>
  <c r="AX48" i="91" s="1"/>
  <c r="AV48" i="91"/>
  <c r="AR48" i="91"/>
  <c r="AQ48" i="91" s="1"/>
  <c r="AO48" i="91"/>
  <c r="AK48" i="91"/>
  <c r="AJ48" i="91" s="1"/>
  <c r="AH48" i="91"/>
  <c r="AD48" i="91"/>
  <c r="AC48" i="91" s="1"/>
  <c r="AA48" i="91"/>
  <c r="W48" i="91"/>
  <c r="V48" i="91" s="1"/>
  <c r="T48" i="91"/>
  <c r="P48" i="91"/>
  <c r="O48" i="91" s="1"/>
  <c r="M48" i="91"/>
  <c r="I48" i="91"/>
  <c r="H48" i="91" s="1"/>
  <c r="F48" i="91"/>
  <c r="BU47" i="91"/>
  <c r="BT47" i="91"/>
  <c r="BS47" i="91" s="1"/>
  <c r="BQ47" i="91"/>
  <c r="BM47" i="91"/>
  <c r="BL47" i="91" s="1"/>
  <c r="BJ47" i="91"/>
  <c r="BF47" i="91"/>
  <c r="BE47" i="91" s="1"/>
  <c r="BC47" i="91"/>
  <c r="AY47" i="91"/>
  <c r="AX47" i="91" s="1"/>
  <c r="AV47" i="91"/>
  <c r="AR47" i="91"/>
  <c r="AQ47" i="91" s="1"/>
  <c r="AO47" i="91"/>
  <c r="AK47" i="91"/>
  <c r="AJ47" i="91" s="1"/>
  <c r="AH47" i="91"/>
  <c r="AD47" i="91"/>
  <c r="AC47" i="91" s="1"/>
  <c r="AA47" i="91"/>
  <c r="W47" i="91"/>
  <c r="V47" i="91" s="1"/>
  <c r="T47" i="91"/>
  <c r="P47" i="91"/>
  <c r="M47" i="91"/>
  <c r="I47" i="91"/>
  <c r="H47" i="91" s="1"/>
  <c r="F47" i="91"/>
  <c r="BU46" i="91"/>
  <c r="BT46" i="91"/>
  <c r="BS46" i="91" s="1"/>
  <c r="BQ46" i="91"/>
  <c r="BM46" i="91"/>
  <c r="BL46" i="91" s="1"/>
  <c r="BJ46" i="91"/>
  <c r="BF46" i="91"/>
  <c r="BE46" i="91" s="1"/>
  <c r="BC46" i="91"/>
  <c r="AY46" i="91"/>
  <c r="AX46" i="91" s="1"/>
  <c r="AV46" i="91"/>
  <c r="AR46" i="91"/>
  <c r="AQ46" i="91" s="1"/>
  <c r="AO46" i="91"/>
  <c r="AK46" i="91"/>
  <c r="AJ46" i="91" s="1"/>
  <c r="AH46" i="91"/>
  <c r="AD46" i="91"/>
  <c r="AC46" i="91" s="1"/>
  <c r="AA46" i="91"/>
  <c r="W46" i="91"/>
  <c r="V46" i="91" s="1"/>
  <c r="T46" i="91"/>
  <c r="P46" i="91"/>
  <c r="O46" i="91" s="1"/>
  <c r="M46" i="91"/>
  <c r="I46" i="91"/>
  <c r="H46" i="91" s="1"/>
  <c r="F46" i="91"/>
  <c r="BU45" i="91"/>
  <c r="BT45" i="91"/>
  <c r="BS45" i="91" s="1"/>
  <c r="BQ45" i="91"/>
  <c r="BM45" i="91"/>
  <c r="BL45" i="91" s="1"/>
  <c r="BJ45" i="91"/>
  <c r="BF45" i="91"/>
  <c r="BE45" i="91" s="1"/>
  <c r="BC45" i="91"/>
  <c r="AY45" i="91"/>
  <c r="AX45" i="91" s="1"/>
  <c r="AV45" i="91"/>
  <c r="AR45" i="91"/>
  <c r="AQ45" i="91" s="1"/>
  <c r="AO45" i="91"/>
  <c r="AK45" i="91"/>
  <c r="AJ45" i="91" s="1"/>
  <c r="AH45" i="91"/>
  <c r="AD45" i="91"/>
  <c r="AC45" i="91" s="1"/>
  <c r="AA45" i="91"/>
  <c r="W45" i="91"/>
  <c r="V45" i="91" s="1"/>
  <c r="T45" i="91"/>
  <c r="P45" i="91"/>
  <c r="O45" i="91" s="1"/>
  <c r="M45" i="91"/>
  <c r="I45" i="91"/>
  <c r="H45" i="91" s="1"/>
  <c r="F45" i="91"/>
  <c r="BU44" i="91"/>
  <c r="BT44" i="91"/>
  <c r="BS44" i="91" s="1"/>
  <c r="BQ44" i="91"/>
  <c r="BM44" i="91"/>
  <c r="BL44" i="91" s="1"/>
  <c r="BJ44" i="91"/>
  <c r="BF44" i="91"/>
  <c r="BE44" i="91" s="1"/>
  <c r="BC44" i="91"/>
  <c r="AY44" i="91"/>
  <c r="AX44" i="91" s="1"/>
  <c r="AV44" i="91"/>
  <c r="AR44" i="91"/>
  <c r="AQ44" i="91" s="1"/>
  <c r="AO44" i="91"/>
  <c r="AK44" i="91"/>
  <c r="AJ44" i="91" s="1"/>
  <c r="AH44" i="91"/>
  <c r="AD44" i="91"/>
  <c r="AC44" i="91" s="1"/>
  <c r="AA44" i="91"/>
  <c r="W44" i="91"/>
  <c r="V44" i="91" s="1"/>
  <c r="T44" i="91"/>
  <c r="P44" i="91"/>
  <c r="O44" i="91" s="1"/>
  <c r="M44" i="91"/>
  <c r="I44" i="91"/>
  <c r="F44" i="91"/>
  <c r="BU43" i="91"/>
  <c r="BT43" i="91"/>
  <c r="BS43" i="91" s="1"/>
  <c r="BQ43" i="91"/>
  <c r="BM43" i="91"/>
  <c r="BL43" i="91" s="1"/>
  <c r="BJ43" i="91"/>
  <c r="BF43" i="91"/>
  <c r="BE43" i="91" s="1"/>
  <c r="BC43" i="91"/>
  <c r="AY43" i="91"/>
  <c r="AX43" i="91" s="1"/>
  <c r="AV43" i="91"/>
  <c r="AR43" i="91"/>
  <c r="AQ43" i="91" s="1"/>
  <c r="AO43" i="91"/>
  <c r="AK43" i="91"/>
  <c r="AJ43" i="91" s="1"/>
  <c r="AH43" i="91"/>
  <c r="AD43" i="91"/>
  <c r="AC43" i="91" s="1"/>
  <c r="AA43" i="91"/>
  <c r="W43" i="91"/>
  <c r="V43" i="91" s="1"/>
  <c r="T43" i="91"/>
  <c r="P43" i="91"/>
  <c r="O43" i="91" s="1"/>
  <c r="M43" i="91"/>
  <c r="I43" i="91"/>
  <c r="H43" i="91" s="1"/>
  <c r="F43" i="91"/>
  <c r="BU42" i="91"/>
  <c r="BT42" i="91"/>
  <c r="BS42" i="91" s="1"/>
  <c r="BQ42" i="91"/>
  <c r="BM42" i="91"/>
  <c r="BL42" i="91" s="1"/>
  <c r="BJ42" i="91"/>
  <c r="BF42" i="91"/>
  <c r="BE42" i="91" s="1"/>
  <c r="BC42" i="91"/>
  <c r="AY42" i="91"/>
  <c r="AX42" i="91" s="1"/>
  <c r="AV42" i="91"/>
  <c r="AR42" i="91"/>
  <c r="AQ42" i="91" s="1"/>
  <c r="AO42" i="91"/>
  <c r="AK42" i="91"/>
  <c r="AJ42" i="91" s="1"/>
  <c r="AH42" i="91"/>
  <c r="AD42" i="91"/>
  <c r="AC42" i="91" s="1"/>
  <c r="AA42" i="91"/>
  <c r="W42" i="91"/>
  <c r="V42" i="91" s="1"/>
  <c r="T42" i="91"/>
  <c r="P42" i="91"/>
  <c r="O42" i="91" s="1"/>
  <c r="M42" i="91"/>
  <c r="I42" i="91"/>
  <c r="F42" i="91"/>
  <c r="BU41" i="91"/>
  <c r="BT41" i="91"/>
  <c r="BS41" i="91" s="1"/>
  <c r="BQ41" i="91"/>
  <c r="BM41" i="91"/>
  <c r="BL41" i="91" s="1"/>
  <c r="BJ41" i="91"/>
  <c r="BF41" i="91"/>
  <c r="BE41" i="91" s="1"/>
  <c r="BC41" i="91"/>
  <c r="AY41" i="91"/>
  <c r="AX41" i="91" s="1"/>
  <c r="AV41" i="91"/>
  <c r="AR41" i="91"/>
  <c r="AQ41" i="91" s="1"/>
  <c r="AO41" i="91"/>
  <c r="AK41" i="91"/>
  <c r="AJ41" i="91" s="1"/>
  <c r="AH41" i="91"/>
  <c r="AD41" i="91"/>
  <c r="AC41" i="91" s="1"/>
  <c r="AA41" i="91"/>
  <c r="W41" i="91"/>
  <c r="V41" i="91" s="1"/>
  <c r="T41" i="91"/>
  <c r="P41" i="91"/>
  <c r="O41" i="91" s="1"/>
  <c r="M41" i="91"/>
  <c r="I41" i="91"/>
  <c r="H41" i="91" s="1"/>
  <c r="F41" i="91"/>
  <c r="BU40" i="91"/>
  <c r="BT40" i="91"/>
  <c r="BS40" i="91" s="1"/>
  <c r="BQ40" i="91"/>
  <c r="BM40" i="91"/>
  <c r="BL40" i="91" s="1"/>
  <c r="BJ40" i="91"/>
  <c r="BF40" i="91"/>
  <c r="BE40" i="91" s="1"/>
  <c r="BC40" i="91"/>
  <c r="AY40" i="91"/>
  <c r="AX40" i="91" s="1"/>
  <c r="AV40" i="91"/>
  <c r="AR40" i="91"/>
  <c r="AQ40" i="91" s="1"/>
  <c r="AO40" i="91"/>
  <c r="AK40" i="91"/>
  <c r="AJ40" i="91" s="1"/>
  <c r="AH40" i="91"/>
  <c r="AD40" i="91"/>
  <c r="AC40" i="91" s="1"/>
  <c r="AA40" i="91"/>
  <c r="W40" i="91"/>
  <c r="V40" i="91" s="1"/>
  <c r="T40" i="91"/>
  <c r="P40" i="91"/>
  <c r="O40" i="91" s="1"/>
  <c r="M40" i="91"/>
  <c r="I40" i="91"/>
  <c r="H40" i="91" s="1"/>
  <c r="F40" i="91"/>
  <c r="BU39" i="91"/>
  <c r="BT39" i="91"/>
  <c r="BS39" i="91" s="1"/>
  <c r="BQ39" i="91"/>
  <c r="BM39" i="91"/>
  <c r="BL39" i="91" s="1"/>
  <c r="BJ39" i="91"/>
  <c r="BF39" i="91"/>
  <c r="BE39" i="91" s="1"/>
  <c r="BC39" i="91"/>
  <c r="AY39" i="91"/>
  <c r="AX39" i="91" s="1"/>
  <c r="AV39" i="91"/>
  <c r="AR39" i="91"/>
  <c r="AQ39" i="91" s="1"/>
  <c r="AO39" i="91"/>
  <c r="AK39" i="91"/>
  <c r="AJ39" i="91" s="1"/>
  <c r="AH39" i="91"/>
  <c r="AD39" i="91"/>
  <c r="AC39" i="91" s="1"/>
  <c r="AA39" i="91"/>
  <c r="W39" i="91"/>
  <c r="V39" i="91" s="1"/>
  <c r="T39" i="91"/>
  <c r="P39" i="91"/>
  <c r="M39" i="91"/>
  <c r="I39" i="91"/>
  <c r="H39" i="91" s="1"/>
  <c r="F39" i="91"/>
  <c r="BU38" i="91"/>
  <c r="BT38" i="91"/>
  <c r="BS38" i="91" s="1"/>
  <c r="BQ38" i="91"/>
  <c r="BM38" i="91"/>
  <c r="BL38" i="91" s="1"/>
  <c r="BJ38" i="91"/>
  <c r="BF38" i="91"/>
  <c r="BE38" i="91" s="1"/>
  <c r="BC38" i="91"/>
  <c r="AY38" i="91"/>
  <c r="AX38" i="91" s="1"/>
  <c r="AV38" i="91"/>
  <c r="AR38" i="91"/>
  <c r="AQ38" i="91" s="1"/>
  <c r="AO38" i="91"/>
  <c r="AK38" i="91"/>
  <c r="AJ38" i="91" s="1"/>
  <c r="AH38" i="91"/>
  <c r="AD38" i="91"/>
  <c r="AC38" i="91" s="1"/>
  <c r="AA38" i="91"/>
  <c r="W38" i="91"/>
  <c r="V38" i="91" s="1"/>
  <c r="T38" i="91"/>
  <c r="P38" i="91"/>
  <c r="O38" i="91" s="1"/>
  <c r="M38" i="91"/>
  <c r="I38" i="91"/>
  <c r="H38" i="91" s="1"/>
  <c r="F38" i="91"/>
  <c r="BU37" i="91"/>
  <c r="BT37" i="91"/>
  <c r="BS37" i="91" s="1"/>
  <c r="BQ37" i="91"/>
  <c r="BM37" i="91"/>
  <c r="BL37" i="91" s="1"/>
  <c r="BJ37" i="91"/>
  <c r="BF37" i="91"/>
  <c r="BE37" i="91" s="1"/>
  <c r="BC37" i="91"/>
  <c r="AY37" i="91"/>
  <c r="AX37" i="91" s="1"/>
  <c r="AV37" i="91"/>
  <c r="AR37" i="91"/>
  <c r="AQ37" i="91" s="1"/>
  <c r="AO37" i="91"/>
  <c r="AK37" i="91"/>
  <c r="AJ37" i="91" s="1"/>
  <c r="AH37" i="91"/>
  <c r="AD37" i="91"/>
  <c r="AC37" i="91" s="1"/>
  <c r="AA37" i="91"/>
  <c r="W37" i="91"/>
  <c r="V37" i="91" s="1"/>
  <c r="T37" i="91"/>
  <c r="P37" i="91"/>
  <c r="O37" i="91" s="1"/>
  <c r="M37" i="91"/>
  <c r="I37" i="91"/>
  <c r="H37" i="91" s="1"/>
  <c r="F37" i="91"/>
  <c r="BU36" i="91"/>
  <c r="BT36" i="91"/>
  <c r="BS36" i="91" s="1"/>
  <c r="BQ36" i="91"/>
  <c r="BM36" i="91"/>
  <c r="BL36" i="91" s="1"/>
  <c r="BJ36" i="91"/>
  <c r="BF36" i="91"/>
  <c r="BE36" i="91" s="1"/>
  <c r="BC36" i="91"/>
  <c r="AY36" i="91"/>
  <c r="AX36" i="91" s="1"/>
  <c r="AV36" i="91"/>
  <c r="AR36" i="91"/>
  <c r="AQ36" i="91" s="1"/>
  <c r="AO36" i="91"/>
  <c r="AK36" i="91"/>
  <c r="AJ36" i="91" s="1"/>
  <c r="AH36" i="91"/>
  <c r="AD36" i="91"/>
  <c r="AC36" i="91" s="1"/>
  <c r="AA36" i="91"/>
  <c r="W36" i="91"/>
  <c r="T36" i="91"/>
  <c r="P36" i="91"/>
  <c r="O36" i="91" s="1"/>
  <c r="M36" i="91"/>
  <c r="I36" i="91"/>
  <c r="H36" i="91" s="1"/>
  <c r="F36" i="91"/>
  <c r="BU35" i="91"/>
  <c r="BT35" i="91"/>
  <c r="BS35" i="91" s="1"/>
  <c r="BQ35" i="91"/>
  <c r="BM35" i="91"/>
  <c r="BL35" i="91" s="1"/>
  <c r="BJ35" i="91"/>
  <c r="BF35" i="91"/>
  <c r="BE35" i="91" s="1"/>
  <c r="BC35" i="91"/>
  <c r="AY35" i="91"/>
  <c r="AX35" i="91" s="1"/>
  <c r="AV35" i="91"/>
  <c r="AR35" i="91"/>
  <c r="AQ35" i="91" s="1"/>
  <c r="AO35" i="91"/>
  <c r="AK35" i="91"/>
  <c r="AJ35" i="91" s="1"/>
  <c r="AH35" i="91"/>
  <c r="AD35" i="91"/>
  <c r="AC35" i="91" s="1"/>
  <c r="AA35" i="91"/>
  <c r="W35" i="91"/>
  <c r="V35" i="91" s="1"/>
  <c r="T35" i="91"/>
  <c r="P35" i="91"/>
  <c r="O35" i="91" s="1"/>
  <c r="M35" i="91"/>
  <c r="I35" i="91"/>
  <c r="H35" i="91" s="1"/>
  <c r="F35" i="91"/>
  <c r="BU34" i="91"/>
  <c r="BT34" i="91"/>
  <c r="BS34" i="91" s="1"/>
  <c r="BQ34" i="91"/>
  <c r="BM34" i="91"/>
  <c r="BL34" i="91" s="1"/>
  <c r="BJ34" i="91"/>
  <c r="BF34" i="91"/>
  <c r="BE34" i="91" s="1"/>
  <c r="BC34" i="91"/>
  <c r="AY34" i="91"/>
  <c r="AX34" i="91" s="1"/>
  <c r="AV34" i="91"/>
  <c r="AR34" i="91"/>
  <c r="AQ34" i="91" s="1"/>
  <c r="AO34" i="91"/>
  <c r="AK34" i="91"/>
  <c r="AJ34" i="91" s="1"/>
  <c r="AH34" i="91"/>
  <c r="AD34" i="91"/>
  <c r="AC34" i="91" s="1"/>
  <c r="AA34" i="91"/>
  <c r="W34" i="91"/>
  <c r="V34" i="91" s="1"/>
  <c r="T34" i="91"/>
  <c r="P34" i="91"/>
  <c r="O34" i="91" s="1"/>
  <c r="M34" i="91"/>
  <c r="I34" i="91"/>
  <c r="F34" i="91"/>
  <c r="BU33" i="91"/>
  <c r="BT33" i="91"/>
  <c r="BS33" i="91" s="1"/>
  <c r="BQ33" i="91"/>
  <c r="BM33" i="91"/>
  <c r="BL33" i="91" s="1"/>
  <c r="BJ33" i="91"/>
  <c r="BF33" i="91"/>
  <c r="BE33" i="91" s="1"/>
  <c r="BC33" i="91"/>
  <c r="AY33" i="91"/>
  <c r="AX33" i="91" s="1"/>
  <c r="AV33" i="91"/>
  <c r="AR33" i="91"/>
  <c r="AQ33" i="91" s="1"/>
  <c r="AO33" i="91"/>
  <c r="AK33" i="91"/>
  <c r="AJ33" i="91" s="1"/>
  <c r="AH33" i="91"/>
  <c r="AD33" i="91"/>
  <c r="AC33" i="91" s="1"/>
  <c r="AA33" i="91"/>
  <c r="W33" i="91"/>
  <c r="V33" i="91" s="1"/>
  <c r="T33" i="91"/>
  <c r="P33" i="91"/>
  <c r="O33" i="91" s="1"/>
  <c r="M33" i="91"/>
  <c r="I33" i="91"/>
  <c r="H33" i="91" s="1"/>
  <c r="F33" i="91"/>
  <c r="BU32" i="91"/>
  <c r="BT32" i="91"/>
  <c r="BS32" i="91" s="1"/>
  <c r="BQ32" i="91"/>
  <c r="BM32" i="91"/>
  <c r="BL32" i="91" s="1"/>
  <c r="BJ32" i="91"/>
  <c r="BF32" i="91"/>
  <c r="BE32" i="91" s="1"/>
  <c r="BC32" i="91"/>
  <c r="AY32" i="91"/>
  <c r="AX32" i="91" s="1"/>
  <c r="AV32" i="91"/>
  <c r="AR32" i="91"/>
  <c r="AQ32" i="91" s="1"/>
  <c r="AO32" i="91"/>
  <c r="AK32" i="91"/>
  <c r="AJ32" i="91" s="1"/>
  <c r="AH32" i="91"/>
  <c r="AD32" i="91"/>
  <c r="AC32" i="91" s="1"/>
  <c r="AA32" i="91"/>
  <c r="W32" i="91"/>
  <c r="V32" i="91" s="1"/>
  <c r="T32" i="91"/>
  <c r="P32" i="91"/>
  <c r="O32" i="91" s="1"/>
  <c r="M32" i="91"/>
  <c r="I32" i="91"/>
  <c r="H32" i="91" s="1"/>
  <c r="F32" i="91"/>
  <c r="BU31" i="91"/>
  <c r="BT31" i="91"/>
  <c r="BS31" i="91" s="1"/>
  <c r="BQ31" i="91"/>
  <c r="BM31" i="91"/>
  <c r="BL31" i="91" s="1"/>
  <c r="BJ31" i="91"/>
  <c r="BF31" i="91"/>
  <c r="BE31" i="91" s="1"/>
  <c r="BC31" i="91"/>
  <c r="AY31" i="91"/>
  <c r="AX31" i="91" s="1"/>
  <c r="AV31" i="91"/>
  <c r="AR31" i="91"/>
  <c r="AQ31" i="91" s="1"/>
  <c r="AO31" i="91"/>
  <c r="AK31" i="91"/>
  <c r="AJ31" i="91" s="1"/>
  <c r="AH31" i="91"/>
  <c r="AD31" i="91"/>
  <c r="AC31" i="91" s="1"/>
  <c r="AA31" i="91"/>
  <c r="W31" i="91"/>
  <c r="V31" i="91" s="1"/>
  <c r="T31" i="91"/>
  <c r="P31" i="91"/>
  <c r="O31" i="91" s="1"/>
  <c r="M31" i="91"/>
  <c r="I31" i="91"/>
  <c r="H31" i="91" s="1"/>
  <c r="F31" i="91"/>
  <c r="BU30" i="91"/>
  <c r="BT30" i="91"/>
  <c r="BS30" i="91" s="1"/>
  <c r="BQ30" i="91"/>
  <c r="BM30" i="91"/>
  <c r="BL30" i="91" s="1"/>
  <c r="BJ30" i="91"/>
  <c r="BF30" i="91"/>
  <c r="BE30" i="91" s="1"/>
  <c r="BC30" i="91"/>
  <c r="AY30" i="91"/>
  <c r="AX30" i="91" s="1"/>
  <c r="AV30" i="91"/>
  <c r="AR30" i="91"/>
  <c r="AQ30" i="91" s="1"/>
  <c r="AO30" i="91"/>
  <c r="AK30" i="91"/>
  <c r="AJ30" i="91" s="1"/>
  <c r="AH30" i="91"/>
  <c r="AD30" i="91"/>
  <c r="AC30" i="91" s="1"/>
  <c r="AA30" i="91"/>
  <c r="W30" i="91"/>
  <c r="V30" i="91" s="1"/>
  <c r="T30" i="91"/>
  <c r="P30" i="91"/>
  <c r="M30" i="91"/>
  <c r="I30" i="91"/>
  <c r="H30" i="91" s="1"/>
  <c r="F30" i="91"/>
  <c r="BU29" i="91"/>
  <c r="BT29" i="91"/>
  <c r="BS29" i="91" s="1"/>
  <c r="BQ29" i="91"/>
  <c r="BM29" i="91"/>
  <c r="BL29" i="91" s="1"/>
  <c r="BJ29" i="91"/>
  <c r="BF29" i="91"/>
  <c r="BE29" i="91" s="1"/>
  <c r="BC29" i="91"/>
  <c r="AY29" i="91"/>
  <c r="AX29" i="91" s="1"/>
  <c r="AV29" i="91"/>
  <c r="AR29" i="91"/>
  <c r="AQ29" i="91" s="1"/>
  <c r="AO29" i="91"/>
  <c r="AK29" i="91"/>
  <c r="AJ29" i="91" s="1"/>
  <c r="AH29" i="91"/>
  <c r="AD29" i="91"/>
  <c r="AC29" i="91" s="1"/>
  <c r="AA29" i="91"/>
  <c r="W29" i="91"/>
  <c r="V29" i="91" s="1"/>
  <c r="T29" i="91"/>
  <c r="P29" i="91"/>
  <c r="O29" i="91" s="1"/>
  <c r="M29" i="91"/>
  <c r="I29" i="91"/>
  <c r="H29" i="91" s="1"/>
  <c r="F29" i="91"/>
  <c r="BU28" i="91"/>
  <c r="BT28" i="91"/>
  <c r="BS28" i="91" s="1"/>
  <c r="BQ28" i="91"/>
  <c r="BM28" i="91"/>
  <c r="BL28" i="91" s="1"/>
  <c r="BJ28" i="91"/>
  <c r="BF28" i="91"/>
  <c r="BE28" i="91" s="1"/>
  <c r="BC28" i="91"/>
  <c r="AY28" i="91"/>
  <c r="AX28" i="91" s="1"/>
  <c r="AV28" i="91"/>
  <c r="AR28" i="91"/>
  <c r="AQ28" i="91" s="1"/>
  <c r="AO28" i="91"/>
  <c r="AK28" i="91"/>
  <c r="AJ28" i="91" s="1"/>
  <c r="AH28" i="91"/>
  <c r="AD28" i="91"/>
  <c r="AC28" i="91" s="1"/>
  <c r="AA28" i="91"/>
  <c r="W28" i="91"/>
  <c r="V28" i="91" s="1"/>
  <c r="T28" i="91"/>
  <c r="P28" i="91"/>
  <c r="O28" i="91" s="1"/>
  <c r="M28" i="91"/>
  <c r="I28" i="91"/>
  <c r="H28" i="91" s="1"/>
  <c r="F28" i="91"/>
  <c r="BU27" i="91"/>
  <c r="BT27" i="91"/>
  <c r="BS27" i="91" s="1"/>
  <c r="BQ27" i="91"/>
  <c r="BM27" i="91"/>
  <c r="BL27" i="91" s="1"/>
  <c r="BJ27" i="91"/>
  <c r="BF27" i="91"/>
  <c r="BE27" i="91" s="1"/>
  <c r="BC27" i="91"/>
  <c r="AY27" i="91"/>
  <c r="AX27" i="91" s="1"/>
  <c r="AV27" i="91"/>
  <c r="AR27" i="91"/>
  <c r="AQ27" i="91" s="1"/>
  <c r="AO27" i="91"/>
  <c r="AK27" i="91"/>
  <c r="AJ27" i="91" s="1"/>
  <c r="AH27" i="91"/>
  <c r="AD27" i="91"/>
  <c r="AC27" i="91" s="1"/>
  <c r="AA27" i="91"/>
  <c r="W27" i="91"/>
  <c r="V27" i="91" s="1"/>
  <c r="T27" i="91"/>
  <c r="P27" i="91"/>
  <c r="O27" i="91" s="1"/>
  <c r="M27" i="91"/>
  <c r="I27" i="91"/>
  <c r="H27" i="91" s="1"/>
  <c r="F27" i="91"/>
  <c r="BU26" i="91"/>
  <c r="BT26" i="91"/>
  <c r="BS26" i="91" s="1"/>
  <c r="BQ26" i="91"/>
  <c r="BM26" i="91"/>
  <c r="BL26" i="91" s="1"/>
  <c r="BJ26" i="91"/>
  <c r="BF26" i="91"/>
  <c r="BE26" i="91" s="1"/>
  <c r="BC26" i="91"/>
  <c r="AY26" i="91"/>
  <c r="AX26" i="91" s="1"/>
  <c r="AV26" i="91"/>
  <c r="AR26" i="91"/>
  <c r="AQ26" i="91" s="1"/>
  <c r="AO26" i="91"/>
  <c r="AK26" i="91"/>
  <c r="AJ26" i="91" s="1"/>
  <c r="AH26" i="91"/>
  <c r="AD26" i="91"/>
  <c r="AC26" i="91" s="1"/>
  <c r="AA26" i="91"/>
  <c r="W26" i="91"/>
  <c r="V26" i="91" s="1"/>
  <c r="T26" i="91"/>
  <c r="P26" i="91"/>
  <c r="O26" i="91" s="1"/>
  <c r="M26" i="91"/>
  <c r="I26" i="91"/>
  <c r="F26" i="91"/>
  <c r="BU25" i="91"/>
  <c r="BT25" i="91"/>
  <c r="BS25" i="91" s="1"/>
  <c r="BQ25" i="91"/>
  <c r="BM25" i="91"/>
  <c r="BL25" i="91" s="1"/>
  <c r="BJ25" i="91"/>
  <c r="BF25" i="91"/>
  <c r="BE25" i="91" s="1"/>
  <c r="BC25" i="91"/>
  <c r="AY25" i="91"/>
  <c r="AX25" i="91" s="1"/>
  <c r="AV25" i="91"/>
  <c r="AR25" i="91"/>
  <c r="AQ25" i="91" s="1"/>
  <c r="AO25" i="91"/>
  <c r="AK25" i="91"/>
  <c r="AJ25" i="91" s="1"/>
  <c r="AH25" i="91"/>
  <c r="AD25" i="91"/>
  <c r="AC25" i="91" s="1"/>
  <c r="AA25" i="91"/>
  <c r="W25" i="91"/>
  <c r="V25" i="91" s="1"/>
  <c r="T25" i="91"/>
  <c r="P25" i="91"/>
  <c r="O25" i="91" s="1"/>
  <c r="M25" i="91"/>
  <c r="I25" i="91"/>
  <c r="H25" i="91" s="1"/>
  <c r="F25" i="91"/>
  <c r="BU24" i="91"/>
  <c r="BT24" i="91"/>
  <c r="BS24" i="91" s="1"/>
  <c r="BQ24" i="91"/>
  <c r="BM24" i="91"/>
  <c r="BL24" i="91" s="1"/>
  <c r="BJ24" i="91"/>
  <c r="BF24" i="91"/>
  <c r="BE24" i="91" s="1"/>
  <c r="BC24" i="91"/>
  <c r="AY24" i="91"/>
  <c r="AX24" i="91" s="1"/>
  <c r="AV24" i="91"/>
  <c r="AR24" i="91"/>
  <c r="AQ24" i="91" s="1"/>
  <c r="AO24" i="91"/>
  <c r="AK24" i="91"/>
  <c r="AJ24" i="91" s="1"/>
  <c r="AH24" i="91"/>
  <c r="AD24" i="91"/>
  <c r="AC24" i="91" s="1"/>
  <c r="AA24" i="91"/>
  <c r="W24" i="91"/>
  <c r="V24" i="91" s="1"/>
  <c r="T24" i="91"/>
  <c r="P24" i="91"/>
  <c r="O24" i="91" s="1"/>
  <c r="M24" i="91"/>
  <c r="I24" i="91"/>
  <c r="H24" i="91" s="1"/>
  <c r="F24" i="91"/>
  <c r="BU23" i="91"/>
  <c r="BT23" i="91"/>
  <c r="BS23" i="91" s="1"/>
  <c r="BQ23" i="91"/>
  <c r="BM23" i="91"/>
  <c r="BL23" i="91" s="1"/>
  <c r="BJ23" i="91"/>
  <c r="BF23" i="91"/>
  <c r="BE23" i="91" s="1"/>
  <c r="BC23" i="91"/>
  <c r="AY23" i="91"/>
  <c r="AX23" i="91" s="1"/>
  <c r="AV23" i="91"/>
  <c r="AR23" i="91"/>
  <c r="AQ23" i="91" s="1"/>
  <c r="AO23" i="91"/>
  <c r="AK23" i="91"/>
  <c r="AJ23" i="91" s="1"/>
  <c r="AH23" i="91"/>
  <c r="AD23" i="91"/>
  <c r="AC23" i="91" s="1"/>
  <c r="AA23" i="91"/>
  <c r="W23" i="91"/>
  <c r="V23" i="91" s="1"/>
  <c r="T23" i="91"/>
  <c r="P23" i="91"/>
  <c r="M23" i="91"/>
  <c r="I23" i="91"/>
  <c r="H23" i="91" s="1"/>
  <c r="F23" i="91"/>
  <c r="BU22" i="91"/>
  <c r="BT22" i="91"/>
  <c r="BS22" i="91" s="1"/>
  <c r="BQ22" i="91"/>
  <c r="BM22" i="91"/>
  <c r="BL22" i="91" s="1"/>
  <c r="BJ22" i="91"/>
  <c r="BF22" i="91"/>
  <c r="BE22" i="91" s="1"/>
  <c r="BC22" i="91"/>
  <c r="AY22" i="91"/>
  <c r="AX22" i="91" s="1"/>
  <c r="AV22" i="91"/>
  <c r="AR22" i="91"/>
  <c r="AQ22" i="91" s="1"/>
  <c r="AO22" i="91"/>
  <c r="AK22" i="91"/>
  <c r="AJ22" i="91" s="1"/>
  <c r="AH22" i="91"/>
  <c r="AD22" i="91"/>
  <c r="AC22" i="91" s="1"/>
  <c r="AA22" i="91"/>
  <c r="W22" i="91"/>
  <c r="V22" i="91" s="1"/>
  <c r="T22" i="91"/>
  <c r="P22" i="91"/>
  <c r="O22" i="91" s="1"/>
  <c r="M22" i="91"/>
  <c r="I22" i="91"/>
  <c r="H22" i="91" s="1"/>
  <c r="F22" i="91"/>
  <c r="BU21" i="91"/>
  <c r="BT21" i="91"/>
  <c r="BS21" i="91" s="1"/>
  <c r="BQ21" i="91"/>
  <c r="BM21" i="91"/>
  <c r="BL21" i="91" s="1"/>
  <c r="BJ21" i="91"/>
  <c r="BF21" i="91"/>
  <c r="BE21" i="91" s="1"/>
  <c r="BC21" i="91"/>
  <c r="AY21" i="91"/>
  <c r="AX21" i="91" s="1"/>
  <c r="AV21" i="91"/>
  <c r="AR21" i="91"/>
  <c r="AQ21" i="91" s="1"/>
  <c r="AO21" i="91"/>
  <c r="AK21" i="91"/>
  <c r="AJ21" i="91" s="1"/>
  <c r="AH21" i="91"/>
  <c r="AD21" i="91"/>
  <c r="AC21" i="91" s="1"/>
  <c r="AA21" i="91"/>
  <c r="W21" i="91"/>
  <c r="V21" i="91" s="1"/>
  <c r="T21" i="91"/>
  <c r="P21" i="91"/>
  <c r="O21" i="91" s="1"/>
  <c r="M21" i="91"/>
  <c r="I21" i="91"/>
  <c r="H21" i="91" s="1"/>
  <c r="F21" i="91"/>
  <c r="BU20" i="91"/>
  <c r="BT20" i="91"/>
  <c r="BS20" i="91" s="1"/>
  <c r="BQ20" i="91"/>
  <c r="BM20" i="91"/>
  <c r="BL20" i="91" s="1"/>
  <c r="BJ20" i="91"/>
  <c r="BF20" i="91"/>
  <c r="BE20" i="91" s="1"/>
  <c r="BC20" i="91"/>
  <c r="AY20" i="91"/>
  <c r="AX20" i="91" s="1"/>
  <c r="AV20" i="91"/>
  <c r="AR20" i="91"/>
  <c r="AQ20" i="91" s="1"/>
  <c r="AO20" i="91"/>
  <c r="AK20" i="91"/>
  <c r="AJ20" i="91" s="1"/>
  <c r="AH20" i="91"/>
  <c r="AD20" i="91"/>
  <c r="AC20" i="91" s="1"/>
  <c r="AA20" i="91"/>
  <c r="W20" i="91"/>
  <c r="V20" i="91" s="1"/>
  <c r="T20" i="91"/>
  <c r="P20" i="91"/>
  <c r="O20" i="91" s="1"/>
  <c r="M20" i="91"/>
  <c r="I20" i="91"/>
  <c r="H20" i="91" s="1"/>
  <c r="F20" i="91"/>
  <c r="BU19" i="91"/>
  <c r="BT19" i="91"/>
  <c r="BS19" i="91" s="1"/>
  <c r="BQ19" i="91"/>
  <c r="BM19" i="91"/>
  <c r="BL19" i="91" s="1"/>
  <c r="BJ19" i="91"/>
  <c r="BF19" i="91"/>
  <c r="BE19" i="91" s="1"/>
  <c r="BC19" i="91"/>
  <c r="AY19" i="91"/>
  <c r="AX19" i="91" s="1"/>
  <c r="AV19" i="91"/>
  <c r="AR19" i="91"/>
  <c r="AQ19" i="91" s="1"/>
  <c r="AO19" i="91"/>
  <c r="AK19" i="91"/>
  <c r="AJ19" i="91" s="1"/>
  <c r="AH19" i="91"/>
  <c r="AD19" i="91"/>
  <c r="AC19" i="91" s="1"/>
  <c r="AA19" i="91"/>
  <c r="W19" i="91"/>
  <c r="V19" i="91" s="1"/>
  <c r="T19" i="91"/>
  <c r="P19" i="91"/>
  <c r="O19" i="91" s="1"/>
  <c r="M19" i="91"/>
  <c r="I19" i="91"/>
  <c r="F19" i="91"/>
  <c r="BU18" i="91"/>
  <c r="BT18" i="91"/>
  <c r="BS18" i="91" s="1"/>
  <c r="BQ18" i="91"/>
  <c r="BM18" i="91"/>
  <c r="BL18" i="91" s="1"/>
  <c r="BJ18" i="91"/>
  <c r="BF18" i="91"/>
  <c r="BE18" i="91" s="1"/>
  <c r="BC18" i="91"/>
  <c r="AY18" i="91"/>
  <c r="AX18" i="91" s="1"/>
  <c r="AV18" i="91"/>
  <c r="AR18" i="91"/>
  <c r="AQ18" i="91" s="1"/>
  <c r="AO18" i="91"/>
  <c r="AK18" i="91"/>
  <c r="AJ18" i="91" s="1"/>
  <c r="AH18" i="91"/>
  <c r="AD18" i="91"/>
  <c r="AC18" i="91" s="1"/>
  <c r="AA18" i="91"/>
  <c r="W18" i="91"/>
  <c r="V18" i="91" s="1"/>
  <c r="T18" i="91"/>
  <c r="P18" i="91"/>
  <c r="O18" i="91" s="1"/>
  <c r="M18" i="91"/>
  <c r="I18" i="91"/>
  <c r="F18" i="91"/>
  <c r="BU17" i="91"/>
  <c r="BT17" i="91"/>
  <c r="BS17" i="91" s="1"/>
  <c r="BQ17" i="91"/>
  <c r="BM17" i="91"/>
  <c r="BL17" i="91" s="1"/>
  <c r="BJ17" i="91"/>
  <c r="BF17" i="91"/>
  <c r="BE17" i="91" s="1"/>
  <c r="BC17" i="91"/>
  <c r="AY17" i="91"/>
  <c r="AX17" i="91" s="1"/>
  <c r="AV17" i="91"/>
  <c r="AR17" i="91"/>
  <c r="AQ17" i="91" s="1"/>
  <c r="AO17" i="91"/>
  <c r="AK17" i="91"/>
  <c r="AJ17" i="91" s="1"/>
  <c r="AH17" i="91"/>
  <c r="AD17" i="91"/>
  <c r="AC17" i="91" s="1"/>
  <c r="AA17" i="91"/>
  <c r="W17" i="91"/>
  <c r="T17" i="91"/>
  <c r="P17" i="91"/>
  <c r="O17" i="91" s="1"/>
  <c r="M17" i="91"/>
  <c r="I17" i="91"/>
  <c r="H17" i="91" s="1"/>
  <c r="F17" i="91"/>
  <c r="BU16" i="91"/>
  <c r="BT16" i="91"/>
  <c r="BS16" i="91" s="1"/>
  <c r="BQ16" i="91"/>
  <c r="BM16" i="91"/>
  <c r="BL16" i="91" s="1"/>
  <c r="BJ16" i="91"/>
  <c r="BF16" i="91"/>
  <c r="BE16" i="91" s="1"/>
  <c r="BC16" i="91"/>
  <c r="AY16" i="91"/>
  <c r="AX16" i="91" s="1"/>
  <c r="AV16" i="91"/>
  <c r="AR16" i="91"/>
  <c r="AQ16" i="91" s="1"/>
  <c r="AO16" i="91"/>
  <c r="AK16" i="91"/>
  <c r="AJ16" i="91" s="1"/>
  <c r="AH16" i="91"/>
  <c r="AD16" i="91"/>
  <c r="AC16" i="91" s="1"/>
  <c r="AA16" i="91"/>
  <c r="W16" i="91"/>
  <c r="V16" i="91" s="1"/>
  <c r="T16" i="91"/>
  <c r="P16" i="91"/>
  <c r="O16" i="91" s="1"/>
  <c r="M16" i="91"/>
  <c r="I16" i="91"/>
  <c r="H16" i="91" s="1"/>
  <c r="F16" i="91"/>
  <c r="BU15" i="91"/>
  <c r="BT15" i="91"/>
  <c r="BQ15" i="91"/>
  <c r="BM15" i="91"/>
  <c r="BL15" i="91" s="1"/>
  <c r="BJ15" i="91"/>
  <c r="BF15" i="91"/>
  <c r="BE15" i="91" s="1"/>
  <c r="BC15" i="91"/>
  <c r="AY15" i="91"/>
  <c r="AX15" i="91" s="1"/>
  <c r="AV15" i="91"/>
  <c r="AR15" i="91"/>
  <c r="AQ15" i="91" s="1"/>
  <c r="AO15" i="91"/>
  <c r="AK15" i="91"/>
  <c r="AJ15" i="91" s="1"/>
  <c r="AH15" i="91"/>
  <c r="AD15" i="91"/>
  <c r="AC15" i="91" s="1"/>
  <c r="AA15" i="91"/>
  <c r="W15" i="91"/>
  <c r="V15" i="91" s="1"/>
  <c r="T15" i="91"/>
  <c r="P15" i="91"/>
  <c r="M15" i="91"/>
  <c r="I15" i="91"/>
  <c r="H15" i="91" s="1"/>
  <c r="F15" i="91"/>
  <c r="P14" i="91"/>
  <c r="W14" i="91" s="1"/>
  <c r="O14" i="91"/>
  <c r="V14" i="91" s="1"/>
  <c r="AC14" i="91" s="1"/>
  <c r="AJ14" i="91" s="1"/>
  <c r="AQ14" i="91" s="1"/>
  <c r="AX14" i="91" s="1"/>
  <c r="BE14" i="91" s="1"/>
  <c r="BL14" i="91" s="1"/>
  <c r="BS14" i="91" s="1"/>
  <c r="N14" i="91"/>
  <c r="U14" i="91" s="1"/>
  <c r="AB14" i="91" s="1"/>
  <c r="AI14" i="91" s="1"/>
  <c r="AP14" i="91" s="1"/>
  <c r="AW14" i="91" s="1"/>
  <c r="BD14" i="91" s="1"/>
  <c r="BK14" i="91" s="1"/>
  <c r="BR14" i="91" s="1"/>
  <c r="BU12" i="91"/>
  <c r="BR13" i="91"/>
  <c r="BK13" i="91"/>
  <c r="BD13" i="91"/>
  <c r="AW13" i="91"/>
  <c r="AP13" i="91"/>
  <c r="AI13" i="91"/>
  <c r="AB13" i="91"/>
  <c r="U13" i="91"/>
  <c r="N13" i="91"/>
  <c r="G13" i="91"/>
  <c r="BN9" i="91"/>
  <c r="B7" i="91"/>
  <c r="A6" i="91"/>
  <c r="A5" i="91"/>
  <c r="A4" i="91"/>
  <c r="A1" i="91"/>
  <c r="J87" i="90"/>
  <c r="H120" i="92" s="1"/>
  <c r="I87" i="90"/>
  <c r="G120" i="92" s="1"/>
  <c r="H87" i="90"/>
  <c r="C72" i="90"/>
  <c r="B70" i="90"/>
  <c r="B69" i="90"/>
  <c r="B68" i="90"/>
  <c r="B67" i="90"/>
  <c r="AG60" i="90"/>
  <c r="AF60" i="90"/>
  <c r="AD60" i="90"/>
  <c r="AC60" i="90"/>
  <c r="AA60" i="90"/>
  <c r="Z60" i="90"/>
  <c r="X60" i="90"/>
  <c r="W60" i="90"/>
  <c r="U60" i="90"/>
  <c r="T60" i="90"/>
  <c r="R60" i="90"/>
  <c r="Q60" i="90"/>
  <c r="O60" i="90"/>
  <c r="N60" i="90"/>
  <c r="L60" i="90"/>
  <c r="K60" i="90"/>
  <c r="I60" i="90"/>
  <c r="H60" i="90"/>
  <c r="F60" i="90"/>
  <c r="E60" i="90"/>
  <c r="AJ59" i="90"/>
  <c r="AI59" i="90"/>
  <c r="AH59" i="90"/>
  <c r="AE59" i="90"/>
  <c r="AB59" i="90"/>
  <c r="Y59" i="90"/>
  <c r="V59" i="90"/>
  <c r="S59" i="90"/>
  <c r="P59" i="90"/>
  <c r="M59" i="90"/>
  <c r="J59" i="90"/>
  <c r="G59" i="90"/>
  <c r="A59" i="90"/>
  <c r="AJ58" i="90"/>
  <c r="AI58" i="90"/>
  <c r="AH58" i="90"/>
  <c r="AE58" i="90"/>
  <c r="AB58" i="90"/>
  <c r="Y58" i="90"/>
  <c r="V58" i="90"/>
  <c r="S58" i="90"/>
  <c r="P58" i="90"/>
  <c r="M58" i="90"/>
  <c r="J58" i="90"/>
  <c r="G58" i="90"/>
  <c r="A58" i="90"/>
  <c r="AJ57" i="90"/>
  <c r="AI57" i="90"/>
  <c r="AH57" i="90"/>
  <c r="AE57" i="90"/>
  <c r="AB57" i="90"/>
  <c r="Y57" i="90"/>
  <c r="V57" i="90"/>
  <c r="S57" i="90"/>
  <c r="P57" i="90"/>
  <c r="M57" i="90"/>
  <c r="J57" i="90"/>
  <c r="G57" i="90"/>
  <c r="A57" i="90"/>
  <c r="AJ56" i="90"/>
  <c r="AI56" i="90"/>
  <c r="AH56" i="90"/>
  <c r="AE56" i="90"/>
  <c r="AB56" i="90"/>
  <c r="Y56" i="90"/>
  <c r="V56" i="90"/>
  <c r="S56" i="90"/>
  <c r="P56" i="90"/>
  <c r="M56" i="90"/>
  <c r="J56" i="90"/>
  <c r="G56" i="90"/>
  <c r="A56" i="90"/>
  <c r="AG53" i="90"/>
  <c r="AG62" i="90" s="1"/>
  <c r="AF53" i="90"/>
  <c r="AD53" i="90"/>
  <c r="AD62" i="90" s="1"/>
  <c r="AC53" i="90"/>
  <c r="AC62" i="90" s="1"/>
  <c r="AA53" i="90"/>
  <c r="Z53" i="90"/>
  <c r="X53" i="90"/>
  <c r="X62" i="90" s="1"/>
  <c r="W53" i="90"/>
  <c r="U53" i="90"/>
  <c r="U62" i="90" s="1"/>
  <c r="T53" i="90"/>
  <c r="R53" i="90"/>
  <c r="Q53" i="90"/>
  <c r="Q62" i="90" s="1"/>
  <c r="O53" i="90"/>
  <c r="N53" i="90"/>
  <c r="N62" i="90" s="1"/>
  <c r="L53" i="90"/>
  <c r="L62" i="90" s="1"/>
  <c r="K53" i="90"/>
  <c r="K62" i="90" s="1"/>
  <c r="I53" i="90"/>
  <c r="I62" i="90" s="1"/>
  <c r="H53" i="90"/>
  <c r="F53" i="90"/>
  <c r="F62" i="90" s="1"/>
  <c r="E53" i="90"/>
  <c r="E62" i="90" s="1"/>
  <c r="AJ52" i="90"/>
  <c r="AI52" i="90"/>
  <c r="AH52" i="90"/>
  <c r="AE52" i="90"/>
  <c r="AB52" i="90"/>
  <c r="Y52" i="90"/>
  <c r="V52" i="90"/>
  <c r="S52" i="90"/>
  <c r="P52" i="90"/>
  <c r="M52" i="90"/>
  <c r="J52" i="90"/>
  <c r="G52" i="90"/>
  <c r="A52" i="90"/>
  <c r="AJ51" i="90"/>
  <c r="AI51" i="90"/>
  <c r="AH51" i="90"/>
  <c r="AE51" i="90"/>
  <c r="AB51" i="90"/>
  <c r="Y51" i="90"/>
  <c r="V51" i="90"/>
  <c r="S51" i="90"/>
  <c r="P51" i="90"/>
  <c r="M51" i="90"/>
  <c r="J51" i="90"/>
  <c r="G51" i="90"/>
  <c r="A51" i="90"/>
  <c r="AJ50" i="90"/>
  <c r="AI50" i="90"/>
  <c r="AH50" i="90"/>
  <c r="AE50" i="90"/>
  <c r="AB50" i="90"/>
  <c r="Y50" i="90"/>
  <c r="V50" i="90"/>
  <c r="S50" i="90"/>
  <c r="P50" i="90"/>
  <c r="M50" i="90"/>
  <c r="J50" i="90"/>
  <c r="G50" i="90"/>
  <c r="A50" i="90"/>
  <c r="AJ49" i="90"/>
  <c r="AI49" i="90"/>
  <c r="AH49" i="90"/>
  <c r="AE49" i="90"/>
  <c r="AB49" i="90"/>
  <c r="Y49" i="90"/>
  <c r="V49" i="90"/>
  <c r="S49" i="90"/>
  <c r="P49" i="90"/>
  <c r="M49" i="90"/>
  <c r="J49" i="90"/>
  <c r="G49" i="90"/>
  <c r="A49" i="90"/>
  <c r="AJ48" i="90"/>
  <c r="AI48" i="90"/>
  <c r="AH48" i="90"/>
  <c r="AE48" i="90"/>
  <c r="AB48" i="90"/>
  <c r="Y48" i="90"/>
  <c r="V48" i="90"/>
  <c r="S48" i="90"/>
  <c r="P48" i="90"/>
  <c r="M48" i="90"/>
  <c r="J48" i="90"/>
  <c r="G48" i="90"/>
  <c r="A48" i="90"/>
  <c r="AJ47" i="90"/>
  <c r="AI47" i="90"/>
  <c r="AH47" i="90"/>
  <c r="AE47" i="90"/>
  <c r="AB47" i="90"/>
  <c r="Y47" i="90"/>
  <c r="V47" i="90"/>
  <c r="S47" i="90"/>
  <c r="P47" i="90"/>
  <c r="M47" i="90"/>
  <c r="J47" i="90"/>
  <c r="G47" i="90"/>
  <c r="A47" i="90"/>
  <c r="AJ46" i="90"/>
  <c r="AI46" i="90"/>
  <c r="AH46" i="90"/>
  <c r="AE46" i="90"/>
  <c r="AB46" i="90"/>
  <c r="Y46" i="90"/>
  <c r="V46" i="90"/>
  <c r="S46" i="90"/>
  <c r="P46" i="90"/>
  <c r="M46" i="90"/>
  <c r="J46" i="90"/>
  <c r="G46" i="90"/>
  <c r="A46" i="90"/>
  <c r="AJ45" i="90"/>
  <c r="AI45" i="90"/>
  <c r="AH45" i="90"/>
  <c r="AE45" i="90"/>
  <c r="AB45" i="90"/>
  <c r="Y45" i="90"/>
  <c r="V45" i="90"/>
  <c r="S45" i="90"/>
  <c r="P45" i="90"/>
  <c r="M45" i="90"/>
  <c r="J45" i="90"/>
  <c r="G45" i="90"/>
  <c r="A45" i="90"/>
  <c r="AJ44" i="90"/>
  <c r="AI44" i="90"/>
  <c r="AH44" i="90"/>
  <c r="AE44" i="90"/>
  <c r="AB44" i="90"/>
  <c r="Y44" i="90"/>
  <c r="V44" i="90"/>
  <c r="S44" i="90"/>
  <c r="P44" i="90"/>
  <c r="M44" i="90"/>
  <c r="J44" i="90"/>
  <c r="G44" i="90"/>
  <c r="A44" i="90"/>
  <c r="AJ43" i="90"/>
  <c r="AI43" i="90"/>
  <c r="AH43" i="90"/>
  <c r="AE43" i="90"/>
  <c r="AB43" i="90"/>
  <c r="Y43" i="90"/>
  <c r="V43" i="90"/>
  <c r="S43" i="90"/>
  <c r="P43" i="90"/>
  <c r="M43" i="90"/>
  <c r="J43" i="90"/>
  <c r="G43" i="90"/>
  <c r="A43" i="90"/>
  <c r="AJ42" i="90"/>
  <c r="AI42" i="90"/>
  <c r="AH42" i="90"/>
  <c r="AE42" i="90"/>
  <c r="AB42" i="90"/>
  <c r="Y42" i="90"/>
  <c r="V42" i="90"/>
  <c r="S42" i="90"/>
  <c r="P42" i="90"/>
  <c r="M42" i="90"/>
  <c r="J42" i="90"/>
  <c r="G42" i="90"/>
  <c r="A42" i="90"/>
  <c r="AJ41" i="90"/>
  <c r="AI41" i="90"/>
  <c r="AH41" i="90"/>
  <c r="AE41" i="90"/>
  <c r="AB41" i="90"/>
  <c r="Y41" i="90"/>
  <c r="V41" i="90"/>
  <c r="S41" i="90"/>
  <c r="P41" i="90"/>
  <c r="M41" i="90"/>
  <c r="J41" i="90"/>
  <c r="G41" i="90"/>
  <c r="A41" i="90"/>
  <c r="AJ40" i="90"/>
  <c r="AI40" i="90"/>
  <c r="AH40" i="90"/>
  <c r="AE40" i="90"/>
  <c r="AB40" i="90"/>
  <c r="Y40" i="90"/>
  <c r="V40" i="90"/>
  <c r="S40" i="90"/>
  <c r="P40" i="90"/>
  <c r="M40" i="90"/>
  <c r="J40" i="90"/>
  <c r="G40" i="90"/>
  <c r="A40" i="90"/>
  <c r="AJ39" i="90"/>
  <c r="AI39" i="90"/>
  <c r="AH39" i="90"/>
  <c r="AE39" i="90"/>
  <c r="AB39" i="90"/>
  <c r="Y39" i="90"/>
  <c r="V39" i="90"/>
  <c r="S39" i="90"/>
  <c r="P39" i="90"/>
  <c r="M39" i="90"/>
  <c r="J39" i="90"/>
  <c r="G39" i="90"/>
  <c r="A39" i="90"/>
  <c r="AJ38" i="90"/>
  <c r="AI38" i="90"/>
  <c r="AH38" i="90"/>
  <c r="AE38" i="90"/>
  <c r="AB38" i="90"/>
  <c r="Y38" i="90"/>
  <c r="V38" i="90"/>
  <c r="S38" i="90"/>
  <c r="P38" i="90"/>
  <c r="M38" i="90"/>
  <c r="J38" i="90"/>
  <c r="G38" i="90"/>
  <c r="A38" i="90"/>
  <c r="AJ37" i="90"/>
  <c r="AI37" i="90"/>
  <c r="AH37" i="90"/>
  <c r="AE37" i="90"/>
  <c r="AB37" i="90"/>
  <c r="Y37" i="90"/>
  <c r="V37" i="90"/>
  <c r="S37" i="90"/>
  <c r="P37" i="90"/>
  <c r="M37" i="90"/>
  <c r="J37" i="90"/>
  <c r="G37" i="90"/>
  <c r="A37" i="90"/>
  <c r="AJ36" i="90"/>
  <c r="AI36" i="90"/>
  <c r="AH36" i="90"/>
  <c r="AE36" i="90"/>
  <c r="AB36" i="90"/>
  <c r="Y36" i="90"/>
  <c r="V36" i="90"/>
  <c r="S36" i="90"/>
  <c r="P36" i="90"/>
  <c r="M36" i="90"/>
  <c r="J36" i="90"/>
  <c r="G36" i="90"/>
  <c r="A36" i="90"/>
  <c r="AJ35" i="90"/>
  <c r="AI35" i="90"/>
  <c r="AH35" i="90"/>
  <c r="AE35" i="90"/>
  <c r="AB35" i="90"/>
  <c r="Y35" i="90"/>
  <c r="V35" i="90"/>
  <c r="S35" i="90"/>
  <c r="P35" i="90"/>
  <c r="M35" i="90"/>
  <c r="J35" i="90"/>
  <c r="G35" i="90"/>
  <c r="A35" i="90"/>
  <c r="AJ34" i="90"/>
  <c r="AI34" i="90"/>
  <c r="AH34" i="90"/>
  <c r="AE34" i="90"/>
  <c r="AB34" i="90"/>
  <c r="Y34" i="90"/>
  <c r="V34" i="90"/>
  <c r="S34" i="90"/>
  <c r="P34" i="90"/>
  <c r="M34" i="90"/>
  <c r="J34" i="90"/>
  <c r="G34" i="90"/>
  <c r="A34" i="90"/>
  <c r="AK30" i="90"/>
  <c r="AI30" i="90"/>
  <c r="AG30" i="90"/>
  <c r="AD30" i="90"/>
  <c r="AA30" i="90"/>
  <c r="X30" i="90"/>
  <c r="U30" i="90"/>
  <c r="R30" i="90"/>
  <c r="O30" i="90"/>
  <c r="L30" i="90"/>
  <c r="I30" i="90"/>
  <c r="F30" i="90"/>
  <c r="AH29" i="90"/>
  <c r="AF29" i="90"/>
  <c r="AE29" i="90"/>
  <c r="AC29" i="90"/>
  <c r="Z29" i="90"/>
  <c r="Y29" i="90"/>
  <c r="V29" i="90"/>
  <c r="T29" i="90"/>
  <c r="S29" i="90"/>
  <c r="Q29" i="90"/>
  <c r="N29" i="90"/>
  <c r="H29" i="90"/>
  <c r="G29" i="90"/>
  <c r="AE28" i="90"/>
  <c r="H28" i="90"/>
  <c r="E28" i="90"/>
  <c r="Y24" i="90"/>
  <c r="N24" i="90"/>
  <c r="M24" i="90"/>
  <c r="H24" i="90"/>
  <c r="G24" i="90"/>
  <c r="AF23" i="90"/>
  <c r="N23" i="90"/>
  <c r="I13" i="91"/>
  <c r="B16" i="90"/>
  <c r="D11" i="90"/>
  <c r="C11" i="90"/>
  <c r="B11" i="90"/>
  <c r="D10" i="90"/>
  <c r="C10" i="90"/>
  <c r="B10" i="90"/>
  <c r="AI20" i="90" s="1"/>
  <c r="D9" i="90"/>
  <c r="C9" i="90"/>
  <c r="B9" i="90"/>
  <c r="D8" i="90"/>
  <c r="C8" i="90"/>
  <c r="B8" i="90"/>
  <c r="D7" i="90"/>
  <c r="C7" i="90"/>
  <c r="B7" i="90"/>
  <c r="C6" i="90"/>
  <c r="C5" i="90"/>
  <c r="B5" i="90"/>
  <c r="AI92" i="90" s="1"/>
  <c r="B3" i="90"/>
  <c r="A202" i="89"/>
  <c r="A201" i="89"/>
  <c r="C178" i="89"/>
  <c r="A145" i="89"/>
  <c r="A144" i="89"/>
  <c r="A143" i="89"/>
  <c r="A142" i="89"/>
  <c r="A141" i="89"/>
  <c r="A140" i="89"/>
  <c r="A139" i="89"/>
  <c r="A138" i="89"/>
  <c r="A137" i="89"/>
  <c r="A136" i="89"/>
  <c r="A134" i="89"/>
  <c r="A133" i="89"/>
  <c r="A131" i="89"/>
  <c r="A130" i="89"/>
  <c r="A129" i="89"/>
  <c r="A128" i="89"/>
  <c r="A127" i="89"/>
  <c r="A126" i="89"/>
  <c r="A125" i="89"/>
  <c r="A124" i="89"/>
  <c r="A123" i="89"/>
  <c r="A122" i="89"/>
  <c r="A121" i="89"/>
  <c r="A120" i="89"/>
  <c r="A119" i="89"/>
  <c r="A118" i="89"/>
  <c r="A117" i="89"/>
  <c r="A116" i="89"/>
  <c r="A115" i="89"/>
  <c r="A114" i="89"/>
  <c r="A113" i="89"/>
  <c r="A112" i="89"/>
  <c r="A111" i="89"/>
  <c r="A106" i="89"/>
  <c r="A105" i="89"/>
  <c r="A104" i="89"/>
  <c r="A103" i="89"/>
  <c r="A102" i="89"/>
  <c r="A101" i="89"/>
  <c r="A100" i="89"/>
  <c r="A99" i="89"/>
  <c r="A98" i="89"/>
  <c r="A97" i="89"/>
  <c r="A96" i="89"/>
  <c r="A95" i="89"/>
  <c r="A94" i="89"/>
  <c r="A93" i="89"/>
  <c r="A92" i="89"/>
  <c r="A91" i="89"/>
  <c r="A90" i="89"/>
  <c r="A89" i="89"/>
  <c r="A88" i="89"/>
  <c r="A87" i="89"/>
  <c r="A86" i="89"/>
  <c r="A85" i="89"/>
  <c r="A84" i="89"/>
  <c r="A83" i="89"/>
  <c r="A82" i="89"/>
  <c r="A81" i="89"/>
  <c r="A80" i="89"/>
  <c r="A79" i="89"/>
  <c r="A78" i="89"/>
  <c r="A77" i="89"/>
  <c r="A76" i="89"/>
  <c r="A75" i="89"/>
  <c r="A74" i="89"/>
  <c r="A73" i="89"/>
  <c r="A72" i="89"/>
  <c r="A71" i="89"/>
  <c r="A70" i="89"/>
  <c r="A69" i="89"/>
  <c r="A68" i="89"/>
  <c r="A67" i="89"/>
  <c r="A66" i="89"/>
  <c r="A65" i="89"/>
  <c r="A64" i="89"/>
  <c r="A63" i="89"/>
  <c r="A62" i="89"/>
  <c r="A61" i="89"/>
  <c r="A60" i="89"/>
  <c r="A59" i="89"/>
  <c r="A58" i="89"/>
  <c r="A57" i="89"/>
  <c r="A56" i="89"/>
  <c r="A55" i="89"/>
  <c r="A54" i="89"/>
  <c r="A53" i="89"/>
  <c r="A52" i="89"/>
  <c r="A51" i="89"/>
  <c r="A45" i="89"/>
  <c r="A44" i="89"/>
  <c r="A43" i="89"/>
  <c r="A42" i="89"/>
  <c r="A41" i="89"/>
  <c r="A40" i="89"/>
  <c r="A39" i="89"/>
  <c r="A38" i="89"/>
  <c r="A37" i="89"/>
  <c r="A36" i="89"/>
  <c r="A35" i="89"/>
  <c r="A34" i="89"/>
  <c r="A33" i="89"/>
  <c r="A32" i="89"/>
  <c r="A31" i="89"/>
  <c r="A30" i="89"/>
  <c r="A29" i="89"/>
  <c r="A28" i="89"/>
  <c r="A27" i="89"/>
  <c r="A26" i="89"/>
  <c r="A25" i="89"/>
  <c r="A24" i="89"/>
  <c r="A23" i="89"/>
  <c r="A22" i="89"/>
  <c r="A21" i="89"/>
  <c r="A20" i="89"/>
  <c r="A19" i="89"/>
  <c r="A18" i="89"/>
  <c r="A17" i="89"/>
  <c r="A16" i="89"/>
  <c r="A15" i="89"/>
  <c r="A14" i="89"/>
  <c r="A13" i="89"/>
  <c r="A12" i="89"/>
  <c r="A11" i="89"/>
  <c r="A10" i="89"/>
  <c r="A9" i="89"/>
  <c r="A8" i="89"/>
  <c r="A7" i="89"/>
  <c r="A6" i="89"/>
  <c r="A5" i="89"/>
  <c r="A4" i="89"/>
  <c r="J2" i="89"/>
  <c r="I2" i="89"/>
  <c r="A2" i="89"/>
  <c r="AF125" i="88"/>
  <c r="AF91" i="88" s="1"/>
  <c r="AE125" i="88"/>
  <c r="AD125" i="88"/>
  <c r="AD91" i="88" s="1"/>
  <c r="AD93" i="88" s="1"/>
  <c r="AF28" i="86" s="1"/>
  <c r="AC125" i="88"/>
  <c r="AC91" i="88" s="1"/>
  <c r="AB125" i="88"/>
  <c r="AA125" i="88"/>
  <c r="AA91" i="88" s="1"/>
  <c r="AA93" i="88" s="1"/>
  <c r="AC28" i="86" s="1"/>
  <c r="Z125" i="88"/>
  <c r="Z91" i="88" s="1"/>
  <c r="Y125" i="88"/>
  <c r="X125" i="88"/>
  <c r="X91" i="88" s="1"/>
  <c r="X93" i="88" s="1"/>
  <c r="Z28" i="86" s="1"/>
  <c r="W125" i="88"/>
  <c r="W91" i="88" s="1"/>
  <c r="W93" i="88" s="1"/>
  <c r="Y28" i="86" s="1"/>
  <c r="V125" i="88"/>
  <c r="U125" i="88"/>
  <c r="U91" i="88" s="1"/>
  <c r="T125" i="88"/>
  <c r="T91" i="88" s="1"/>
  <c r="S125" i="88"/>
  <c r="R125" i="88"/>
  <c r="R91" i="88" s="1"/>
  <c r="R93" i="88" s="1"/>
  <c r="T28" i="86" s="1"/>
  <c r="Q125" i="88"/>
  <c r="Q91" i="88" s="1"/>
  <c r="Q93" i="88" s="1"/>
  <c r="S28" i="86" s="1"/>
  <c r="P125" i="88"/>
  <c r="O125" i="88"/>
  <c r="O91" i="88" s="1"/>
  <c r="O93" i="88" s="1"/>
  <c r="Q28" i="86" s="1"/>
  <c r="N125" i="88"/>
  <c r="M125" i="88"/>
  <c r="L125" i="88"/>
  <c r="L91" i="88" s="1"/>
  <c r="L93" i="88" s="1"/>
  <c r="N28" i="86" s="1"/>
  <c r="K125" i="88"/>
  <c r="K91" i="88" s="1"/>
  <c r="K93" i="88" s="1"/>
  <c r="M28" i="86" s="1"/>
  <c r="J125" i="88"/>
  <c r="I125" i="88"/>
  <c r="H125" i="88"/>
  <c r="G125" i="88"/>
  <c r="F125" i="88"/>
  <c r="F91" i="88" s="1"/>
  <c r="F93" i="88" s="1"/>
  <c r="H28" i="86" s="1"/>
  <c r="E125" i="88"/>
  <c r="E91" i="88" s="1"/>
  <c r="D125" i="88"/>
  <c r="C125" i="88"/>
  <c r="C91" i="88" s="1"/>
  <c r="C93" i="88" s="1"/>
  <c r="E28" i="86" s="1"/>
  <c r="E120" i="88"/>
  <c r="D120" i="88"/>
  <c r="C120" i="88"/>
  <c r="AH106" i="88"/>
  <c r="AF104" i="88"/>
  <c r="AH29" i="86" s="1"/>
  <c r="AD104" i="88"/>
  <c r="AF29" i="86" s="1"/>
  <c r="AC104" i="88"/>
  <c r="AA104" i="88"/>
  <c r="AC29" i="86" s="1"/>
  <c r="Z104" i="88"/>
  <c r="AB29" i="86" s="1"/>
  <c r="X104" i="88"/>
  <c r="Z29" i="86" s="1"/>
  <c r="W104" i="88"/>
  <c r="Y29" i="86" s="1"/>
  <c r="U104" i="88"/>
  <c r="W29" i="86" s="1"/>
  <c r="T104" i="88"/>
  <c r="V29" i="86" s="1"/>
  <c r="R104" i="88"/>
  <c r="T29" i="86" s="1"/>
  <c r="Q104" i="88"/>
  <c r="O104" i="88"/>
  <c r="Q29" i="86" s="1"/>
  <c r="N104" i="88"/>
  <c r="P29" i="86" s="1"/>
  <c r="L104" i="88"/>
  <c r="N29" i="86" s="1"/>
  <c r="K104" i="88"/>
  <c r="M29" i="86" s="1"/>
  <c r="I104" i="88"/>
  <c r="H104" i="88"/>
  <c r="J29" i="86" s="1"/>
  <c r="F104" i="88"/>
  <c r="E104" i="88"/>
  <c r="C104" i="88"/>
  <c r="E29" i="86" s="1"/>
  <c r="AI102" i="88"/>
  <c r="AG102" i="88"/>
  <c r="AE102" i="88"/>
  <c r="AB102" i="88"/>
  <c r="Y102" i="88"/>
  <c r="V102" i="88"/>
  <c r="S102" i="88"/>
  <c r="P102" i="88"/>
  <c r="M102" i="88"/>
  <c r="J102" i="88"/>
  <c r="G102" i="88"/>
  <c r="D102" i="88"/>
  <c r="AI101" i="88"/>
  <c r="AG101" i="88"/>
  <c r="AE101" i="88"/>
  <c r="AB101" i="88"/>
  <c r="Y101" i="88"/>
  <c r="V101" i="88"/>
  <c r="S101" i="88"/>
  <c r="P101" i="88"/>
  <c r="M101" i="88"/>
  <c r="J101" i="88"/>
  <c r="G101" i="88"/>
  <c r="D101" i="88"/>
  <c r="AI100" i="88"/>
  <c r="AG100" i="88"/>
  <c r="AE100" i="88"/>
  <c r="AB100" i="88"/>
  <c r="Y100" i="88"/>
  <c r="V100" i="88"/>
  <c r="S100" i="88"/>
  <c r="P100" i="88"/>
  <c r="M100" i="88"/>
  <c r="J100" i="88"/>
  <c r="G100" i="88"/>
  <c r="D100" i="88"/>
  <c r="AI99" i="88"/>
  <c r="AG99" i="88"/>
  <c r="AE99" i="88"/>
  <c r="AB99" i="88"/>
  <c r="Y99" i="88"/>
  <c r="V99" i="88"/>
  <c r="S99" i="88"/>
  <c r="P99" i="88"/>
  <c r="M99" i="88"/>
  <c r="J99" i="88"/>
  <c r="G99" i="88"/>
  <c r="D99" i="88"/>
  <c r="AI98" i="88"/>
  <c r="AG98" i="88"/>
  <c r="AE98" i="88"/>
  <c r="AB98" i="88"/>
  <c r="Y98" i="88"/>
  <c r="V98" i="88"/>
  <c r="S98" i="88"/>
  <c r="P98" i="88"/>
  <c r="M98" i="88"/>
  <c r="J98" i="88"/>
  <c r="G98" i="88"/>
  <c r="D98" i="88"/>
  <c r="AI97" i="88"/>
  <c r="AG97" i="88"/>
  <c r="AE97" i="88"/>
  <c r="AB97" i="88"/>
  <c r="Y97" i="88"/>
  <c r="V97" i="88"/>
  <c r="S97" i="88"/>
  <c r="P97" i="88"/>
  <c r="M97" i="88"/>
  <c r="J97" i="88"/>
  <c r="G97" i="88"/>
  <c r="D97" i="88"/>
  <c r="AI96" i="88"/>
  <c r="AG96" i="88"/>
  <c r="AE96" i="88"/>
  <c r="AB96" i="88"/>
  <c r="Y96" i="88"/>
  <c r="V96" i="88"/>
  <c r="S96" i="88"/>
  <c r="S104" i="88" s="1"/>
  <c r="U29" i="86" s="1"/>
  <c r="P96" i="88"/>
  <c r="P104" i="88" s="1"/>
  <c r="R29" i="86" s="1"/>
  <c r="M96" i="88"/>
  <c r="J96" i="88"/>
  <c r="G96" i="88"/>
  <c r="D96" i="88"/>
  <c r="N91" i="88"/>
  <c r="N93" i="88" s="1"/>
  <c r="P28" i="86" s="1"/>
  <c r="I91" i="88"/>
  <c r="I93" i="88" s="1"/>
  <c r="K28" i="86" s="1"/>
  <c r="H91" i="88"/>
  <c r="AI90" i="88"/>
  <c r="AG90" i="88"/>
  <c r="AE90" i="88"/>
  <c r="AB90" i="88"/>
  <c r="Y90" i="88"/>
  <c r="V90" i="88"/>
  <c r="S90" i="88"/>
  <c r="P90" i="88"/>
  <c r="M90" i="88"/>
  <c r="J90" i="88"/>
  <c r="G90" i="88"/>
  <c r="D90" i="88"/>
  <c r="AI89" i="88"/>
  <c r="AG89" i="88"/>
  <c r="AE89" i="88"/>
  <c r="AB89" i="88"/>
  <c r="Y89" i="88"/>
  <c r="V89" i="88"/>
  <c r="S89" i="88"/>
  <c r="P89" i="88"/>
  <c r="M89" i="88"/>
  <c r="J89" i="88"/>
  <c r="G89" i="88"/>
  <c r="D89" i="88"/>
  <c r="AI88" i="88"/>
  <c r="AG88" i="88"/>
  <c r="AE88" i="88"/>
  <c r="AB88" i="88"/>
  <c r="Y88" i="88"/>
  <c r="V88" i="88"/>
  <c r="S88" i="88"/>
  <c r="P88" i="88"/>
  <c r="M88" i="88"/>
  <c r="J88" i="88"/>
  <c r="G88" i="88"/>
  <c r="D88" i="88"/>
  <c r="AI87" i="88"/>
  <c r="AG87" i="88"/>
  <c r="AE87" i="88"/>
  <c r="AB87" i="88"/>
  <c r="Y87" i="88"/>
  <c r="V87" i="88"/>
  <c r="S87" i="88"/>
  <c r="P87" i="88"/>
  <c r="M87" i="88"/>
  <c r="J87" i="88"/>
  <c r="G87" i="88"/>
  <c r="D87" i="88"/>
  <c r="AI86" i="88"/>
  <c r="AG86" i="88"/>
  <c r="AE86" i="88"/>
  <c r="AB86" i="88"/>
  <c r="Y86" i="88"/>
  <c r="V86" i="88"/>
  <c r="S86" i="88"/>
  <c r="P86" i="88"/>
  <c r="M86" i="88"/>
  <c r="J86" i="88"/>
  <c r="G86" i="88"/>
  <c r="D86" i="88"/>
  <c r="AI85" i="88"/>
  <c r="AG85" i="88"/>
  <c r="AE85" i="88"/>
  <c r="AB85" i="88"/>
  <c r="Y85" i="88"/>
  <c r="V85" i="88"/>
  <c r="S85" i="88"/>
  <c r="P85" i="88"/>
  <c r="M85" i="88"/>
  <c r="J85" i="88"/>
  <c r="G85" i="88"/>
  <c r="D85" i="88"/>
  <c r="AI84" i="88"/>
  <c r="AG84" i="88"/>
  <c r="AE84" i="88"/>
  <c r="AB84" i="88"/>
  <c r="Y84" i="88"/>
  <c r="V84" i="88"/>
  <c r="S84" i="88"/>
  <c r="P84" i="88"/>
  <c r="M84" i="88"/>
  <c r="J84" i="88"/>
  <c r="G84" i="88"/>
  <c r="D84" i="88"/>
  <c r="AI83" i="88"/>
  <c r="AG83" i="88"/>
  <c r="AE83" i="88"/>
  <c r="AB83" i="88"/>
  <c r="Y83" i="88"/>
  <c r="V83" i="88"/>
  <c r="S83" i="88"/>
  <c r="P83" i="88"/>
  <c r="M83" i="88"/>
  <c r="J83" i="88"/>
  <c r="G83" i="88"/>
  <c r="D83" i="88"/>
  <c r="AI82" i="88"/>
  <c r="AG82" i="88"/>
  <c r="AE82" i="88"/>
  <c r="AB82" i="88"/>
  <c r="Y82" i="88"/>
  <c r="V82" i="88"/>
  <c r="S82" i="88"/>
  <c r="P82" i="88"/>
  <c r="M82" i="88"/>
  <c r="J82" i="88"/>
  <c r="G82" i="88"/>
  <c r="D82" i="88"/>
  <c r="AI80" i="88"/>
  <c r="AG80" i="88"/>
  <c r="AE80" i="88"/>
  <c r="AB80" i="88"/>
  <c r="Y80" i="88"/>
  <c r="V80" i="88"/>
  <c r="S80" i="88"/>
  <c r="P80" i="88"/>
  <c r="M80" i="88"/>
  <c r="J80" i="88"/>
  <c r="G80" i="88"/>
  <c r="D80" i="88"/>
  <c r="AI79" i="88"/>
  <c r="AG79" i="88"/>
  <c r="AE79" i="88"/>
  <c r="AB79" i="88"/>
  <c r="Y79" i="88"/>
  <c r="V79" i="88"/>
  <c r="S79" i="88"/>
  <c r="P79" i="88"/>
  <c r="M79" i="88"/>
  <c r="J79" i="88"/>
  <c r="G79" i="88"/>
  <c r="D79" i="88"/>
  <c r="AI78" i="88"/>
  <c r="AG78" i="88"/>
  <c r="AE78" i="88"/>
  <c r="AB78" i="88"/>
  <c r="Y78" i="88"/>
  <c r="V78" i="88"/>
  <c r="S78" i="88"/>
  <c r="P78" i="88"/>
  <c r="M78" i="88"/>
  <c r="J78" i="88"/>
  <c r="G78" i="88"/>
  <c r="D78" i="88"/>
  <c r="AI77" i="88"/>
  <c r="AG77" i="88"/>
  <c r="AE77" i="88"/>
  <c r="AB77" i="88"/>
  <c r="Y77" i="88"/>
  <c r="V77" i="88"/>
  <c r="S77" i="88"/>
  <c r="P77" i="88"/>
  <c r="M77" i="88"/>
  <c r="J77" i="88"/>
  <c r="G77" i="88"/>
  <c r="D77" i="88"/>
  <c r="AI76" i="88"/>
  <c r="AG76" i="88"/>
  <c r="AE76" i="88"/>
  <c r="AB76" i="88"/>
  <c r="Y76" i="88"/>
  <c r="V76" i="88"/>
  <c r="S76" i="88"/>
  <c r="P76" i="88"/>
  <c r="M76" i="88"/>
  <c r="J76" i="88"/>
  <c r="G76" i="88"/>
  <c r="D76" i="88"/>
  <c r="AI75" i="88"/>
  <c r="AG75" i="88"/>
  <c r="AE75" i="88"/>
  <c r="AB75" i="88"/>
  <c r="Y75" i="88"/>
  <c r="V75" i="88"/>
  <c r="S75" i="88"/>
  <c r="P75" i="88"/>
  <c r="M75" i="88"/>
  <c r="J75" i="88"/>
  <c r="G75" i="88"/>
  <c r="D75" i="88"/>
  <c r="AI74" i="88"/>
  <c r="AG74" i="88"/>
  <c r="AE74" i="88"/>
  <c r="AB74" i="88"/>
  <c r="Y74" i="88"/>
  <c r="V74" i="88"/>
  <c r="S74" i="88"/>
  <c r="P74" i="88"/>
  <c r="M74" i="88"/>
  <c r="J74" i="88"/>
  <c r="G74" i="88"/>
  <c r="D74" i="88"/>
  <c r="AI73" i="88"/>
  <c r="AG73" i="88"/>
  <c r="AE73" i="88"/>
  <c r="AB73" i="88"/>
  <c r="Y73" i="88"/>
  <c r="V73" i="88"/>
  <c r="S73" i="88"/>
  <c r="P73" i="88"/>
  <c r="M73" i="88"/>
  <c r="J73" i="88"/>
  <c r="G73" i="88"/>
  <c r="D73" i="88"/>
  <c r="AI72" i="88"/>
  <c r="AG72" i="88"/>
  <c r="AE72" i="88"/>
  <c r="AB72" i="88"/>
  <c r="Y72" i="88"/>
  <c r="V72" i="88"/>
  <c r="S72" i="88"/>
  <c r="P72" i="88"/>
  <c r="M72" i="88"/>
  <c r="J72" i="88"/>
  <c r="G72" i="88"/>
  <c r="D72" i="88"/>
  <c r="AI71" i="88"/>
  <c r="AG71" i="88"/>
  <c r="AE71" i="88"/>
  <c r="AB71" i="88"/>
  <c r="Y71" i="88"/>
  <c r="V71" i="88"/>
  <c r="S71" i="88"/>
  <c r="P71" i="88"/>
  <c r="M71" i="88"/>
  <c r="J71" i="88"/>
  <c r="G71" i="88"/>
  <c r="D71" i="88"/>
  <c r="AF68" i="88"/>
  <c r="AH24" i="86" s="1"/>
  <c r="AD68" i="88"/>
  <c r="AF24" i="86" s="1"/>
  <c r="AC68" i="88"/>
  <c r="AE24" i="86" s="1"/>
  <c r="AA68" i="88"/>
  <c r="Z68" i="88"/>
  <c r="AB24" i="86" s="1"/>
  <c r="X68" i="88"/>
  <c r="Z24" i="86" s="1"/>
  <c r="W68" i="88"/>
  <c r="U68" i="88"/>
  <c r="W24" i="86" s="1"/>
  <c r="T68" i="88"/>
  <c r="V24" i="86" s="1"/>
  <c r="R68" i="88"/>
  <c r="T24" i="86" s="1"/>
  <c r="Q68" i="88"/>
  <c r="S24" i="86" s="1"/>
  <c r="O68" i="88"/>
  <c r="N68" i="88"/>
  <c r="P24" i="86" s="1"/>
  <c r="L68" i="88"/>
  <c r="N24" i="86" s="1"/>
  <c r="K68" i="88"/>
  <c r="I68" i="88"/>
  <c r="K24" i="86" s="1"/>
  <c r="H68" i="88"/>
  <c r="J24" i="86" s="1"/>
  <c r="F68" i="88"/>
  <c r="H24" i="86" s="1"/>
  <c r="E68" i="88"/>
  <c r="G24" i="86" s="1"/>
  <c r="C68" i="88"/>
  <c r="AI66" i="88"/>
  <c r="AG66" i="88"/>
  <c r="AE66" i="88"/>
  <c r="AB66" i="88"/>
  <c r="Y66" i="88"/>
  <c r="V66" i="88"/>
  <c r="S66" i="88"/>
  <c r="P66" i="88"/>
  <c r="M66" i="88"/>
  <c r="J66" i="88"/>
  <c r="G66" i="88"/>
  <c r="D66" i="88"/>
  <c r="AI65" i="88"/>
  <c r="AG65" i="88"/>
  <c r="AE65" i="88"/>
  <c r="AB65" i="88"/>
  <c r="Y65" i="88"/>
  <c r="V65" i="88"/>
  <c r="S65" i="88"/>
  <c r="P65" i="88"/>
  <c r="M65" i="88"/>
  <c r="J65" i="88"/>
  <c r="G65" i="88"/>
  <c r="D65" i="88"/>
  <c r="AI64" i="88"/>
  <c r="AG64" i="88"/>
  <c r="AE64" i="88"/>
  <c r="AB64" i="88"/>
  <c r="Y64" i="88"/>
  <c r="V64" i="88"/>
  <c r="S64" i="88"/>
  <c r="P64" i="88"/>
  <c r="M64" i="88"/>
  <c r="J64" i="88"/>
  <c r="G64" i="88"/>
  <c r="D64" i="88"/>
  <c r="AI63" i="88"/>
  <c r="AG63" i="88"/>
  <c r="AE63" i="88"/>
  <c r="AB63" i="88"/>
  <c r="Y63" i="88"/>
  <c r="V63" i="88"/>
  <c r="S63" i="88"/>
  <c r="P63" i="88"/>
  <c r="M63" i="88"/>
  <c r="J63" i="88"/>
  <c r="G63" i="88"/>
  <c r="D63" i="88"/>
  <c r="AI62" i="88"/>
  <c r="AG62" i="88"/>
  <c r="AE62" i="88"/>
  <c r="AB62" i="88"/>
  <c r="Y62" i="88"/>
  <c r="V62" i="88"/>
  <c r="S62" i="88"/>
  <c r="P62" i="88"/>
  <c r="M62" i="88"/>
  <c r="J62" i="88"/>
  <c r="G62" i="88"/>
  <c r="D62" i="88"/>
  <c r="AI61" i="88"/>
  <c r="AG61" i="88"/>
  <c r="AE61" i="88"/>
  <c r="AB61" i="88"/>
  <c r="Y61" i="88"/>
  <c r="V61" i="88"/>
  <c r="S61" i="88"/>
  <c r="P61" i="88"/>
  <c r="M61" i="88"/>
  <c r="J61" i="88"/>
  <c r="G61" i="88"/>
  <c r="D61" i="88"/>
  <c r="AI60" i="88"/>
  <c r="AG60" i="88"/>
  <c r="AE60" i="88"/>
  <c r="AB60" i="88"/>
  <c r="Y60" i="88"/>
  <c r="V60" i="88"/>
  <c r="S60" i="88"/>
  <c r="P60" i="88"/>
  <c r="M60" i="88"/>
  <c r="J60" i="88"/>
  <c r="G60" i="88"/>
  <c r="D60" i="88"/>
  <c r="AI59" i="88"/>
  <c r="AG59" i="88"/>
  <c r="AE59" i="88"/>
  <c r="AB59" i="88"/>
  <c r="Y59" i="88"/>
  <c r="V59" i="88"/>
  <c r="S59" i="88"/>
  <c r="P59" i="88"/>
  <c r="M59" i="88"/>
  <c r="J59" i="88"/>
  <c r="G59" i="88"/>
  <c r="D59" i="88"/>
  <c r="AI58" i="88"/>
  <c r="AG58" i="88"/>
  <c r="AE58" i="88"/>
  <c r="AB58" i="88"/>
  <c r="Y58" i="88"/>
  <c r="V58" i="88"/>
  <c r="S58" i="88"/>
  <c r="P58" i="88"/>
  <c r="M58" i="88"/>
  <c r="J58" i="88"/>
  <c r="G58" i="88"/>
  <c r="D58" i="88"/>
  <c r="AI57" i="88"/>
  <c r="AG57" i="88"/>
  <c r="AE57" i="88"/>
  <c r="AB57" i="88"/>
  <c r="Y57" i="88"/>
  <c r="V57" i="88"/>
  <c r="S57" i="88"/>
  <c r="P57" i="88"/>
  <c r="M57" i="88"/>
  <c r="J57" i="88"/>
  <c r="G57" i="88"/>
  <c r="D57" i="88"/>
  <c r="AI55" i="88"/>
  <c r="AG55" i="88"/>
  <c r="AE55" i="88"/>
  <c r="AB55" i="88"/>
  <c r="Y55" i="88"/>
  <c r="V55" i="88"/>
  <c r="S55" i="88"/>
  <c r="P55" i="88"/>
  <c r="M55" i="88"/>
  <c r="J55" i="88"/>
  <c r="G55" i="88"/>
  <c r="D55" i="88"/>
  <c r="AI54" i="88"/>
  <c r="AG54" i="88"/>
  <c r="AE54" i="88"/>
  <c r="AB54" i="88"/>
  <c r="Y54" i="88"/>
  <c r="V54" i="88"/>
  <c r="S54" i="88"/>
  <c r="P54" i="88"/>
  <c r="M54" i="88"/>
  <c r="J54" i="88"/>
  <c r="G54" i="88"/>
  <c r="D54" i="88"/>
  <c r="AI53" i="88"/>
  <c r="AG53" i="88"/>
  <c r="AE53" i="88"/>
  <c r="AB53" i="88"/>
  <c r="Y53" i="88"/>
  <c r="V53" i="88"/>
  <c r="S53" i="88"/>
  <c r="P53" i="88"/>
  <c r="M53" i="88"/>
  <c r="J53" i="88"/>
  <c r="G53" i="88"/>
  <c r="D53" i="88"/>
  <c r="AI52" i="88"/>
  <c r="AG52" i="88"/>
  <c r="AE52" i="88"/>
  <c r="AB52" i="88"/>
  <c r="Y52" i="88"/>
  <c r="V52" i="88"/>
  <c r="S52" i="88"/>
  <c r="P52" i="88"/>
  <c r="M52" i="88"/>
  <c r="J52" i="88"/>
  <c r="G52" i="88"/>
  <c r="D52" i="88"/>
  <c r="AI51" i="88"/>
  <c r="AG51" i="88"/>
  <c r="AE51" i="88"/>
  <c r="AB51" i="88"/>
  <c r="Y51" i="88"/>
  <c r="V51" i="88"/>
  <c r="S51" i="88"/>
  <c r="P51" i="88"/>
  <c r="M51" i="88"/>
  <c r="J51" i="88"/>
  <c r="G51" i="88"/>
  <c r="D51" i="88"/>
  <c r="AI50" i="88"/>
  <c r="AG50" i="88"/>
  <c r="AE50" i="88"/>
  <c r="AB50" i="88"/>
  <c r="Y50" i="88"/>
  <c r="V50" i="88"/>
  <c r="S50" i="88"/>
  <c r="P50" i="88"/>
  <c r="M50" i="88"/>
  <c r="J50" i="88"/>
  <c r="G50" i="88"/>
  <c r="D50" i="88"/>
  <c r="AI49" i="88"/>
  <c r="AG49" i="88"/>
  <c r="AE49" i="88"/>
  <c r="AB49" i="88"/>
  <c r="Y49" i="88"/>
  <c r="V49" i="88"/>
  <c r="S49" i="88"/>
  <c r="P49" i="88"/>
  <c r="M49" i="88"/>
  <c r="J49" i="88"/>
  <c r="G49" i="88"/>
  <c r="D49" i="88"/>
  <c r="AI48" i="88"/>
  <c r="AG48" i="88"/>
  <c r="AE48" i="88"/>
  <c r="AB48" i="88"/>
  <c r="Y48" i="88"/>
  <c r="V48" i="88"/>
  <c r="S48" i="88"/>
  <c r="P48" i="88"/>
  <c r="M48" i="88"/>
  <c r="J48" i="88"/>
  <c r="G48" i="88"/>
  <c r="D48" i="88"/>
  <c r="AI47" i="88"/>
  <c r="AG47" i="88"/>
  <c r="AE47" i="88"/>
  <c r="AB47" i="88"/>
  <c r="Y47" i="88"/>
  <c r="V47" i="88"/>
  <c r="S47" i="88"/>
  <c r="P47" i="88"/>
  <c r="M47" i="88"/>
  <c r="J47" i="88"/>
  <c r="G47" i="88"/>
  <c r="D47" i="88"/>
  <c r="AI46" i="88"/>
  <c r="AG46" i="88"/>
  <c r="AE46" i="88"/>
  <c r="AB46" i="88"/>
  <c r="Y46" i="88"/>
  <c r="V46" i="88"/>
  <c r="S46" i="88"/>
  <c r="P46" i="88"/>
  <c r="M46" i="88"/>
  <c r="J46" i="88"/>
  <c r="G46" i="88"/>
  <c r="D46" i="88"/>
  <c r="AI45" i="88"/>
  <c r="AG45" i="88"/>
  <c r="AE45" i="88"/>
  <c r="AB45" i="88"/>
  <c r="Y45" i="88"/>
  <c r="V45" i="88"/>
  <c r="S45" i="88"/>
  <c r="P45" i="88"/>
  <c r="M45" i="88"/>
  <c r="J45" i="88"/>
  <c r="G45" i="88"/>
  <c r="D45" i="88"/>
  <c r="AI44" i="88"/>
  <c r="AG44" i="88"/>
  <c r="AE44" i="88"/>
  <c r="AB44" i="88"/>
  <c r="Y44" i="88"/>
  <c r="V44" i="88"/>
  <c r="S44" i="88"/>
  <c r="P44" i="88"/>
  <c r="M44" i="88"/>
  <c r="J44" i="88"/>
  <c r="G44" i="88"/>
  <c r="D44" i="88"/>
  <c r="AI43" i="88"/>
  <c r="AG43" i="88"/>
  <c r="AE43" i="88"/>
  <c r="AB43" i="88"/>
  <c r="Y43" i="88"/>
  <c r="V43" i="88"/>
  <c r="S43" i="88"/>
  <c r="P43" i="88"/>
  <c r="M43" i="88"/>
  <c r="J43" i="88"/>
  <c r="G43" i="88"/>
  <c r="D43" i="88"/>
  <c r="AI42" i="88"/>
  <c r="AG42" i="88"/>
  <c r="AE42" i="88"/>
  <c r="AB42" i="88"/>
  <c r="Y42" i="88"/>
  <c r="V42" i="88"/>
  <c r="S42" i="88"/>
  <c r="P42" i="88"/>
  <c r="M42" i="88"/>
  <c r="J42" i="88"/>
  <c r="G42" i="88"/>
  <c r="D42" i="88"/>
  <c r="AI41" i="88"/>
  <c r="AG41" i="88"/>
  <c r="AE41" i="88"/>
  <c r="AB41" i="88"/>
  <c r="Y41" i="88"/>
  <c r="V41" i="88"/>
  <c r="S41" i="88"/>
  <c r="P41" i="88"/>
  <c r="M41" i="88"/>
  <c r="J41" i="88"/>
  <c r="G41" i="88"/>
  <c r="D41" i="88"/>
  <c r="AI40" i="88"/>
  <c r="AG40" i="88"/>
  <c r="AE40" i="88"/>
  <c r="AB40" i="88"/>
  <c r="Y40" i="88"/>
  <c r="V40" i="88"/>
  <c r="S40" i="88"/>
  <c r="P40" i="88"/>
  <c r="M40" i="88"/>
  <c r="J40" i="88"/>
  <c r="G40" i="88"/>
  <c r="D40" i="88"/>
  <c r="AI39" i="88"/>
  <c r="AG39" i="88"/>
  <c r="AE39" i="88"/>
  <c r="AB39" i="88"/>
  <c r="Y39" i="88"/>
  <c r="V39" i="88"/>
  <c r="S39" i="88"/>
  <c r="P39" i="88"/>
  <c r="M39" i="88"/>
  <c r="J39" i="88"/>
  <c r="G39" i="88"/>
  <c r="D39" i="88"/>
  <c r="AI38" i="88"/>
  <c r="AG38" i="88"/>
  <c r="AE38" i="88"/>
  <c r="AB38" i="88"/>
  <c r="Y38" i="88"/>
  <c r="V38" i="88"/>
  <c r="S38" i="88"/>
  <c r="P38" i="88"/>
  <c r="M38" i="88"/>
  <c r="J38" i="88"/>
  <c r="G38" i="88"/>
  <c r="D38" i="88"/>
  <c r="AI37" i="88"/>
  <c r="AG37" i="88"/>
  <c r="AE37" i="88"/>
  <c r="AB37" i="88"/>
  <c r="Y37" i="88"/>
  <c r="V37" i="88"/>
  <c r="S37" i="88"/>
  <c r="P37" i="88"/>
  <c r="M37" i="88"/>
  <c r="J37" i="88"/>
  <c r="G37" i="88"/>
  <c r="D37" i="88"/>
  <c r="AI36" i="88"/>
  <c r="AG36" i="88"/>
  <c r="AE36" i="88"/>
  <c r="AB36" i="88"/>
  <c r="Y36" i="88"/>
  <c r="V36" i="88"/>
  <c r="S36" i="88"/>
  <c r="P36" i="88"/>
  <c r="M36" i="88"/>
  <c r="J36" i="88"/>
  <c r="G36" i="88"/>
  <c r="D36" i="88"/>
  <c r="AI35" i="88"/>
  <c r="AG35" i="88"/>
  <c r="AE35" i="88"/>
  <c r="AB35" i="88"/>
  <c r="Y35" i="88"/>
  <c r="V35" i="88"/>
  <c r="S35" i="88"/>
  <c r="P35" i="88"/>
  <c r="M35" i="88"/>
  <c r="J35" i="88"/>
  <c r="G35" i="88"/>
  <c r="D35" i="88"/>
  <c r="AI34" i="88"/>
  <c r="AG34" i="88"/>
  <c r="AE34" i="88"/>
  <c r="AB34" i="88"/>
  <c r="Y34" i="88"/>
  <c r="V34" i="88"/>
  <c r="S34" i="88"/>
  <c r="P34" i="88"/>
  <c r="M34" i="88"/>
  <c r="J34" i="88"/>
  <c r="G34" i="88"/>
  <c r="D34" i="88"/>
  <c r="AI33" i="88"/>
  <c r="AG33" i="88"/>
  <c r="AE33" i="88"/>
  <c r="AB33" i="88"/>
  <c r="Y33" i="88"/>
  <c r="V33" i="88"/>
  <c r="S33" i="88"/>
  <c r="P33" i="88"/>
  <c r="M33" i="88"/>
  <c r="J33" i="88"/>
  <c r="G33" i="88"/>
  <c r="D33" i="88"/>
  <c r="AI32" i="88"/>
  <c r="AG32" i="88"/>
  <c r="AE32" i="88"/>
  <c r="AB32" i="88"/>
  <c r="Y32" i="88"/>
  <c r="V32" i="88"/>
  <c r="S32" i="88"/>
  <c r="P32" i="88"/>
  <c r="M32" i="88"/>
  <c r="J32" i="88"/>
  <c r="G32" i="88"/>
  <c r="D32" i="88"/>
  <c r="AI31" i="88"/>
  <c r="AG31" i="88"/>
  <c r="AE31" i="88"/>
  <c r="AB31" i="88"/>
  <c r="Y31" i="88"/>
  <c r="V31" i="88"/>
  <c r="S31" i="88"/>
  <c r="P31" i="88"/>
  <c r="M31" i="88"/>
  <c r="J31" i="88"/>
  <c r="G31" i="88"/>
  <c r="D31" i="88"/>
  <c r="AI30" i="88"/>
  <c r="AG30" i="88"/>
  <c r="AE30" i="88"/>
  <c r="AB30" i="88"/>
  <c r="Y30" i="88"/>
  <c r="V30" i="88"/>
  <c r="S30" i="88"/>
  <c r="P30" i="88"/>
  <c r="M30" i="88"/>
  <c r="J30" i="88"/>
  <c r="G30" i="88"/>
  <c r="D30" i="88"/>
  <c r="AI29" i="88"/>
  <c r="AG29" i="88"/>
  <c r="AE29" i="88"/>
  <c r="AB29" i="88"/>
  <c r="Y29" i="88"/>
  <c r="V29" i="88"/>
  <c r="S29" i="88"/>
  <c r="P29" i="88"/>
  <c r="M29" i="88"/>
  <c r="J29" i="88"/>
  <c r="G29" i="88"/>
  <c r="D29" i="88"/>
  <c r="AI28" i="88"/>
  <c r="AG28" i="88"/>
  <c r="AE28" i="88"/>
  <c r="AB28" i="88"/>
  <c r="Y28" i="88"/>
  <c r="V28" i="88"/>
  <c r="S28" i="88"/>
  <c r="P28" i="88"/>
  <c r="M28" i="88"/>
  <c r="J28" i="88"/>
  <c r="G28" i="88"/>
  <c r="D28" i="88"/>
  <c r="AI27" i="88"/>
  <c r="AG27" i="88"/>
  <c r="AE27" i="88"/>
  <c r="AB27" i="88"/>
  <c r="Y27" i="88"/>
  <c r="V27" i="88"/>
  <c r="S27" i="88"/>
  <c r="P27" i="88"/>
  <c r="M27" i="88"/>
  <c r="J27" i="88"/>
  <c r="G27" i="88"/>
  <c r="D27" i="88"/>
  <c r="AI26" i="88"/>
  <c r="AG26" i="88"/>
  <c r="AE26" i="88"/>
  <c r="AB26" i="88"/>
  <c r="Y26" i="88"/>
  <c r="V26" i="88"/>
  <c r="S26" i="88"/>
  <c r="P26" i="88"/>
  <c r="M26" i="88"/>
  <c r="J26" i="88"/>
  <c r="G26" i="88"/>
  <c r="D26" i="88"/>
  <c r="AI25" i="88"/>
  <c r="AG25" i="88"/>
  <c r="AE25" i="88"/>
  <c r="AB25" i="88"/>
  <c r="Y25" i="88"/>
  <c r="V25" i="88"/>
  <c r="S25" i="88"/>
  <c r="P25" i="88"/>
  <c r="M25" i="88"/>
  <c r="J25" i="88"/>
  <c r="G25" i="88"/>
  <c r="D25" i="88"/>
  <c r="AI24" i="88"/>
  <c r="AG24" i="88"/>
  <c r="AE24" i="88"/>
  <c r="AB24" i="88"/>
  <c r="Y24" i="88"/>
  <c r="V24" i="88"/>
  <c r="S24" i="88"/>
  <c r="P24" i="88"/>
  <c r="M24" i="88"/>
  <c r="J24" i="88"/>
  <c r="G24" i="88"/>
  <c r="D24" i="88"/>
  <c r="AI23" i="88"/>
  <c r="AG23" i="88"/>
  <c r="AE23" i="88"/>
  <c r="AB23" i="88"/>
  <c r="Y23" i="88"/>
  <c r="V23" i="88"/>
  <c r="S23" i="88"/>
  <c r="P23" i="88"/>
  <c r="M23" i="88"/>
  <c r="J23" i="88"/>
  <c r="G23" i="88"/>
  <c r="D23" i="88"/>
  <c r="AI22" i="88"/>
  <c r="AG22" i="88"/>
  <c r="AE22" i="88"/>
  <c r="AB22" i="88"/>
  <c r="Y22" i="88"/>
  <c r="V22" i="88"/>
  <c r="S22" i="88"/>
  <c r="P22" i="88"/>
  <c r="M22" i="88"/>
  <c r="J22" i="88"/>
  <c r="G22" i="88"/>
  <c r="D22" i="88"/>
  <c r="AI21" i="88"/>
  <c r="AG21" i="88"/>
  <c r="AE21" i="88"/>
  <c r="AB21" i="88"/>
  <c r="Y21" i="88"/>
  <c r="V21" i="88"/>
  <c r="S21" i="88"/>
  <c r="P21" i="88"/>
  <c r="M21" i="88"/>
  <c r="J21" i="88"/>
  <c r="G21" i="88"/>
  <c r="D21" i="88"/>
  <c r="AI20" i="88"/>
  <c r="AG20" i="88"/>
  <c r="AE20" i="88"/>
  <c r="AB20" i="88"/>
  <c r="Y20" i="88"/>
  <c r="V20" i="88"/>
  <c r="S20" i="88"/>
  <c r="P20" i="88"/>
  <c r="M20" i="88"/>
  <c r="J20" i="88"/>
  <c r="G20" i="88"/>
  <c r="D20" i="88"/>
  <c r="AI19" i="88"/>
  <c r="AG19" i="88"/>
  <c r="AE19" i="88"/>
  <c r="AB19" i="88"/>
  <c r="Y19" i="88"/>
  <c r="V19" i="88"/>
  <c r="S19" i="88"/>
  <c r="P19" i="88"/>
  <c r="M19" i="88"/>
  <c r="J19" i="88"/>
  <c r="G19" i="88"/>
  <c r="D19" i="88"/>
  <c r="AI18" i="88"/>
  <c r="AG18" i="88"/>
  <c r="AE18" i="88"/>
  <c r="AB18" i="88"/>
  <c r="Y18" i="88"/>
  <c r="V18" i="88"/>
  <c r="S18" i="88"/>
  <c r="P18" i="88"/>
  <c r="M18" i="88"/>
  <c r="J18" i="88"/>
  <c r="G18" i="88"/>
  <c r="D18" i="88"/>
  <c r="AI17" i="88"/>
  <c r="AG17" i="88"/>
  <c r="AE17" i="88"/>
  <c r="AB17" i="88"/>
  <c r="Y17" i="88"/>
  <c r="V17" i="88"/>
  <c r="S17" i="88"/>
  <c r="P17" i="88"/>
  <c r="M17" i="88"/>
  <c r="J17" i="88"/>
  <c r="G17" i="88"/>
  <c r="D17" i="88"/>
  <c r="AI16" i="88"/>
  <c r="AG16" i="88"/>
  <c r="AE16" i="88"/>
  <c r="AB16" i="88"/>
  <c r="Y16" i="88"/>
  <c r="V16" i="88"/>
  <c r="S16" i="88"/>
  <c r="P16" i="88"/>
  <c r="M16" i="88"/>
  <c r="J16" i="88"/>
  <c r="G16" i="88"/>
  <c r="D16" i="88"/>
  <c r="AI15" i="88"/>
  <c r="AG15" i="88"/>
  <c r="AE15" i="88"/>
  <c r="AB15" i="88"/>
  <c r="Y15" i="88"/>
  <c r="V15" i="88"/>
  <c r="S15" i="88"/>
  <c r="P15" i="88"/>
  <c r="M15" i="88"/>
  <c r="J15" i="88"/>
  <c r="G15" i="88"/>
  <c r="D15" i="88"/>
  <c r="AI14" i="88"/>
  <c r="AG14" i="88"/>
  <c r="AE14" i="88"/>
  <c r="AB14" i="88"/>
  <c r="Y14" i="88"/>
  <c r="V14" i="88"/>
  <c r="S14" i="88"/>
  <c r="P14" i="88"/>
  <c r="M14" i="88"/>
  <c r="J14" i="88"/>
  <c r="G14" i="88"/>
  <c r="D14" i="88"/>
  <c r="AD9" i="88"/>
  <c r="AA9" i="88"/>
  <c r="X9" i="88"/>
  <c r="U9" i="88"/>
  <c r="R9" i="88"/>
  <c r="O9" i="88"/>
  <c r="L9" i="88"/>
  <c r="I9" i="88"/>
  <c r="F9" i="88"/>
  <c r="C9" i="88"/>
  <c r="B7" i="88"/>
  <c r="A6" i="88"/>
  <c r="A5" i="88"/>
  <c r="A4" i="88"/>
  <c r="A1" i="88"/>
  <c r="I74" i="87"/>
  <c r="H74" i="87"/>
  <c r="G74" i="87"/>
  <c r="F74" i="87"/>
  <c r="E74" i="87"/>
  <c r="D74" i="87"/>
  <c r="C74" i="87"/>
  <c r="BS60" i="87"/>
  <c r="BL60" i="87"/>
  <c r="BE60" i="87"/>
  <c r="AX60" i="87"/>
  <c r="AQ60" i="87"/>
  <c r="AJ60" i="87"/>
  <c r="AC60" i="87"/>
  <c r="V60" i="87"/>
  <c r="O60" i="87"/>
  <c r="H60" i="87"/>
  <c r="BR58" i="87"/>
  <c r="BR61" i="87" s="1"/>
  <c r="BR62" i="87" s="1"/>
  <c r="AF23" i="86" s="1"/>
  <c r="BK58" i="87"/>
  <c r="BK61" i="87" s="1"/>
  <c r="BD58" i="87"/>
  <c r="AW58" i="87"/>
  <c r="AP58" i="87"/>
  <c r="AI58" i="87"/>
  <c r="AI61" i="87" s="1"/>
  <c r="AB58" i="87"/>
  <c r="U58" i="87"/>
  <c r="U61" i="87" s="1"/>
  <c r="U62" i="87" s="1"/>
  <c r="N58" i="87"/>
  <c r="N61" i="87" s="1"/>
  <c r="N62" i="87" s="1"/>
  <c r="H23" i="86" s="1"/>
  <c r="G58" i="87"/>
  <c r="G61" i="87" s="1"/>
  <c r="BU57" i="87"/>
  <c r="BT57" i="87"/>
  <c r="BS57" i="87" s="1"/>
  <c r="BQ57" i="87"/>
  <c r="BM57" i="87"/>
  <c r="BL57" i="87" s="1"/>
  <c r="BJ57" i="87"/>
  <c r="BF57" i="87"/>
  <c r="BE57" i="87"/>
  <c r="BC57" i="87"/>
  <c r="AY57" i="87"/>
  <c r="AX57" i="87" s="1"/>
  <c r="AV57" i="87"/>
  <c r="AR57" i="87"/>
  <c r="AQ57" i="87" s="1"/>
  <c r="AO57" i="87"/>
  <c r="AK57" i="87"/>
  <c r="AJ57" i="87" s="1"/>
  <c r="AH57" i="87"/>
  <c r="AD57" i="87"/>
  <c r="AC57" i="87" s="1"/>
  <c r="AA57" i="87"/>
  <c r="W57" i="87"/>
  <c r="V57" i="87" s="1"/>
  <c r="T57" i="87"/>
  <c r="P57" i="87"/>
  <c r="O57" i="87" s="1"/>
  <c r="M57" i="87"/>
  <c r="I57" i="87"/>
  <c r="H57" i="87" s="1"/>
  <c r="F57" i="87"/>
  <c r="BU56" i="87"/>
  <c r="BT56" i="87"/>
  <c r="BS56" i="87" s="1"/>
  <c r="BQ56" i="87"/>
  <c r="BM56" i="87"/>
  <c r="BL56" i="87" s="1"/>
  <c r="BJ56" i="87"/>
  <c r="BF56" i="87"/>
  <c r="BE56" i="87" s="1"/>
  <c r="BC56" i="87"/>
  <c r="AY56" i="87"/>
  <c r="AX56" i="87" s="1"/>
  <c r="AV56" i="87"/>
  <c r="AR56" i="87"/>
  <c r="AQ56" i="87" s="1"/>
  <c r="AO56" i="87"/>
  <c r="AK56" i="87"/>
  <c r="AJ56" i="87" s="1"/>
  <c r="AH56" i="87"/>
  <c r="AD56" i="87"/>
  <c r="AC56" i="87" s="1"/>
  <c r="AA56" i="87"/>
  <c r="W56" i="87"/>
  <c r="V56" i="87" s="1"/>
  <c r="T56" i="87"/>
  <c r="P56" i="87"/>
  <c r="O56" i="87" s="1"/>
  <c r="M56" i="87"/>
  <c r="I56" i="87"/>
  <c r="H56" i="87" s="1"/>
  <c r="F56" i="87"/>
  <c r="BU55" i="87"/>
  <c r="BT55" i="87"/>
  <c r="BS55" i="87" s="1"/>
  <c r="BQ55" i="87"/>
  <c r="BM55" i="87"/>
  <c r="BL55" i="87" s="1"/>
  <c r="BJ55" i="87"/>
  <c r="BF55" i="87"/>
  <c r="BE55" i="87" s="1"/>
  <c r="BC55" i="87"/>
  <c r="AY55" i="87"/>
  <c r="AX55" i="87" s="1"/>
  <c r="AV55" i="87"/>
  <c r="AR55" i="87"/>
  <c r="AQ55" i="87" s="1"/>
  <c r="AO55" i="87"/>
  <c r="AK55" i="87"/>
  <c r="AJ55" i="87" s="1"/>
  <c r="AH55" i="87"/>
  <c r="AD55" i="87"/>
  <c r="AC55" i="87" s="1"/>
  <c r="AA55" i="87"/>
  <c r="W55" i="87"/>
  <c r="V55" i="87" s="1"/>
  <c r="T55" i="87"/>
  <c r="P55" i="87"/>
  <c r="M55" i="87"/>
  <c r="I55" i="87"/>
  <c r="H55" i="87" s="1"/>
  <c r="F55" i="87"/>
  <c r="BU54" i="87"/>
  <c r="BT54" i="87"/>
  <c r="BS54" i="87" s="1"/>
  <c r="BQ54" i="87"/>
  <c r="BM54" i="87"/>
  <c r="BL54" i="87" s="1"/>
  <c r="BJ54" i="87"/>
  <c r="BF54" i="87"/>
  <c r="BE54" i="87" s="1"/>
  <c r="BC54" i="87"/>
  <c r="AY54" i="87"/>
  <c r="AX54" i="87" s="1"/>
  <c r="AV54" i="87"/>
  <c r="AR54" i="87"/>
  <c r="AQ54" i="87" s="1"/>
  <c r="AO54" i="87"/>
  <c r="AK54" i="87"/>
  <c r="AJ54" i="87" s="1"/>
  <c r="AH54" i="87"/>
  <c r="AD54" i="87"/>
  <c r="AC54" i="87" s="1"/>
  <c r="AA54" i="87"/>
  <c r="W54" i="87"/>
  <c r="V54" i="87" s="1"/>
  <c r="T54" i="87"/>
  <c r="P54" i="87"/>
  <c r="O54" i="87" s="1"/>
  <c r="M54" i="87"/>
  <c r="I54" i="87"/>
  <c r="H54" i="87" s="1"/>
  <c r="F54" i="87"/>
  <c r="BU53" i="87"/>
  <c r="BT53" i="87"/>
  <c r="BS53" i="87" s="1"/>
  <c r="BQ53" i="87"/>
  <c r="BM53" i="87"/>
  <c r="BL53" i="87" s="1"/>
  <c r="BJ53" i="87"/>
  <c r="BF53" i="87"/>
  <c r="BE53" i="87" s="1"/>
  <c r="BC53" i="87"/>
  <c r="AY53" i="87"/>
  <c r="AX53" i="87" s="1"/>
  <c r="AV53" i="87"/>
  <c r="AR53" i="87"/>
  <c r="AQ53" i="87" s="1"/>
  <c r="AO53" i="87"/>
  <c r="AK53" i="87"/>
  <c r="AJ53" i="87" s="1"/>
  <c r="AH53" i="87"/>
  <c r="AD53" i="87"/>
  <c r="AC53" i="87" s="1"/>
  <c r="AA53" i="87"/>
  <c r="W53" i="87"/>
  <c r="V53" i="87" s="1"/>
  <c r="T53" i="87"/>
  <c r="P53" i="87"/>
  <c r="O53" i="87" s="1"/>
  <c r="M53" i="87"/>
  <c r="I53" i="87"/>
  <c r="F53" i="87"/>
  <c r="BU52" i="87"/>
  <c r="BT52" i="87"/>
  <c r="BS52" i="87" s="1"/>
  <c r="BQ52" i="87"/>
  <c r="BM52" i="87"/>
  <c r="BL52" i="87" s="1"/>
  <c r="BJ52" i="87"/>
  <c r="BF52" i="87"/>
  <c r="BE52" i="87" s="1"/>
  <c r="BC52" i="87"/>
  <c r="AY52" i="87"/>
  <c r="AX52" i="87" s="1"/>
  <c r="AV52" i="87"/>
  <c r="AR52" i="87"/>
  <c r="AQ52" i="87" s="1"/>
  <c r="AO52" i="87"/>
  <c r="AK52" i="87"/>
  <c r="AJ52" i="87" s="1"/>
  <c r="AH52" i="87"/>
  <c r="AD52" i="87"/>
  <c r="AC52" i="87" s="1"/>
  <c r="AA52" i="87"/>
  <c r="W52" i="87"/>
  <c r="V52" i="87" s="1"/>
  <c r="T52" i="87"/>
  <c r="P52" i="87"/>
  <c r="O52" i="87" s="1"/>
  <c r="M52" i="87"/>
  <c r="I52" i="87"/>
  <c r="H52" i="87" s="1"/>
  <c r="F52" i="87"/>
  <c r="BU51" i="87"/>
  <c r="BT51" i="87"/>
  <c r="BS51" i="87" s="1"/>
  <c r="BQ51" i="87"/>
  <c r="BM51" i="87"/>
  <c r="BL51" i="87" s="1"/>
  <c r="BJ51" i="87"/>
  <c r="BF51" i="87"/>
  <c r="BE51" i="87" s="1"/>
  <c r="BC51" i="87"/>
  <c r="AY51" i="87"/>
  <c r="AX51" i="87" s="1"/>
  <c r="AV51" i="87"/>
  <c r="AR51" i="87"/>
  <c r="AQ51" i="87" s="1"/>
  <c r="AO51" i="87"/>
  <c r="AK51" i="87"/>
  <c r="AJ51" i="87" s="1"/>
  <c r="AH51" i="87"/>
  <c r="AD51" i="87"/>
  <c r="AC51" i="87" s="1"/>
  <c r="AA51" i="87"/>
  <c r="W51" i="87"/>
  <c r="V51" i="87" s="1"/>
  <c r="T51" i="87"/>
  <c r="P51" i="87"/>
  <c r="O51" i="87" s="1"/>
  <c r="M51" i="87"/>
  <c r="I51" i="87"/>
  <c r="H51" i="87" s="1"/>
  <c r="F51" i="87"/>
  <c r="BU50" i="87"/>
  <c r="BT50" i="87"/>
  <c r="BS50" i="87" s="1"/>
  <c r="BQ50" i="87"/>
  <c r="BM50" i="87"/>
  <c r="BL50" i="87" s="1"/>
  <c r="BJ50" i="87"/>
  <c r="BF50" i="87"/>
  <c r="BE50" i="87" s="1"/>
  <c r="BC50" i="87"/>
  <c r="AY50" i="87"/>
  <c r="AX50" i="87" s="1"/>
  <c r="AV50" i="87"/>
  <c r="AR50" i="87"/>
  <c r="AQ50" i="87" s="1"/>
  <c r="AO50" i="87"/>
  <c r="AK50" i="87"/>
  <c r="AJ50" i="87" s="1"/>
  <c r="AH50" i="87"/>
  <c r="AD50" i="87"/>
  <c r="AC50" i="87" s="1"/>
  <c r="AA50" i="87"/>
  <c r="W50" i="87"/>
  <c r="V50" i="87" s="1"/>
  <c r="T50" i="87"/>
  <c r="P50" i="87"/>
  <c r="O50" i="87" s="1"/>
  <c r="M50" i="87"/>
  <c r="I50" i="87"/>
  <c r="F50" i="87"/>
  <c r="BU49" i="87"/>
  <c r="BT49" i="87"/>
  <c r="BS49" i="87" s="1"/>
  <c r="BQ49" i="87"/>
  <c r="BM49" i="87"/>
  <c r="BL49" i="87" s="1"/>
  <c r="BJ49" i="87"/>
  <c r="BF49" i="87"/>
  <c r="BE49" i="87" s="1"/>
  <c r="BC49" i="87"/>
  <c r="AY49" i="87"/>
  <c r="AX49" i="87" s="1"/>
  <c r="AV49" i="87"/>
  <c r="AR49" i="87"/>
  <c r="AQ49" i="87" s="1"/>
  <c r="AO49" i="87"/>
  <c r="AK49" i="87"/>
  <c r="AJ49" i="87" s="1"/>
  <c r="AH49" i="87"/>
  <c r="AD49" i="87"/>
  <c r="AC49" i="87" s="1"/>
  <c r="AA49" i="87"/>
  <c r="W49" i="87"/>
  <c r="V49" i="87" s="1"/>
  <c r="T49" i="87"/>
  <c r="P49" i="87"/>
  <c r="O49" i="87" s="1"/>
  <c r="M49" i="87"/>
  <c r="I49" i="87"/>
  <c r="F49" i="87"/>
  <c r="BU48" i="87"/>
  <c r="BT48" i="87"/>
  <c r="BS48" i="87" s="1"/>
  <c r="BQ48" i="87"/>
  <c r="BM48" i="87"/>
  <c r="BL48" i="87" s="1"/>
  <c r="BJ48" i="87"/>
  <c r="BF48" i="87"/>
  <c r="BE48" i="87" s="1"/>
  <c r="BC48" i="87"/>
  <c r="AY48" i="87"/>
  <c r="AX48" i="87" s="1"/>
  <c r="AV48" i="87"/>
  <c r="AR48" i="87"/>
  <c r="AQ48" i="87" s="1"/>
  <c r="AO48" i="87"/>
  <c r="AK48" i="87"/>
  <c r="AJ48" i="87" s="1"/>
  <c r="AH48" i="87"/>
  <c r="AD48" i="87"/>
  <c r="AC48" i="87" s="1"/>
  <c r="AA48" i="87"/>
  <c r="W48" i="87"/>
  <c r="V48" i="87" s="1"/>
  <c r="T48" i="87"/>
  <c r="P48" i="87"/>
  <c r="O48" i="87" s="1"/>
  <c r="M48" i="87"/>
  <c r="I48" i="87"/>
  <c r="H48" i="87" s="1"/>
  <c r="F48" i="87"/>
  <c r="BU47" i="87"/>
  <c r="BT47" i="87"/>
  <c r="BS47" i="87" s="1"/>
  <c r="BQ47" i="87"/>
  <c r="BM47" i="87"/>
  <c r="BL47" i="87" s="1"/>
  <c r="BJ47" i="87"/>
  <c r="BF47" i="87"/>
  <c r="BE47" i="87" s="1"/>
  <c r="BC47" i="87"/>
  <c r="AY47" i="87"/>
  <c r="AX47" i="87" s="1"/>
  <c r="AV47" i="87"/>
  <c r="AR47" i="87"/>
  <c r="AQ47" i="87" s="1"/>
  <c r="AO47" i="87"/>
  <c r="AK47" i="87"/>
  <c r="AJ47" i="87" s="1"/>
  <c r="AH47" i="87"/>
  <c r="AD47" i="87"/>
  <c r="AC47" i="87" s="1"/>
  <c r="AA47" i="87"/>
  <c r="W47" i="87"/>
  <c r="V47" i="87" s="1"/>
  <c r="T47" i="87"/>
  <c r="P47" i="87"/>
  <c r="O47" i="87" s="1"/>
  <c r="M47" i="87"/>
  <c r="I47" i="87"/>
  <c r="H47" i="87" s="1"/>
  <c r="F47" i="87"/>
  <c r="BU46" i="87"/>
  <c r="BT46" i="87"/>
  <c r="BS46" i="87" s="1"/>
  <c r="BQ46" i="87"/>
  <c r="BM46" i="87"/>
  <c r="BL46" i="87" s="1"/>
  <c r="BJ46" i="87"/>
  <c r="BF46" i="87"/>
  <c r="BE46" i="87" s="1"/>
  <c r="BC46" i="87"/>
  <c r="AY46" i="87"/>
  <c r="AX46" i="87" s="1"/>
  <c r="AV46" i="87"/>
  <c r="AR46" i="87"/>
  <c r="AQ46" i="87" s="1"/>
  <c r="AO46" i="87"/>
  <c r="AK46" i="87"/>
  <c r="AJ46" i="87" s="1"/>
  <c r="AH46" i="87"/>
  <c r="AD46" i="87"/>
  <c r="AC46" i="87" s="1"/>
  <c r="AA46" i="87"/>
  <c r="W46" i="87"/>
  <c r="V46" i="87" s="1"/>
  <c r="T46" i="87"/>
  <c r="P46" i="87"/>
  <c r="O46" i="87" s="1"/>
  <c r="M46" i="87"/>
  <c r="I46" i="87"/>
  <c r="H46" i="87" s="1"/>
  <c r="F46" i="87"/>
  <c r="BU45" i="87"/>
  <c r="BT45" i="87"/>
  <c r="BS45" i="87" s="1"/>
  <c r="BQ45" i="87"/>
  <c r="BM45" i="87"/>
  <c r="BL45" i="87" s="1"/>
  <c r="BJ45" i="87"/>
  <c r="BF45" i="87"/>
  <c r="BE45" i="87" s="1"/>
  <c r="BC45" i="87"/>
  <c r="AY45" i="87"/>
  <c r="AX45" i="87" s="1"/>
  <c r="AV45" i="87"/>
  <c r="AR45" i="87"/>
  <c r="AQ45" i="87" s="1"/>
  <c r="AO45" i="87"/>
  <c r="AK45" i="87"/>
  <c r="AJ45" i="87" s="1"/>
  <c r="AH45" i="87"/>
  <c r="AD45" i="87"/>
  <c r="AC45" i="87" s="1"/>
  <c r="AA45" i="87"/>
  <c r="W45" i="87"/>
  <c r="V45" i="87" s="1"/>
  <c r="T45" i="87"/>
  <c r="P45" i="87"/>
  <c r="O45" i="87" s="1"/>
  <c r="M45" i="87"/>
  <c r="I45" i="87"/>
  <c r="F45" i="87"/>
  <c r="BU44" i="87"/>
  <c r="BT44" i="87"/>
  <c r="BS44" i="87" s="1"/>
  <c r="BQ44" i="87"/>
  <c r="BM44" i="87"/>
  <c r="BL44" i="87" s="1"/>
  <c r="BJ44" i="87"/>
  <c r="BF44" i="87"/>
  <c r="BE44" i="87" s="1"/>
  <c r="BC44" i="87"/>
  <c r="AY44" i="87"/>
  <c r="AX44" i="87" s="1"/>
  <c r="AV44" i="87"/>
  <c r="AR44" i="87"/>
  <c r="AQ44" i="87" s="1"/>
  <c r="AO44" i="87"/>
  <c r="AK44" i="87"/>
  <c r="AJ44" i="87" s="1"/>
  <c r="AH44" i="87"/>
  <c r="AD44" i="87"/>
  <c r="AC44" i="87" s="1"/>
  <c r="AA44" i="87"/>
  <c r="W44" i="87"/>
  <c r="V44" i="87" s="1"/>
  <c r="T44" i="87"/>
  <c r="P44" i="87"/>
  <c r="O44" i="87" s="1"/>
  <c r="M44" i="87"/>
  <c r="I44" i="87"/>
  <c r="H44" i="87" s="1"/>
  <c r="F44" i="87"/>
  <c r="BU43" i="87"/>
  <c r="BT43" i="87"/>
  <c r="BS43" i="87" s="1"/>
  <c r="BQ43" i="87"/>
  <c r="BM43" i="87"/>
  <c r="BL43" i="87" s="1"/>
  <c r="BJ43" i="87"/>
  <c r="BF43" i="87"/>
  <c r="BE43" i="87" s="1"/>
  <c r="BC43" i="87"/>
  <c r="AY43" i="87"/>
  <c r="AX43" i="87" s="1"/>
  <c r="AV43" i="87"/>
  <c r="AR43" i="87"/>
  <c r="AQ43" i="87" s="1"/>
  <c r="AO43" i="87"/>
  <c r="AK43" i="87"/>
  <c r="AJ43" i="87" s="1"/>
  <c r="AH43" i="87"/>
  <c r="AD43" i="87"/>
  <c r="AC43" i="87" s="1"/>
  <c r="AA43" i="87"/>
  <c r="W43" i="87"/>
  <c r="V43" i="87" s="1"/>
  <c r="T43" i="87"/>
  <c r="P43" i="87"/>
  <c r="M43" i="87"/>
  <c r="I43" i="87"/>
  <c r="H43" i="87" s="1"/>
  <c r="F43" i="87"/>
  <c r="BU42" i="87"/>
  <c r="BT42" i="87"/>
  <c r="BS42" i="87" s="1"/>
  <c r="BQ42" i="87"/>
  <c r="BM42" i="87"/>
  <c r="BL42" i="87" s="1"/>
  <c r="BJ42" i="87"/>
  <c r="BF42" i="87"/>
  <c r="BE42" i="87" s="1"/>
  <c r="BC42" i="87"/>
  <c r="AY42" i="87"/>
  <c r="AX42" i="87" s="1"/>
  <c r="AV42" i="87"/>
  <c r="AR42" i="87"/>
  <c r="AQ42" i="87" s="1"/>
  <c r="AO42" i="87"/>
  <c r="AK42" i="87"/>
  <c r="AJ42" i="87" s="1"/>
  <c r="AH42" i="87"/>
  <c r="AD42" i="87"/>
  <c r="AC42" i="87" s="1"/>
  <c r="AA42" i="87"/>
  <c r="W42" i="87"/>
  <c r="V42" i="87" s="1"/>
  <c r="T42" i="87"/>
  <c r="P42" i="87"/>
  <c r="O42" i="87" s="1"/>
  <c r="M42" i="87"/>
  <c r="I42" i="87"/>
  <c r="F42" i="87"/>
  <c r="BU41" i="87"/>
  <c r="BT41" i="87"/>
  <c r="BS41" i="87" s="1"/>
  <c r="BQ41" i="87"/>
  <c r="BM41" i="87"/>
  <c r="BL41" i="87" s="1"/>
  <c r="BJ41" i="87"/>
  <c r="BF41" i="87"/>
  <c r="BE41" i="87" s="1"/>
  <c r="BC41" i="87"/>
  <c r="AY41" i="87"/>
  <c r="AX41" i="87" s="1"/>
  <c r="AV41" i="87"/>
  <c r="AR41" i="87"/>
  <c r="AQ41" i="87" s="1"/>
  <c r="AO41" i="87"/>
  <c r="AK41" i="87"/>
  <c r="AJ41" i="87" s="1"/>
  <c r="AH41" i="87"/>
  <c r="AD41" i="87"/>
  <c r="AC41" i="87" s="1"/>
  <c r="AA41" i="87"/>
  <c r="W41" i="87"/>
  <c r="V41" i="87" s="1"/>
  <c r="T41" i="87"/>
  <c r="P41" i="87"/>
  <c r="O41" i="87" s="1"/>
  <c r="M41" i="87"/>
  <c r="I41" i="87"/>
  <c r="F41" i="87"/>
  <c r="BU40" i="87"/>
  <c r="BT40" i="87"/>
  <c r="BS40" i="87" s="1"/>
  <c r="BQ40" i="87"/>
  <c r="BM40" i="87"/>
  <c r="BL40" i="87" s="1"/>
  <c r="BJ40" i="87"/>
  <c r="BF40" i="87"/>
  <c r="BE40" i="87" s="1"/>
  <c r="BC40" i="87"/>
  <c r="AY40" i="87"/>
  <c r="AX40" i="87" s="1"/>
  <c r="AV40" i="87"/>
  <c r="AR40" i="87"/>
  <c r="AQ40" i="87" s="1"/>
  <c r="AO40" i="87"/>
  <c r="AK40" i="87"/>
  <c r="AJ40" i="87" s="1"/>
  <c r="AH40" i="87"/>
  <c r="AD40" i="87"/>
  <c r="AA40" i="87"/>
  <c r="W40" i="87"/>
  <c r="V40" i="87" s="1"/>
  <c r="T40" i="87"/>
  <c r="P40" i="87"/>
  <c r="O40" i="87" s="1"/>
  <c r="M40" i="87"/>
  <c r="I40" i="87"/>
  <c r="H40" i="87" s="1"/>
  <c r="F40" i="87"/>
  <c r="BU39" i="87"/>
  <c r="BT39" i="87"/>
  <c r="BS39" i="87" s="1"/>
  <c r="BQ39" i="87"/>
  <c r="BM39" i="87"/>
  <c r="BL39" i="87" s="1"/>
  <c r="BJ39" i="87"/>
  <c r="BF39" i="87"/>
  <c r="BE39" i="87" s="1"/>
  <c r="BC39" i="87"/>
  <c r="AY39" i="87"/>
  <c r="AX39" i="87" s="1"/>
  <c r="AV39" i="87"/>
  <c r="AR39" i="87"/>
  <c r="AQ39" i="87" s="1"/>
  <c r="AO39" i="87"/>
  <c r="AK39" i="87"/>
  <c r="AJ39" i="87" s="1"/>
  <c r="AH39" i="87"/>
  <c r="AD39" i="87"/>
  <c r="AC39" i="87" s="1"/>
  <c r="AA39" i="87"/>
  <c r="W39" i="87"/>
  <c r="V39" i="87" s="1"/>
  <c r="T39" i="87"/>
  <c r="P39" i="87"/>
  <c r="M39" i="87"/>
  <c r="I39" i="87"/>
  <c r="H39" i="87" s="1"/>
  <c r="F39" i="87"/>
  <c r="BU38" i="87"/>
  <c r="BT38" i="87"/>
  <c r="BS38" i="87" s="1"/>
  <c r="BQ38" i="87"/>
  <c r="BM38" i="87"/>
  <c r="BL38" i="87" s="1"/>
  <c r="BJ38" i="87"/>
  <c r="BF38" i="87"/>
  <c r="BE38" i="87" s="1"/>
  <c r="BC38" i="87"/>
  <c r="AY38" i="87"/>
  <c r="AX38" i="87" s="1"/>
  <c r="AV38" i="87"/>
  <c r="AR38" i="87"/>
  <c r="AQ38" i="87" s="1"/>
  <c r="AO38" i="87"/>
  <c r="AK38" i="87"/>
  <c r="AJ38" i="87" s="1"/>
  <c r="AH38" i="87"/>
  <c r="AD38" i="87"/>
  <c r="AC38" i="87" s="1"/>
  <c r="AA38" i="87"/>
  <c r="W38" i="87"/>
  <c r="V38" i="87" s="1"/>
  <c r="T38" i="87"/>
  <c r="P38" i="87"/>
  <c r="O38" i="87" s="1"/>
  <c r="M38" i="87"/>
  <c r="I38" i="87"/>
  <c r="H38" i="87" s="1"/>
  <c r="F38" i="87"/>
  <c r="BU37" i="87"/>
  <c r="BT37" i="87"/>
  <c r="BS37" i="87" s="1"/>
  <c r="BQ37" i="87"/>
  <c r="BM37" i="87"/>
  <c r="BL37" i="87" s="1"/>
  <c r="BJ37" i="87"/>
  <c r="BF37" i="87"/>
  <c r="BE37" i="87" s="1"/>
  <c r="BC37" i="87"/>
  <c r="AY37" i="87"/>
  <c r="AX37" i="87" s="1"/>
  <c r="AV37" i="87"/>
  <c r="AR37" i="87"/>
  <c r="AQ37" i="87" s="1"/>
  <c r="AO37" i="87"/>
  <c r="AK37" i="87"/>
  <c r="AJ37" i="87" s="1"/>
  <c r="AH37" i="87"/>
  <c r="AD37" i="87"/>
  <c r="AC37" i="87" s="1"/>
  <c r="AA37" i="87"/>
  <c r="W37" i="87"/>
  <c r="V37" i="87" s="1"/>
  <c r="T37" i="87"/>
  <c r="P37" i="87"/>
  <c r="O37" i="87" s="1"/>
  <c r="M37" i="87"/>
  <c r="I37" i="87"/>
  <c r="F37" i="87"/>
  <c r="BU36" i="87"/>
  <c r="BT36" i="87"/>
  <c r="BS36" i="87" s="1"/>
  <c r="BQ36" i="87"/>
  <c r="BM36" i="87"/>
  <c r="BL36" i="87" s="1"/>
  <c r="BJ36" i="87"/>
  <c r="BF36" i="87"/>
  <c r="BE36" i="87" s="1"/>
  <c r="BC36" i="87"/>
  <c r="AY36" i="87"/>
  <c r="AX36" i="87" s="1"/>
  <c r="AV36" i="87"/>
  <c r="AR36" i="87"/>
  <c r="AQ36" i="87" s="1"/>
  <c r="AO36" i="87"/>
  <c r="AK36" i="87"/>
  <c r="AJ36" i="87" s="1"/>
  <c r="AH36" i="87"/>
  <c r="AD36" i="87"/>
  <c r="AC36" i="87" s="1"/>
  <c r="AA36" i="87"/>
  <c r="W36" i="87"/>
  <c r="T36" i="87"/>
  <c r="P36" i="87"/>
  <c r="O36" i="87" s="1"/>
  <c r="M36" i="87"/>
  <c r="I36" i="87"/>
  <c r="H36" i="87" s="1"/>
  <c r="F36" i="87"/>
  <c r="BU35" i="87"/>
  <c r="BT35" i="87"/>
  <c r="BS35" i="87" s="1"/>
  <c r="BQ35" i="87"/>
  <c r="BM35" i="87"/>
  <c r="BL35" i="87" s="1"/>
  <c r="BJ35" i="87"/>
  <c r="BF35" i="87"/>
  <c r="BE35" i="87" s="1"/>
  <c r="BC35" i="87"/>
  <c r="AY35" i="87"/>
  <c r="AX35" i="87" s="1"/>
  <c r="AV35" i="87"/>
  <c r="AR35" i="87"/>
  <c r="AQ35" i="87" s="1"/>
  <c r="AO35" i="87"/>
  <c r="AK35" i="87"/>
  <c r="AJ35" i="87" s="1"/>
  <c r="AH35" i="87"/>
  <c r="AD35" i="87"/>
  <c r="AC35" i="87" s="1"/>
  <c r="AA35" i="87"/>
  <c r="W35" i="87"/>
  <c r="V35" i="87" s="1"/>
  <c r="T35" i="87"/>
  <c r="P35" i="87"/>
  <c r="O35" i="87" s="1"/>
  <c r="M35" i="87"/>
  <c r="I35" i="87"/>
  <c r="F35" i="87"/>
  <c r="BU34" i="87"/>
  <c r="BT34" i="87"/>
  <c r="BS34" i="87" s="1"/>
  <c r="BQ34" i="87"/>
  <c r="BM34" i="87"/>
  <c r="BL34" i="87" s="1"/>
  <c r="BJ34" i="87"/>
  <c r="BF34" i="87"/>
  <c r="BE34" i="87" s="1"/>
  <c r="BC34" i="87"/>
  <c r="AY34" i="87"/>
  <c r="AX34" i="87" s="1"/>
  <c r="AV34" i="87"/>
  <c r="AR34" i="87"/>
  <c r="AQ34" i="87" s="1"/>
  <c r="AO34" i="87"/>
  <c r="AK34" i="87"/>
  <c r="AJ34" i="87" s="1"/>
  <c r="AH34" i="87"/>
  <c r="AD34" i="87"/>
  <c r="AC34" i="87" s="1"/>
  <c r="AA34" i="87"/>
  <c r="W34" i="87"/>
  <c r="V34" i="87" s="1"/>
  <c r="T34" i="87"/>
  <c r="P34" i="87"/>
  <c r="O34" i="87" s="1"/>
  <c r="M34" i="87"/>
  <c r="I34" i="87"/>
  <c r="H34" i="87" s="1"/>
  <c r="F34" i="87"/>
  <c r="BU33" i="87"/>
  <c r="BT33" i="87"/>
  <c r="BS33" i="87" s="1"/>
  <c r="BQ33" i="87"/>
  <c r="BM33" i="87"/>
  <c r="BL33" i="87" s="1"/>
  <c r="BJ33" i="87"/>
  <c r="BF33" i="87"/>
  <c r="BE33" i="87" s="1"/>
  <c r="BC33" i="87"/>
  <c r="AY33" i="87"/>
  <c r="AX33" i="87" s="1"/>
  <c r="AV33" i="87"/>
  <c r="AR33" i="87"/>
  <c r="AQ33" i="87" s="1"/>
  <c r="AO33" i="87"/>
  <c r="AK33" i="87"/>
  <c r="AJ33" i="87" s="1"/>
  <c r="AH33" i="87"/>
  <c r="AD33" i="87"/>
  <c r="AC33" i="87" s="1"/>
  <c r="AA33" i="87"/>
  <c r="W33" i="87"/>
  <c r="T33" i="87"/>
  <c r="P33" i="87"/>
  <c r="O33" i="87" s="1"/>
  <c r="M33" i="87"/>
  <c r="I33" i="87"/>
  <c r="H33" i="87" s="1"/>
  <c r="F33" i="87"/>
  <c r="BU32" i="87"/>
  <c r="BT32" i="87"/>
  <c r="BS32" i="87" s="1"/>
  <c r="BQ32" i="87"/>
  <c r="BM32" i="87"/>
  <c r="BL32" i="87" s="1"/>
  <c r="BJ32" i="87"/>
  <c r="BF32" i="87"/>
  <c r="BE32" i="87" s="1"/>
  <c r="BC32" i="87"/>
  <c r="AY32" i="87"/>
  <c r="AX32" i="87" s="1"/>
  <c r="AV32" i="87"/>
  <c r="AR32" i="87"/>
  <c r="AQ32" i="87" s="1"/>
  <c r="AO32" i="87"/>
  <c r="AK32" i="87"/>
  <c r="AJ32" i="87" s="1"/>
  <c r="AH32" i="87"/>
  <c r="AD32" i="87"/>
  <c r="AC32" i="87" s="1"/>
  <c r="AA32" i="87"/>
  <c r="W32" i="87"/>
  <c r="T32" i="87"/>
  <c r="P32" i="87"/>
  <c r="O32" i="87" s="1"/>
  <c r="M32" i="87"/>
  <c r="I32" i="87"/>
  <c r="H32" i="87" s="1"/>
  <c r="F32" i="87"/>
  <c r="BU31" i="87"/>
  <c r="BT31" i="87"/>
  <c r="BS31" i="87" s="1"/>
  <c r="BQ31" i="87"/>
  <c r="BM31" i="87"/>
  <c r="BL31" i="87" s="1"/>
  <c r="BJ31" i="87"/>
  <c r="BF31" i="87"/>
  <c r="BE31" i="87" s="1"/>
  <c r="BC31" i="87"/>
  <c r="AY31" i="87"/>
  <c r="AX31" i="87" s="1"/>
  <c r="AV31" i="87"/>
  <c r="AR31" i="87"/>
  <c r="AQ31" i="87" s="1"/>
  <c r="AO31" i="87"/>
  <c r="AK31" i="87"/>
  <c r="AJ31" i="87" s="1"/>
  <c r="AH31" i="87"/>
  <c r="AD31" i="87"/>
  <c r="AC31" i="87" s="1"/>
  <c r="AA31" i="87"/>
  <c r="W31" i="87"/>
  <c r="T31" i="87"/>
  <c r="P31" i="87"/>
  <c r="O31" i="87" s="1"/>
  <c r="M31" i="87"/>
  <c r="I31" i="87"/>
  <c r="H31" i="87" s="1"/>
  <c r="F31" i="87"/>
  <c r="BU30" i="87"/>
  <c r="BT30" i="87"/>
  <c r="BS30" i="87" s="1"/>
  <c r="BQ30" i="87"/>
  <c r="BM30" i="87"/>
  <c r="BL30" i="87" s="1"/>
  <c r="BJ30" i="87"/>
  <c r="BF30" i="87"/>
  <c r="BE30" i="87" s="1"/>
  <c r="BC30" i="87"/>
  <c r="AY30" i="87"/>
  <c r="AX30" i="87" s="1"/>
  <c r="AV30" i="87"/>
  <c r="AR30" i="87"/>
  <c r="AQ30" i="87" s="1"/>
  <c r="AO30" i="87"/>
  <c r="AK30" i="87"/>
  <c r="AJ30" i="87" s="1"/>
  <c r="AH30" i="87"/>
  <c r="AD30" i="87"/>
  <c r="AC30" i="87" s="1"/>
  <c r="AA30" i="87"/>
  <c r="W30" i="87"/>
  <c r="V30" i="87" s="1"/>
  <c r="T30" i="87"/>
  <c r="P30" i="87"/>
  <c r="O30" i="87" s="1"/>
  <c r="M30" i="87"/>
  <c r="I30" i="87"/>
  <c r="F30" i="87"/>
  <c r="BU29" i="87"/>
  <c r="BT29" i="87"/>
  <c r="BS29" i="87" s="1"/>
  <c r="BQ29" i="87"/>
  <c r="BM29" i="87"/>
  <c r="BL29" i="87" s="1"/>
  <c r="BJ29" i="87"/>
  <c r="BF29" i="87"/>
  <c r="BE29" i="87" s="1"/>
  <c r="BC29" i="87"/>
  <c r="AY29" i="87"/>
  <c r="AX29" i="87" s="1"/>
  <c r="AV29" i="87"/>
  <c r="AR29" i="87"/>
  <c r="AQ29" i="87" s="1"/>
  <c r="AO29" i="87"/>
  <c r="AK29" i="87"/>
  <c r="AJ29" i="87" s="1"/>
  <c r="AH29" i="87"/>
  <c r="AD29" i="87"/>
  <c r="AC29" i="87" s="1"/>
  <c r="AA29" i="87"/>
  <c r="W29" i="87"/>
  <c r="V29" i="87" s="1"/>
  <c r="T29" i="87"/>
  <c r="P29" i="87"/>
  <c r="O29" i="87" s="1"/>
  <c r="M29" i="87"/>
  <c r="I29" i="87"/>
  <c r="F29" i="87"/>
  <c r="BU28" i="87"/>
  <c r="BT28" i="87"/>
  <c r="BS28" i="87" s="1"/>
  <c r="BQ28" i="87"/>
  <c r="BM28" i="87"/>
  <c r="BL28" i="87" s="1"/>
  <c r="BJ28" i="87"/>
  <c r="BF28" i="87"/>
  <c r="BE28" i="87" s="1"/>
  <c r="BC28" i="87"/>
  <c r="AY28" i="87"/>
  <c r="AX28" i="87" s="1"/>
  <c r="AV28" i="87"/>
  <c r="AR28" i="87"/>
  <c r="AQ28" i="87" s="1"/>
  <c r="AO28" i="87"/>
  <c r="AK28" i="87"/>
  <c r="AJ28" i="87" s="1"/>
  <c r="AH28" i="87"/>
  <c r="AD28" i="87"/>
  <c r="AC28" i="87" s="1"/>
  <c r="AA28" i="87"/>
  <c r="W28" i="87"/>
  <c r="V28" i="87" s="1"/>
  <c r="T28" i="87"/>
  <c r="P28" i="87"/>
  <c r="O28" i="87" s="1"/>
  <c r="M28" i="87"/>
  <c r="I28" i="87"/>
  <c r="F28" i="87"/>
  <c r="BU27" i="87"/>
  <c r="BT27" i="87"/>
  <c r="BS27" i="87" s="1"/>
  <c r="BQ27" i="87"/>
  <c r="BM27" i="87"/>
  <c r="BL27" i="87" s="1"/>
  <c r="BJ27" i="87"/>
  <c r="BF27" i="87"/>
  <c r="BE27" i="87" s="1"/>
  <c r="BC27" i="87"/>
  <c r="AY27" i="87"/>
  <c r="AX27" i="87" s="1"/>
  <c r="AV27" i="87"/>
  <c r="AR27" i="87"/>
  <c r="AQ27" i="87" s="1"/>
  <c r="AO27" i="87"/>
  <c r="AK27" i="87"/>
  <c r="AJ27" i="87" s="1"/>
  <c r="AH27" i="87"/>
  <c r="AD27" i="87"/>
  <c r="AC27" i="87" s="1"/>
  <c r="AA27" i="87"/>
  <c r="W27" i="87"/>
  <c r="V27" i="87" s="1"/>
  <c r="T27" i="87"/>
  <c r="P27" i="87"/>
  <c r="M27" i="87"/>
  <c r="I27" i="87"/>
  <c r="H27" i="87" s="1"/>
  <c r="F27" i="87"/>
  <c r="BU26" i="87"/>
  <c r="BT26" i="87"/>
  <c r="BS26" i="87" s="1"/>
  <c r="BQ26" i="87"/>
  <c r="BM26" i="87"/>
  <c r="BL26" i="87" s="1"/>
  <c r="BJ26" i="87"/>
  <c r="BF26" i="87"/>
  <c r="BE26" i="87" s="1"/>
  <c r="BC26" i="87"/>
  <c r="AY26" i="87"/>
  <c r="AX26" i="87" s="1"/>
  <c r="AV26" i="87"/>
  <c r="AR26" i="87"/>
  <c r="AQ26" i="87" s="1"/>
  <c r="AO26" i="87"/>
  <c r="AK26" i="87"/>
  <c r="AJ26" i="87" s="1"/>
  <c r="AH26" i="87"/>
  <c r="AD26" i="87"/>
  <c r="AC26" i="87" s="1"/>
  <c r="AA26" i="87"/>
  <c r="W26" i="87"/>
  <c r="V26" i="87" s="1"/>
  <c r="T26" i="87"/>
  <c r="P26" i="87"/>
  <c r="O26" i="87" s="1"/>
  <c r="M26" i="87"/>
  <c r="I26" i="87"/>
  <c r="F26" i="87"/>
  <c r="BU25" i="87"/>
  <c r="BT25" i="87"/>
  <c r="BS25" i="87" s="1"/>
  <c r="BQ25" i="87"/>
  <c r="BM25" i="87"/>
  <c r="BL25" i="87" s="1"/>
  <c r="BJ25" i="87"/>
  <c r="BF25" i="87"/>
  <c r="BE25" i="87" s="1"/>
  <c r="BC25" i="87"/>
  <c r="AY25" i="87"/>
  <c r="AX25" i="87" s="1"/>
  <c r="AV25" i="87"/>
  <c r="AR25" i="87"/>
  <c r="AQ25" i="87" s="1"/>
  <c r="AO25" i="87"/>
  <c r="AK25" i="87"/>
  <c r="AJ25" i="87" s="1"/>
  <c r="AH25" i="87"/>
  <c r="AD25" i="87"/>
  <c r="AC25" i="87" s="1"/>
  <c r="AA25" i="87"/>
  <c r="W25" i="87"/>
  <c r="T25" i="87"/>
  <c r="P25" i="87"/>
  <c r="O25" i="87" s="1"/>
  <c r="M25" i="87"/>
  <c r="I25" i="87"/>
  <c r="H25" i="87" s="1"/>
  <c r="F25" i="87"/>
  <c r="BU24" i="87"/>
  <c r="BT24" i="87"/>
  <c r="BS24" i="87" s="1"/>
  <c r="BQ24" i="87"/>
  <c r="BM24" i="87"/>
  <c r="BL24" i="87" s="1"/>
  <c r="BJ24" i="87"/>
  <c r="BF24" i="87"/>
  <c r="BE24" i="87" s="1"/>
  <c r="BC24" i="87"/>
  <c r="AY24" i="87"/>
  <c r="AX24" i="87" s="1"/>
  <c r="AV24" i="87"/>
  <c r="AR24" i="87"/>
  <c r="AQ24" i="87" s="1"/>
  <c r="AO24" i="87"/>
  <c r="AK24" i="87"/>
  <c r="AJ24" i="87" s="1"/>
  <c r="AH24" i="87"/>
  <c r="AD24" i="87"/>
  <c r="AC24" i="87" s="1"/>
  <c r="AA24" i="87"/>
  <c r="W24" i="87"/>
  <c r="T24" i="87"/>
  <c r="P24" i="87"/>
  <c r="O24" i="87" s="1"/>
  <c r="M24" i="87"/>
  <c r="I24" i="87"/>
  <c r="H24" i="87" s="1"/>
  <c r="F24" i="87"/>
  <c r="BU23" i="87"/>
  <c r="BT23" i="87"/>
  <c r="BS23" i="87" s="1"/>
  <c r="BQ23" i="87"/>
  <c r="BM23" i="87"/>
  <c r="BL23" i="87" s="1"/>
  <c r="BJ23" i="87"/>
  <c r="BF23" i="87"/>
  <c r="BE23" i="87" s="1"/>
  <c r="BC23" i="87"/>
  <c r="AY23" i="87"/>
  <c r="AX23" i="87" s="1"/>
  <c r="AV23" i="87"/>
  <c r="AR23" i="87"/>
  <c r="AQ23" i="87" s="1"/>
  <c r="AO23" i="87"/>
  <c r="AK23" i="87"/>
  <c r="AJ23" i="87" s="1"/>
  <c r="AH23" i="87"/>
  <c r="AD23" i="87"/>
  <c r="AC23" i="87" s="1"/>
  <c r="AA23" i="87"/>
  <c r="W23" i="87"/>
  <c r="V23" i="87" s="1"/>
  <c r="T23" i="87"/>
  <c r="P23" i="87"/>
  <c r="O23" i="87" s="1"/>
  <c r="M23" i="87"/>
  <c r="I23" i="87"/>
  <c r="H23" i="87" s="1"/>
  <c r="F23" i="87"/>
  <c r="BU22" i="87"/>
  <c r="BT22" i="87"/>
  <c r="BS22" i="87" s="1"/>
  <c r="BQ22" i="87"/>
  <c r="BM22" i="87"/>
  <c r="BL22" i="87" s="1"/>
  <c r="BJ22" i="87"/>
  <c r="BF22" i="87"/>
  <c r="BE22" i="87" s="1"/>
  <c r="BC22" i="87"/>
  <c r="AY22" i="87"/>
  <c r="AX22" i="87" s="1"/>
  <c r="AV22" i="87"/>
  <c r="AR22" i="87"/>
  <c r="AQ22" i="87" s="1"/>
  <c r="AO22" i="87"/>
  <c r="AK22" i="87"/>
  <c r="AJ22" i="87" s="1"/>
  <c r="AH22" i="87"/>
  <c r="AD22" i="87"/>
  <c r="AC22" i="87" s="1"/>
  <c r="AA22" i="87"/>
  <c r="W22" i="87"/>
  <c r="V22" i="87" s="1"/>
  <c r="T22" i="87"/>
  <c r="P22" i="87"/>
  <c r="O22" i="87" s="1"/>
  <c r="M22" i="87"/>
  <c r="I22" i="87"/>
  <c r="H22" i="87" s="1"/>
  <c r="F22" i="87"/>
  <c r="BU21" i="87"/>
  <c r="BT21" i="87"/>
  <c r="BS21" i="87" s="1"/>
  <c r="BQ21" i="87"/>
  <c r="BM21" i="87"/>
  <c r="BL21" i="87" s="1"/>
  <c r="BJ21" i="87"/>
  <c r="BF21" i="87"/>
  <c r="BE21" i="87" s="1"/>
  <c r="BC21" i="87"/>
  <c r="AY21" i="87"/>
  <c r="AX21" i="87" s="1"/>
  <c r="AV21" i="87"/>
  <c r="AR21" i="87"/>
  <c r="AQ21" i="87" s="1"/>
  <c r="AO21" i="87"/>
  <c r="AK21" i="87"/>
  <c r="AJ21" i="87" s="1"/>
  <c r="AH21" i="87"/>
  <c r="AD21" i="87"/>
  <c r="AC21" i="87" s="1"/>
  <c r="AA21" i="87"/>
  <c r="W21" i="87"/>
  <c r="V21" i="87" s="1"/>
  <c r="T21" i="87"/>
  <c r="P21" i="87"/>
  <c r="O21" i="87" s="1"/>
  <c r="M21" i="87"/>
  <c r="I21" i="87"/>
  <c r="H21" i="87" s="1"/>
  <c r="F21" i="87"/>
  <c r="BU20" i="87"/>
  <c r="BT20" i="87"/>
  <c r="BS20" i="87" s="1"/>
  <c r="BQ20" i="87"/>
  <c r="BM20" i="87"/>
  <c r="BL20" i="87" s="1"/>
  <c r="BJ20" i="87"/>
  <c r="BF20" i="87"/>
  <c r="BE20" i="87" s="1"/>
  <c r="BC20" i="87"/>
  <c r="AY20" i="87"/>
  <c r="AX20" i="87" s="1"/>
  <c r="AV20" i="87"/>
  <c r="AR20" i="87"/>
  <c r="AQ20" i="87" s="1"/>
  <c r="AO20" i="87"/>
  <c r="AK20" i="87"/>
  <c r="AJ20" i="87" s="1"/>
  <c r="AH20" i="87"/>
  <c r="AD20" i="87"/>
  <c r="AC20" i="87" s="1"/>
  <c r="AA20" i="87"/>
  <c r="W20" i="87"/>
  <c r="T20" i="87"/>
  <c r="P20" i="87"/>
  <c r="O20" i="87" s="1"/>
  <c r="M20" i="87"/>
  <c r="I20" i="87"/>
  <c r="F20" i="87"/>
  <c r="BU19" i="87"/>
  <c r="BT19" i="87"/>
  <c r="BS19" i="87" s="1"/>
  <c r="BQ19" i="87"/>
  <c r="BM19" i="87"/>
  <c r="BL19" i="87" s="1"/>
  <c r="BJ19" i="87"/>
  <c r="BF19" i="87"/>
  <c r="BE19" i="87" s="1"/>
  <c r="BC19" i="87"/>
  <c r="AY19" i="87"/>
  <c r="AX19" i="87" s="1"/>
  <c r="AV19" i="87"/>
  <c r="AR19" i="87"/>
  <c r="AQ19" i="87" s="1"/>
  <c r="AO19" i="87"/>
  <c r="AK19" i="87"/>
  <c r="AJ19" i="87" s="1"/>
  <c r="AH19" i="87"/>
  <c r="AD19" i="87"/>
  <c r="AC19" i="87" s="1"/>
  <c r="AA19" i="87"/>
  <c r="W19" i="87"/>
  <c r="V19" i="87" s="1"/>
  <c r="T19" i="87"/>
  <c r="P19" i="87"/>
  <c r="O19" i="87" s="1"/>
  <c r="M19" i="87"/>
  <c r="I19" i="87"/>
  <c r="H19" i="87" s="1"/>
  <c r="F19" i="87"/>
  <c r="BU18" i="87"/>
  <c r="BT18" i="87"/>
  <c r="BS18" i="87" s="1"/>
  <c r="BQ18" i="87"/>
  <c r="BM18" i="87"/>
  <c r="BL18" i="87" s="1"/>
  <c r="BJ18" i="87"/>
  <c r="BF18" i="87"/>
  <c r="BE18" i="87" s="1"/>
  <c r="BC18" i="87"/>
  <c r="AY18" i="87"/>
  <c r="AX18" i="87" s="1"/>
  <c r="AV18" i="87"/>
  <c r="AR18" i="87"/>
  <c r="AQ18" i="87" s="1"/>
  <c r="AO18" i="87"/>
  <c r="AK18" i="87"/>
  <c r="AJ18" i="87" s="1"/>
  <c r="AH18" i="87"/>
  <c r="AD18" i="87"/>
  <c r="AC18" i="87" s="1"/>
  <c r="AA18" i="87"/>
  <c r="W18" i="87"/>
  <c r="V18" i="87" s="1"/>
  <c r="T18" i="87"/>
  <c r="P18" i="87"/>
  <c r="O18" i="87" s="1"/>
  <c r="M18" i="87"/>
  <c r="I18" i="87"/>
  <c r="F18" i="87"/>
  <c r="BU17" i="87"/>
  <c r="BT17" i="87"/>
  <c r="BS17" i="87" s="1"/>
  <c r="BQ17" i="87"/>
  <c r="BM17" i="87"/>
  <c r="BL17" i="87" s="1"/>
  <c r="BJ17" i="87"/>
  <c r="BF17" i="87"/>
  <c r="BE17" i="87" s="1"/>
  <c r="BC17" i="87"/>
  <c r="AY17" i="87"/>
  <c r="AX17" i="87" s="1"/>
  <c r="AV17" i="87"/>
  <c r="AR17" i="87"/>
  <c r="AQ17" i="87" s="1"/>
  <c r="AO17" i="87"/>
  <c r="AK17" i="87"/>
  <c r="AJ17" i="87" s="1"/>
  <c r="AH17" i="87"/>
  <c r="AD17" i="87"/>
  <c r="AC17" i="87" s="1"/>
  <c r="AA17" i="87"/>
  <c r="W17" i="87"/>
  <c r="T17" i="87"/>
  <c r="P17" i="87"/>
  <c r="O17" i="87" s="1"/>
  <c r="M17" i="87"/>
  <c r="I17" i="87"/>
  <c r="H17" i="87" s="1"/>
  <c r="F17" i="87"/>
  <c r="BU16" i="87"/>
  <c r="BT16" i="87"/>
  <c r="BS16" i="87" s="1"/>
  <c r="BQ16" i="87"/>
  <c r="BM16" i="87"/>
  <c r="BL16" i="87" s="1"/>
  <c r="BJ16" i="87"/>
  <c r="BF16" i="87"/>
  <c r="BE16" i="87" s="1"/>
  <c r="BC16" i="87"/>
  <c r="AY16" i="87"/>
  <c r="AX16" i="87" s="1"/>
  <c r="AV16" i="87"/>
  <c r="AR16" i="87"/>
  <c r="AQ16" i="87" s="1"/>
  <c r="AO16" i="87"/>
  <c r="AK16" i="87"/>
  <c r="AJ16" i="87" s="1"/>
  <c r="AH16" i="87"/>
  <c r="AD16" i="87"/>
  <c r="AC16" i="87" s="1"/>
  <c r="AA16" i="87"/>
  <c r="W16" i="87"/>
  <c r="V16" i="87" s="1"/>
  <c r="T16" i="87"/>
  <c r="P16" i="87"/>
  <c r="O16" i="87" s="1"/>
  <c r="M16" i="87"/>
  <c r="I16" i="87"/>
  <c r="H16" i="87" s="1"/>
  <c r="F16" i="87"/>
  <c r="BU15" i="87"/>
  <c r="BT15" i="87"/>
  <c r="BQ15" i="87"/>
  <c r="BM15" i="87"/>
  <c r="BL15" i="87" s="1"/>
  <c r="BJ15" i="87"/>
  <c r="BF15" i="87"/>
  <c r="BE15" i="87" s="1"/>
  <c r="BC15" i="87"/>
  <c r="AY15" i="87"/>
  <c r="AX15" i="87"/>
  <c r="AV15" i="87"/>
  <c r="AR15" i="87"/>
  <c r="AQ15" i="87" s="1"/>
  <c r="AO15" i="87"/>
  <c r="AK15" i="87"/>
  <c r="AJ15" i="87"/>
  <c r="AH15" i="87"/>
  <c r="AD15" i="87"/>
  <c r="AC15" i="87" s="1"/>
  <c r="AA15" i="87"/>
  <c r="W15" i="87"/>
  <c r="V15" i="87" s="1"/>
  <c r="T15" i="87"/>
  <c r="P15" i="87"/>
  <c r="M15" i="87"/>
  <c r="I15" i="87"/>
  <c r="H15" i="87" s="1"/>
  <c r="F15" i="87"/>
  <c r="P14" i="87"/>
  <c r="W14" i="87" s="1"/>
  <c r="O14" i="87"/>
  <c r="V14" i="87" s="1"/>
  <c r="AC14" i="87" s="1"/>
  <c r="AJ14" i="87" s="1"/>
  <c r="AQ14" i="87" s="1"/>
  <c r="AX14" i="87" s="1"/>
  <c r="BE14" i="87" s="1"/>
  <c r="BL14" i="87" s="1"/>
  <c r="BS14" i="87" s="1"/>
  <c r="N14" i="87"/>
  <c r="U14" i="87" s="1"/>
  <c r="BU12" i="87"/>
  <c r="BR13" i="87"/>
  <c r="BK13" i="87"/>
  <c r="BD13" i="87"/>
  <c r="AW13" i="87"/>
  <c r="AP13" i="87"/>
  <c r="AI13" i="87"/>
  <c r="AB13" i="87"/>
  <c r="U13" i="87"/>
  <c r="N13" i="87"/>
  <c r="G13" i="87"/>
  <c r="BN9" i="87"/>
  <c r="B7" i="87"/>
  <c r="A6" i="87"/>
  <c r="A5" i="87"/>
  <c r="A4" i="87"/>
  <c r="A1" i="87"/>
  <c r="J87" i="86"/>
  <c r="I87" i="86"/>
  <c r="G120" i="88" s="1"/>
  <c r="H87" i="86"/>
  <c r="C72" i="86"/>
  <c r="B70" i="86"/>
  <c r="B69" i="86"/>
  <c r="B68" i="86"/>
  <c r="B67" i="86"/>
  <c r="AF62" i="86"/>
  <c r="AG60" i="86"/>
  <c r="AF60" i="86"/>
  <c r="AD60" i="86"/>
  <c r="AC60" i="86"/>
  <c r="AA60" i="86"/>
  <c r="Z60" i="86"/>
  <c r="X60" i="86"/>
  <c r="W60" i="86"/>
  <c r="U60" i="86"/>
  <c r="T60" i="86"/>
  <c r="R60" i="86"/>
  <c r="Q60" i="86"/>
  <c r="O60" i="86"/>
  <c r="N60" i="86"/>
  <c r="L60" i="86"/>
  <c r="K60" i="86"/>
  <c r="I60" i="86"/>
  <c r="H60" i="86"/>
  <c r="F60" i="86"/>
  <c r="E60" i="86"/>
  <c r="AJ59" i="86"/>
  <c r="AI59" i="86"/>
  <c r="AH59" i="86"/>
  <c r="AE59" i="86"/>
  <c r="AB59" i="86"/>
  <c r="Y59" i="86"/>
  <c r="V59" i="86"/>
  <c r="S59" i="86"/>
  <c r="P59" i="86"/>
  <c r="M59" i="86"/>
  <c r="J59" i="86"/>
  <c r="G59" i="86"/>
  <c r="A59" i="86"/>
  <c r="AJ58" i="86"/>
  <c r="AI58" i="86"/>
  <c r="AH58" i="86"/>
  <c r="AE58" i="86"/>
  <c r="AB58" i="86"/>
  <c r="Y58" i="86"/>
  <c r="V58" i="86"/>
  <c r="S58" i="86"/>
  <c r="P58" i="86"/>
  <c r="M58" i="86"/>
  <c r="J58" i="86"/>
  <c r="G58" i="86"/>
  <c r="A58" i="86"/>
  <c r="AJ57" i="86"/>
  <c r="AI57" i="86"/>
  <c r="AH57" i="86"/>
  <c r="AE57" i="86"/>
  <c r="AB57" i="86"/>
  <c r="Y57" i="86"/>
  <c r="V57" i="86"/>
  <c r="S57" i="86"/>
  <c r="P57" i="86"/>
  <c r="M57" i="86"/>
  <c r="J57" i="86"/>
  <c r="G57" i="86"/>
  <c r="A57" i="86"/>
  <c r="AJ56" i="86"/>
  <c r="AI56" i="86"/>
  <c r="AH56" i="86"/>
  <c r="AE56" i="86"/>
  <c r="AE60" i="86" s="1"/>
  <c r="AB56" i="86"/>
  <c r="Y56" i="86"/>
  <c r="V56" i="86"/>
  <c r="S56" i="86"/>
  <c r="P56" i="86"/>
  <c r="M56" i="86"/>
  <c r="J56" i="86"/>
  <c r="G56" i="86"/>
  <c r="A56" i="86"/>
  <c r="AG53" i="86"/>
  <c r="AG62" i="86" s="1"/>
  <c r="AF53" i="86"/>
  <c r="AD53" i="86"/>
  <c r="AD62" i="86" s="1"/>
  <c r="AC53" i="86"/>
  <c r="AC62" i="86" s="1"/>
  <c r="AA53" i="86"/>
  <c r="AA62" i="86" s="1"/>
  <c r="Z53" i="86"/>
  <c r="Z62" i="86" s="1"/>
  <c r="X53" i="86"/>
  <c r="X62" i="86" s="1"/>
  <c r="W53" i="86"/>
  <c r="W62" i="86" s="1"/>
  <c r="U53" i="86"/>
  <c r="U62" i="86" s="1"/>
  <c r="T53" i="86"/>
  <c r="T62" i="86" s="1"/>
  <c r="R53" i="86"/>
  <c r="R62" i="86" s="1"/>
  <c r="Q53" i="86"/>
  <c r="Q62" i="86" s="1"/>
  <c r="O53" i="86"/>
  <c r="O62" i="86" s="1"/>
  <c r="N53" i="86"/>
  <c r="N62" i="86" s="1"/>
  <c r="L53" i="86"/>
  <c r="L62" i="86" s="1"/>
  <c r="K53" i="86"/>
  <c r="K62" i="86" s="1"/>
  <c r="I53" i="86"/>
  <c r="I62" i="86" s="1"/>
  <c r="H53" i="86"/>
  <c r="H62" i="86" s="1"/>
  <c r="F53" i="86"/>
  <c r="E53" i="86"/>
  <c r="AJ52" i="86"/>
  <c r="AI52" i="86"/>
  <c r="AH52" i="86"/>
  <c r="AE52" i="86"/>
  <c r="AB52" i="86"/>
  <c r="Y52" i="86"/>
  <c r="V52" i="86"/>
  <c r="S52" i="86"/>
  <c r="P52" i="86"/>
  <c r="M52" i="86"/>
  <c r="J52" i="86"/>
  <c r="G52" i="86"/>
  <c r="A52" i="86"/>
  <c r="AJ51" i="86"/>
  <c r="AI51" i="86"/>
  <c r="AH51" i="86"/>
  <c r="AE51" i="86"/>
  <c r="AB51" i="86"/>
  <c r="Y51" i="86"/>
  <c r="V51" i="86"/>
  <c r="S51" i="86"/>
  <c r="P51" i="86"/>
  <c r="M51" i="86"/>
  <c r="J51" i="86"/>
  <c r="G51" i="86"/>
  <c r="A51" i="86"/>
  <c r="AJ50" i="86"/>
  <c r="AI50" i="86"/>
  <c r="AH50" i="86"/>
  <c r="AE50" i="86"/>
  <c r="AB50" i="86"/>
  <c r="Y50" i="86"/>
  <c r="V50" i="86"/>
  <c r="S50" i="86"/>
  <c r="P50" i="86"/>
  <c r="M50" i="86"/>
  <c r="J50" i="86"/>
  <c r="G50" i="86"/>
  <c r="A50" i="86"/>
  <c r="AJ49" i="86"/>
  <c r="AI49" i="86"/>
  <c r="AH49" i="86"/>
  <c r="AE49" i="86"/>
  <c r="AB49" i="86"/>
  <c r="Y49" i="86"/>
  <c r="V49" i="86"/>
  <c r="S49" i="86"/>
  <c r="P49" i="86"/>
  <c r="M49" i="86"/>
  <c r="J49" i="86"/>
  <c r="G49" i="86"/>
  <c r="A49" i="86"/>
  <c r="AJ48" i="86"/>
  <c r="AI48" i="86"/>
  <c r="AH48" i="86"/>
  <c r="AE48" i="86"/>
  <c r="AB48" i="86"/>
  <c r="Y48" i="86"/>
  <c r="V48" i="86"/>
  <c r="S48" i="86"/>
  <c r="P48" i="86"/>
  <c r="M48" i="86"/>
  <c r="J48" i="86"/>
  <c r="G48" i="86"/>
  <c r="A48" i="86"/>
  <c r="AJ47" i="86"/>
  <c r="AI47" i="86"/>
  <c r="AH47" i="86"/>
  <c r="AE47" i="86"/>
  <c r="AB47" i="86"/>
  <c r="Y47" i="86"/>
  <c r="V47" i="86"/>
  <c r="S47" i="86"/>
  <c r="P47" i="86"/>
  <c r="M47" i="86"/>
  <c r="J47" i="86"/>
  <c r="G47" i="86"/>
  <c r="A47" i="86"/>
  <c r="AJ46" i="86"/>
  <c r="AI46" i="86"/>
  <c r="AH46" i="86"/>
  <c r="AE46" i="86"/>
  <c r="AB46" i="86"/>
  <c r="Y46" i="86"/>
  <c r="V46" i="86"/>
  <c r="S46" i="86"/>
  <c r="P46" i="86"/>
  <c r="M46" i="86"/>
  <c r="J46" i="86"/>
  <c r="G46" i="86"/>
  <c r="A46" i="86"/>
  <c r="AJ45" i="86"/>
  <c r="AI45" i="86"/>
  <c r="AH45" i="86"/>
  <c r="AE45" i="86"/>
  <c r="AB45" i="86"/>
  <c r="Y45" i="86"/>
  <c r="V45" i="86"/>
  <c r="S45" i="86"/>
  <c r="P45" i="86"/>
  <c r="M45" i="86"/>
  <c r="J45" i="86"/>
  <c r="G45" i="86"/>
  <c r="A45" i="86"/>
  <c r="AJ44" i="86"/>
  <c r="AI44" i="86"/>
  <c r="AH44" i="86"/>
  <c r="AE44" i="86"/>
  <c r="AB44" i="86"/>
  <c r="Y44" i="86"/>
  <c r="V44" i="86"/>
  <c r="S44" i="86"/>
  <c r="P44" i="86"/>
  <c r="M44" i="86"/>
  <c r="J44" i="86"/>
  <c r="G44" i="86"/>
  <c r="A44" i="86"/>
  <c r="AJ43" i="86"/>
  <c r="AI43" i="86"/>
  <c r="AH43" i="86"/>
  <c r="AE43" i="86"/>
  <c r="AB43" i="86"/>
  <c r="Y43" i="86"/>
  <c r="V43" i="86"/>
  <c r="S43" i="86"/>
  <c r="P43" i="86"/>
  <c r="M43" i="86"/>
  <c r="J43" i="86"/>
  <c r="G43" i="86"/>
  <c r="A43" i="86"/>
  <c r="AJ42" i="86"/>
  <c r="AI42" i="86"/>
  <c r="AH42" i="86"/>
  <c r="AE42" i="86"/>
  <c r="AB42" i="86"/>
  <c r="Y42" i="86"/>
  <c r="V42" i="86"/>
  <c r="S42" i="86"/>
  <c r="P42" i="86"/>
  <c r="M42" i="86"/>
  <c r="J42" i="86"/>
  <c r="G42" i="86"/>
  <c r="A42" i="86"/>
  <c r="AJ41" i="86"/>
  <c r="AI41" i="86"/>
  <c r="AH41" i="86"/>
  <c r="AE41" i="86"/>
  <c r="AB41" i="86"/>
  <c r="Y41" i="86"/>
  <c r="V41" i="86"/>
  <c r="S41" i="86"/>
  <c r="P41" i="86"/>
  <c r="M41" i="86"/>
  <c r="J41" i="86"/>
  <c r="G41" i="86"/>
  <c r="A41" i="86"/>
  <c r="AJ40" i="86"/>
  <c r="AI40" i="86"/>
  <c r="AH40" i="86"/>
  <c r="AE40" i="86"/>
  <c r="AB40" i="86"/>
  <c r="Y40" i="86"/>
  <c r="V40" i="86"/>
  <c r="S40" i="86"/>
  <c r="P40" i="86"/>
  <c r="M40" i="86"/>
  <c r="J40" i="86"/>
  <c r="G40" i="86"/>
  <c r="A40" i="86"/>
  <c r="AJ39" i="86"/>
  <c r="AI39" i="86"/>
  <c r="AH39" i="86"/>
  <c r="AE39" i="86"/>
  <c r="AB39" i="86"/>
  <c r="Y39" i="86"/>
  <c r="V39" i="86"/>
  <c r="S39" i="86"/>
  <c r="P39" i="86"/>
  <c r="M39" i="86"/>
  <c r="J39" i="86"/>
  <c r="G39" i="86"/>
  <c r="A39" i="86"/>
  <c r="AJ38" i="86"/>
  <c r="AI38" i="86"/>
  <c r="AH38" i="86"/>
  <c r="AE38" i="86"/>
  <c r="AB38" i="86"/>
  <c r="Y38" i="86"/>
  <c r="V38" i="86"/>
  <c r="S38" i="86"/>
  <c r="P38" i="86"/>
  <c r="M38" i="86"/>
  <c r="J38" i="86"/>
  <c r="G38" i="86"/>
  <c r="A38" i="86"/>
  <c r="AJ37" i="86"/>
  <c r="AI37" i="86"/>
  <c r="AH37" i="86"/>
  <c r="AE37" i="86"/>
  <c r="AB37" i="86"/>
  <c r="Y37" i="86"/>
  <c r="V37" i="86"/>
  <c r="S37" i="86"/>
  <c r="P37" i="86"/>
  <c r="M37" i="86"/>
  <c r="J37" i="86"/>
  <c r="G37" i="86"/>
  <c r="A37" i="86"/>
  <c r="AJ36" i="86"/>
  <c r="AI36" i="86"/>
  <c r="AH36" i="86"/>
  <c r="AE36" i="86"/>
  <c r="AB36" i="86"/>
  <c r="Y36" i="86"/>
  <c r="V36" i="86"/>
  <c r="S36" i="86"/>
  <c r="P36" i="86"/>
  <c r="M36" i="86"/>
  <c r="J36" i="86"/>
  <c r="G36" i="86"/>
  <c r="A36" i="86"/>
  <c r="AJ35" i="86"/>
  <c r="AI35" i="86"/>
  <c r="AH35" i="86"/>
  <c r="AE35" i="86"/>
  <c r="AB35" i="86"/>
  <c r="Y35" i="86"/>
  <c r="V35" i="86"/>
  <c r="S35" i="86"/>
  <c r="P35" i="86"/>
  <c r="M35" i="86"/>
  <c r="J35" i="86"/>
  <c r="G35" i="86"/>
  <c r="A35" i="86"/>
  <c r="AJ34" i="86"/>
  <c r="AI34" i="86"/>
  <c r="AH34" i="86"/>
  <c r="AE34" i="86"/>
  <c r="AB34" i="86"/>
  <c r="Y34" i="86"/>
  <c r="V34" i="86"/>
  <c r="S34" i="86"/>
  <c r="P34" i="86"/>
  <c r="M34" i="86"/>
  <c r="J34" i="86"/>
  <c r="G34" i="86"/>
  <c r="A34" i="86"/>
  <c r="AK30" i="86"/>
  <c r="AI30" i="86"/>
  <c r="AG30" i="86"/>
  <c r="AD30" i="86"/>
  <c r="AA30" i="86"/>
  <c r="X30" i="86"/>
  <c r="U30" i="86"/>
  <c r="R30" i="86"/>
  <c r="O30" i="86"/>
  <c r="L30" i="86"/>
  <c r="I30" i="86"/>
  <c r="F30" i="86"/>
  <c r="AE29" i="86"/>
  <c r="S29" i="86"/>
  <c r="K29" i="86"/>
  <c r="H29" i="86"/>
  <c r="G29" i="86"/>
  <c r="AC24" i="86"/>
  <c r="Y24" i="86"/>
  <c r="Q24" i="86"/>
  <c r="M24" i="86"/>
  <c r="E24" i="86"/>
  <c r="K23" i="86"/>
  <c r="I13" i="87"/>
  <c r="B16" i="86"/>
  <c r="D11" i="86"/>
  <c r="C11" i="86"/>
  <c r="B11" i="86"/>
  <c r="D10" i="86"/>
  <c r="C10" i="86"/>
  <c r="B10" i="86"/>
  <c r="AF21" i="86" s="1"/>
  <c r="D9" i="86"/>
  <c r="C9" i="86"/>
  <c r="B9" i="86"/>
  <c r="D8" i="86"/>
  <c r="C8" i="86"/>
  <c r="B8" i="86"/>
  <c r="D7" i="86"/>
  <c r="C7" i="86"/>
  <c r="B7" i="86"/>
  <c r="C6" i="86"/>
  <c r="C5" i="86"/>
  <c r="B5" i="86"/>
  <c r="AI92" i="86" s="1"/>
  <c r="B3" i="86"/>
  <c r="Z90" i="86" s="1"/>
  <c r="I53" i="48"/>
  <c r="H53" i="48"/>
  <c r="G53" i="48"/>
  <c r="F53" i="48"/>
  <c r="AG60" i="52"/>
  <c r="AF60" i="52"/>
  <c r="AD60" i="52"/>
  <c r="AC60" i="52"/>
  <c r="AA60" i="52"/>
  <c r="Z60" i="52"/>
  <c r="X60" i="52"/>
  <c r="W60" i="52"/>
  <c r="U60" i="52"/>
  <c r="T60" i="52"/>
  <c r="R60" i="52"/>
  <c r="Q60" i="52"/>
  <c r="O60" i="52"/>
  <c r="N60" i="52"/>
  <c r="L60" i="52"/>
  <c r="K60" i="52"/>
  <c r="I60" i="52"/>
  <c r="H60" i="52"/>
  <c r="F60" i="52"/>
  <c r="AG60" i="57"/>
  <c r="AF60" i="57"/>
  <c r="AD60" i="57"/>
  <c r="AC60" i="57"/>
  <c r="AA60" i="57"/>
  <c r="Z60" i="57"/>
  <c r="X60" i="57"/>
  <c r="W60" i="57"/>
  <c r="U60" i="57"/>
  <c r="T60" i="57"/>
  <c r="R60" i="57"/>
  <c r="Q60" i="57"/>
  <c r="O60" i="57"/>
  <c r="N60" i="57"/>
  <c r="L60" i="57"/>
  <c r="K60" i="57"/>
  <c r="I60" i="57"/>
  <c r="H60" i="57"/>
  <c r="F60" i="57"/>
  <c r="AG60" i="61"/>
  <c r="AF60" i="61"/>
  <c r="AD60" i="61"/>
  <c r="AC60" i="61"/>
  <c r="AA60" i="61"/>
  <c r="Z60" i="61"/>
  <c r="X60" i="61"/>
  <c r="W60" i="61"/>
  <c r="U60" i="61"/>
  <c r="T60" i="61"/>
  <c r="R60" i="61"/>
  <c r="Q60" i="61"/>
  <c r="O60" i="61"/>
  <c r="N60" i="61"/>
  <c r="L60" i="61"/>
  <c r="K60" i="61"/>
  <c r="I60" i="61"/>
  <c r="H60" i="61"/>
  <c r="F60" i="61"/>
  <c r="AG60" i="65"/>
  <c r="AF60" i="65"/>
  <c r="AD60" i="65"/>
  <c r="AC60" i="65"/>
  <c r="AA60" i="65"/>
  <c r="Z60" i="65"/>
  <c r="X60" i="65"/>
  <c r="W60" i="65"/>
  <c r="U60" i="65"/>
  <c r="T60" i="65"/>
  <c r="R60" i="65"/>
  <c r="Q60" i="65"/>
  <c r="O60" i="65"/>
  <c r="N60" i="65"/>
  <c r="L60" i="65"/>
  <c r="K60" i="65"/>
  <c r="I60" i="65"/>
  <c r="H60" i="65"/>
  <c r="F60" i="65"/>
  <c r="AG60" i="69"/>
  <c r="AF60" i="69"/>
  <c r="AD60" i="69"/>
  <c r="AC60" i="69"/>
  <c r="AA60" i="69"/>
  <c r="Z60" i="69"/>
  <c r="X60" i="69"/>
  <c r="W60" i="69"/>
  <c r="U60" i="69"/>
  <c r="T60" i="69"/>
  <c r="R60" i="69"/>
  <c r="Q60" i="69"/>
  <c r="O60" i="69"/>
  <c r="N60" i="69"/>
  <c r="L60" i="69"/>
  <c r="K60" i="69"/>
  <c r="I60" i="69"/>
  <c r="H60" i="69"/>
  <c r="F60" i="69"/>
  <c r="E53" i="48"/>
  <c r="E60" i="52"/>
  <c r="E60" i="57"/>
  <c r="E60" i="61"/>
  <c r="E60" i="65"/>
  <c r="E60" i="69"/>
  <c r="I46" i="48"/>
  <c r="H46" i="48"/>
  <c r="G46" i="48"/>
  <c r="AG53" i="52"/>
  <c r="AF53" i="52"/>
  <c r="AD53" i="52"/>
  <c r="AC53" i="52"/>
  <c r="AA53" i="52"/>
  <c r="Z53" i="52"/>
  <c r="X53" i="52"/>
  <c r="W53" i="52"/>
  <c r="U53" i="52"/>
  <c r="T53" i="52"/>
  <c r="R53" i="52"/>
  <c r="Q53" i="52"/>
  <c r="O53" i="52"/>
  <c r="N53" i="52"/>
  <c r="L53" i="52"/>
  <c r="K53" i="52"/>
  <c r="I53" i="52"/>
  <c r="H53" i="52"/>
  <c r="F53" i="52"/>
  <c r="AG53" i="57"/>
  <c r="AF53" i="57"/>
  <c r="AD53" i="57"/>
  <c r="AC53" i="57"/>
  <c r="AA53" i="57"/>
  <c r="Z53" i="57"/>
  <c r="X53" i="57"/>
  <c r="W53" i="57"/>
  <c r="U53" i="57"/>
  <c r="T53" i="57"/>
  <c r="R53" i="57"/>
  <c r="Q53" i="57"/>
  <c r="O53" i="57"/>
  <c r="N53" i="57"/>
  <c r="L53" i="57"/>
  <c r="K53" i="57"/>
  <c r="I53" i="57"/>
  <c r="H53" i="57"/>
  <c r="F53" i="57"/>
  <c r="AG53" i="61"/>
  <c r="AF53" i="61"/>
  <c r="AD53" i="61"/>
  <c r="AC53" i="61"/>
  <c r="AA53" i="61"/>
  <c r="Z53" i="61"/>
  <c r="X53" i="61"/>
  <c r="W53" i="61"/>
  <c r="U53" i="61"/>
  <c r="T53" i="61"/>
  <c r="R53" i="61"/>
  <c r="Q53" i="61"/>
  <c r="O53" i="61"/>
  <c r="N53" i="61"/>
  <c r="L53" i="61"/>
  <c r="K53" i="61"/>
  <c r="I53" i="61"/>
  <c r="H53" i="61"/>
  <c r="F53" i="61"/>
  <c r="AG53" i="65"/>
  <c r="AF53" i="65"/>
  <c r="AD53" i="65"/>
  <c r="AC53" i="65"/>
  <c r="AA53" i="65"/>
  <c r="Z53" i="65"/>
  <c r="X53" i="65"/>
  <c r="W53" i="65"/>
  <c r="U53" i="65"/>
  <c r="T53" i="65"/>
  <c r="R53" i="65"/>
  <c r="Q53" i="65"/>
  <c r="O53" i="65"/>
  <c r="N53" i="65"/>
  <c r="L53" i="65"/>
  <c r="K53" i="65"/>
  <c r="I53" i="65"/>
  <c r="H53" i="65"/>
  <c r="F53" i="65"/>
  <c r="AG53" i="69"/>
  <c r="AF53" i="69"/>
  <c r="AD53" i="69"/>
  <c r="AC53" i="69"/>
  <c r="AA53" i="69"/>
  <c r="Z53" i="69"/>
  <c r="X53" i="69"/>
  <c r="W53" i="69"/>
  <c r="U53" i="69"/>
  <c r="T53" i="69"/>
  <c r="R53" i="69"/>
  <c r="Q53" i="69"/>
  <c r="O53" i="69"/>
  <c r="N53" i="69"/>
  <c r="L53" i="69"/>
  <c r="K53" i="69"/>
  <c r="I53" i="69"/>
  <c r="H53" i="69"/>
  <c r="F53" i="69"/>
  <c r="E53" i="52"/>
  <c r="E62" i="52" s="1"/>
  <c r="E53" i="57"/>
  <c r="E62" i="57" s="1"/>
  <c r="E53" i="61"/>
  <c r="E62" i="61" s="1"/>
  <c r="E53" i="65"/>
  <c r="E62" i="65" s="1"/>
  <c r="E53" i="69"/>
  <c r="E62" i="69" s="1"/>
  <c r="G103" i="2"/>
  <c r="F103" i="2"/>
  <c r="E103" i="2"/>
  <c r="D103" i="2"/>
  <c r="C103" i="2"/>
  <c r="AB103" i="50"/>
  <c r="Z103" i="50"/>
  <c r="Y103" i="50"/>
  <c r="W103" i="50"/>
  <c r="V103" i="50"/>
  <c r="T103" i="50"/>
  <c r="S103" i="50"/>
  <c r="Q103" i="50"/>
  <c r="P103" i="50"/>
  <c r="N103" i="50"/>
  <c r="M103" i="50"/>
  <c r="K103" i="50"/>
  <c r="J103" i="50"/>
  <c r="H103" i="50"/>
  <c r="G103" i="50"/>
  <c r="E103" i="50"/>
  <c r="D103" i="50"/>
  <c r="AF104" i="54"/>
  <c r="AD104" i="54"/>
  <c r="AC104" i="54"/>
  <c r="AA104" i="54"/>
  <c r="Z104" i="54"/>
  <c r="X104" i="54"/>
  <c r="W104" i="54"/>
  <c r="U104" i="54"/>
  <c r="T104" i="54"/>
  <c r="R104" i="54"/>
  <c r="Q104" i="54"/>
  <c r="O104" i="54"/>
  <c r="N104" i="54"/>
  <c r="L104" i="54"/>
  <c r="K104" i="54"/>
  <c r="I104" i="54"/>
  <c r="H104" i="54"/>
  <c r="F104" i="54"/>
  <c r="E104" i="54"/>
  <c r="AF104" i="59"/>
  <c r="AD104" i="59"/>
  <c r="AC104" i="59"/>
  <c r="AA104" i="59"/>
  <c r="Z104" i="59"/>
  <c r="X104" i="59"/>
  <c r="W104" i="59"/>
  <c r="U104" i="59"/>
  <c r="T104" i="59"/>
  <c r="R104" i="59"/>
  <c r="Q104" i="59"/>
  <c r="O104" i="59"/>
  <c r="N104" i="59"/>
  <c r="L104" i="59"/>
  <c r="K104" i="59"/>
  <c r="I104" i="59"/>
  <c r="H104" i="59"/>
  <c r="F104" i="59"/>
  <c r="E104" i="59"/>
  <c r="AF104" i="63"/>
  <c r="AD104" i="63"/>
  <c r="AC104" i="63"/>
  <c r="AA104" i="63"/>
  <c r="Z104" i="63"/>
  <c r="X104" i="63"/>
  <c r="W104" i="63"/>
  <c r="U104" i="63"/>
  <c r="T104" i="63"/>
  <c r="R104" i="63"/>
  <c r="Q104" i="63"/>
  <c r="O104" i="63"/>
  <c r="N104" i="63"/>
  <c r="L104" i="63"/>
  <c r="K104" i="63"/>
  <c r="I104" i="63"/>
  <c r="H104" i="63"/>
  <c r="F104" i="63"/>
  <c r="E104" i="63"/>
  <c r="AF104" i="67"/>
  <c r="AD104" i="67"/>
  <c r="AC104" i="67"/>
  <c r="AA104" i="67"/>
  <c r="Z104" i="67"/>
  <c r="X104" i="67"/>
  <c r="W104" i="67"/>
  <c r="U104" i="67"/>
  <c r="T104" i="67"/>
  <c r="R104" i="67"/>
  <c r="Q104" i="67"/>
  <c r="O104" i="67"/>
  <c r="N104" i="67"/>
  <c r="L104" i="67"/>
  <c r="K104" i="67"/>
  <c r="I104" i="67"/>
  <c r="H104" i="67"/>
  <c r="F104" i="67"/>
  <c r="E104" i="67"/>
  <c r="AF104" i="71"/>
  <c r="AD104" i="71"/>
  <c r="AC104" i="71"/>
  <c r="AA104" i="71"/>
  <c r="Z104" i="71"/>
  <c r="X104" i="71"/>
  <c r="W104" i="71"/>
  <c r="U104" i="71"/>
  <c r="T104" i="71"/>
  <c r="R104" i="71"/>
  <c r="Q104" i="71"/>
  <c r="O104" i="71"/>
  <c r="N104" i="71"/>
  <c r="L104" i="71"/>
  <c r="K104" i="71"/>
  <c r="I104" i="71"/>
  <c r="H104" i="71"/>
  <c r="F104" i="71"/>
  <c r="E104" i="71"/>
  <c r="G103" i="38"/>
  <c r="F103" i="38"/>
  <c r="E103" i="38"/>
  <c r="D103" i="38"/>
  <c r="C103" i="38"/>
  <c r="C104" i="54"/>
  <c r="C104" i="59"/>
  <c r="C104" i="63"/>
  <c r="C104" i="67"/>
  <c r="C104" i="71"/>
  <c r="G67" i="2"/>
  <c r="F67" i="2"/>
  <c r="E67" i="2"/>
  <c r="D67" i="2"/>
  <c r="C67" i="2"/>
  <c r="AB67" i="50"/>
  <c r="Z67" i="50"/>
  <c r="Y67" i="50"/>
  <c r="W67" i="50"/>
  <c r="V67" i="50"/>
  <c r="T67" i="50"/>
  <c r="S67" i="50"/>
  <c r="Q67" i="50"/>
  <c r="P67" i="50"/>
  <c r="N67" i="50"/>
  <c r="M67" i="50"/>
  <c r="K67" i="50"/>
  <c r="J67" i="50"/>
  <c r="H67" i="50"/>
  <c r="G67" i="50"/>
  <c r="E67" i="50"/>
  <c r="D67" i="50"/>
  <c r="AF68" i="54"/>
  <c r="AD68" i="54"/>
  <c r="AC68" i="54"/>
  <c r="AA68" i="54"/>
  <c r="Z68" i="54"/>
  <c r="X68" i="54"/>
  <c r="W68" i="54"/>
  <c r="U68" i="54"/>
  <c r="T68" i="54"/>
  <c r="R68" i="54"/>
  <c r="Q68" i="54"/>
  <c r="O68" i="54"/>
  <c r="N68" i="54"/>
  <c r="L68" i="54"/>
  <c r="K68" i="54"/>
  <c r="I68" i="54"/>
  <c r="H68" i="54"/>
  <c r="F68" i="54"/>
  <c r="E68" i="54"/>
  <c r="AF68" i="59"/>
  <c r="AD68" i="59"/>
  <c r="AC68" i="59"/>
  <c r="AA68" i="59"/>
  <c r="Z68" i="59"/>
  <c r="X68" i="59"/>
  <c r="W68" i="59"/>
  <c r="U68" i="59"/>
  <c r="T68" i="59"/>
  <c r="R68" i="59"/>
  <c r="Q68" i="59"/>
  <c r="O68" i="59"/>
  <c r="N68" i="59"/>
  <c r="L68" i="59"/>
  <c r="K68" i="59"/>
  <c r="I68" i="59"/>
  <c r="H68" i="59"/>
  <c r="F68" i="59"/>
  <c r="E68" i="59"/>
  <c r="AF68" i="63"/>
  <c r="AD68" i="63"/>
  <c r="AC68" i="63"/>
  <c r="AA68" i="63"/>
  <c r="Z68" i="63"/>
  <c r="X68" i="63"/>
  <c r="W68" i="63"/>
  <c r="U68" i="63"/>
  <c r="T68" i="63"/>
  <c r="R68" i="63"/>
  <c r="Q68" i="63"/>
  <c r="O68" i="63"/>
  <c r="N68" i="63"/>
  <c r="L68" i="63"/>
  <c r="K68" i="63"/>
  <c r="I68" i="63"/>
  <c r="H68" i="63"/>
  <c r="F68" i="63"/>
  <c r="E68" i="63"/>
  <c r="AF68" i="67"/>
  <c r="AD68" i="67"/>
  <c r="AC68" i="67"/>
  <c r="AA68" i="67"/>
  <c r="Z68" i="67"/>
  <c r="X68" i="67"/>
  <c r="W68" i="67"/>
  <c r="U68" i="67"/>
  <c r="T68" i="67"/>
  <c r="R68" i="67"/>
  <c r="Q68" i="67"/>
  <c r="O68" i="67"/>
  <c r="N68" i="67"/>
  <c r="L68" i="67"/>
  <c r="K68" i="67"/>
  <c r="I68" i="67"/>
  <c r="H68" i="67"/>
  <c r="F68" i="67"/>
  <c r="E68" i="67"/>
  <c r="AF68" i="71"/>
  <c r="AD68" i="71"/>
  <c r="AC68" i="71"/>
  <c r="AA68" i="71"/>
  <c r="Z68" i="71"/>
  <c r="X68" i="71"/>
  <c r="W68" i="71"/>
  <c r="U68" i="71"/>
  <c r="T68" i="71"/>
  <c r="R68" i="71"/>
  <c r="Q68" i="71"/>
  <c r="O68" i="71"/>
  <c r="N68" i="71"/>
  <c r="L68" i="71"/>
  <c r="K68" i="71"/>
  <c r="I68" i="71"/>
  <c r="H68" i="71"/>
  <c r="F68" i="71"/>
  <c r="E68" i="71"/>
  <c r="G67" i="38"/>
  <c r="F67" i="38"/>
  <c r="E67" i="38"/>
  <c r="D67" i="38"/>
  <c r="C67" i="38"/>
  <c r="C67" i="50"/>
  <c r="C68" i="54"/>
  <c r="C68" i="59"/>
  <c r="C68" i="63"/>
  <c r="C68" i="67"/>
  <c r="C68" i="71"/>
  <c r="Q56" i="49"/>
  <c r="X56" i="49"/>
  <c r="AE56" i="49"/>
  <c r="AL56" i="49"/>
  <c r="AS56" i="49"/>
  <c r="AZ56" i="49"/>
  <c r="BG56" i="49"/>
  <c r="G58" i="53"/>
  <c r="N58" i="53"/>
  <c r="U58" i="53"/>
  <c r="AB58" i="53"/>
  <c r="AI58" i="53"/>
  <c r="AP58" i="53"/>
  <c r="AW58" i="53"/>
  <c r="BD58" i="53"/>
  <c r="BK58" i="53"/>
  <c r="G58" i="58"/>
  <c r="N58" i="58"/>
  <c r="U58" i="58"/>
  <c r="AB58" i="58"/>
  <c r="AI58" i="58"/>
  <c r="AP58" i="58"/>
  <c r="AW58" i="58"/>
  <c r="BD58" i="58"/>
  <c r="BK58" i="58"/>
  <c r="G58" i="62"/>
  <c r="N58" i="62"/>
  <c r="U58" i="62"/>
  <c r="AB58" i="62"/>
  <c r="AI58" i="62"/>
  <c r="AP58" i="62"/>
  <c r="AW58" i="62"/>
  <c r="BD58" i="62"/>
  <c r="BK58" i="62"/>
  <c r="G58" i="66"/>
  <c r="N58" i="66"/>
  <c r="U58" i="66"/>
  <c r="AB58" i="66"/>
  <c r="AI58" i="66"/>
  <c r="AP58" i="66"/>
  <c r="AW58" i="66"/>
  <c r="BD58" i="66"/>
  <c r="BK58" i="66"/>
  <c r="G58" i="70"/>
  <c r="N58" i="70"/>
  <c r="U58" i="70"/>
  <c r="AB58" i="70"/>
  <c r="AI58" i="70"/>
  <c r="AP58" i="70"/>
  <c r="AW58" i="70"/>
  <c r="BD58" i="70"/>
  <c r="BK58" i="70"/>
  <c r="BN56" i="49"/>
  <c r="BN59" i="49" s="1"/>
  <c r="BR58" i="53"/>
  <c r="BR61" i="53" s="1"/>
  <c r="BR58" i="58"/>
  <c r="BR61" i="58" s="1"/>
  <c r="BR58" i="62"/>
  <c r="BR61" i="62" s="1"/>
  <c r="BR58" i="66"/>
  <c r="BR61" i="66" s="1"/>
  <c r="BR58" i="70"/>
  <c r="BR61" i="70" s="1"/>
  <c r="B7" i="85"/>
  <c r="A7" i="85"/>
  <c r="C6" i="85"/>
  <c r="C5" i="85"/>
  <c r="B5" i="85"/>
  <c r="B6" i="85" s="1"/>
  <c r="BJ8" i="49"/>
  <c r="BN9" i="53"/>
  <c r="BN9" i="58"/>
  <c r="BN9" i="62"/>
  <c r="BN9" i="70"/>
  <c r="BN9" i="66"/>
  <c r="B1" i="83"/>
  <c r="BU12" i="53"/>
  <c r="BU12" i="58"/>
  <c r="BU12" i="66"/>
  <c r="BU12" i="70"/>
  <c r="BU12" i="62"/>
  <c r="BR13" i="53"/>
  <c r="BR13" i="58"/>
  <c r="BR13" i="66"/>
  <c r="BR13" i="70"/>
  <c r="BR13" i="62"/>
  <c r="BK13" i="53"/>
  <c r="BK13" i="58"/>
  <c r="BK13" i="66"/>
  <c r="BK13" i="70"/>
  <c r="BK13" i="62"/>
  <c r="BD13" i="53"/>
  <c r="BD13" i="58"/>
  <c r="BD13" i="66"/>
  <c r="BD13" i="70"/>
  <c r="BD13" i="62"/>
  <c r="AW13" i="53"/>
  <c r="AW13" i="58"/>
  <c r="AW13" i="66"/>
  <c r="AW13" i="70"/>
  <c r="AW13" i="62"/>
  <c r="AP13" i="53"/>
  <c r="AP13" i="58"/>
  <c r="AP13" i="66"/>
  <c r="AP13" i="70"/>
  <c r="AP13" i="62"/>
  <c r="AI13" i="53"/>
  <c r="AI13" i="58"/>
  <c r="AI13" i="66"/>
  <c r="AI13" i="70"/>
  <c r="AI13" i="62"/>
  <c r="AB13" i="53"/>
  <c r="AB13" i="58"/>
  <c r="AB13" i="66"/>
  <c r="AB13" i="70"/>
  <c r="AB13" i="62"/>
  <c r="U13" i="53"/>
  <c r="U13" i="58"/>
  <c r="U13" i="66"/>
  <c r="U13" i="70"/>
  <c r="U13" i="62"/>
  <c r="N13" i="53"/>
  <c r="N13" i="58"/>
  <c r="N13" i="66"/>
  <c r="N13" i="70"/>
  <c r="N13" i="62"/>
  <c r="G13" i="53"/>
  <c r="G13" i="58"/>
  <c r="G13" i="66"/>
  <c r="G13" i="70"/>
  <c r="G13" i="62"/>
  <c r="A57" i="57"/>
  <c r="A58" i="57"/>
  <c r="A59" i="57"/>
  <c r="A57" i="52"/>
  <c r="A58" i="52"/>
  <c r="A59" i="52"/>
  <c r="A56" i="72"/>
  <c r="A57" i="72"/>
  <c r="A58" i="72"/>
  <c r="A59" i="72"/>
  <c r="A60" i="72"/>
  <c r="A61" i="72"/>
  <c r="A57" i="69"/>
  <c r="A58" i="69"/>
  <c r="A57" i="68"/>
  <c r="A58" i="68"/>
  <c r="A59" i="68"/>
  <c r="A60" i="68"/>
  <c r="A57" i="65"/>
  <c r="A58" i="65"/>
  <c r="A57" i="64"/>
  <c r="A58" i="64"/>
  <c r="A59" i="64"/>
  <c r="A60" i="64"/>
  <c r="A61" i="64"/>
  <c r="A57" i="61"/>
  <c r="A58" i="61"/>
  <c r="A59" i="61"/>
  <c r="A57" i="55"/>
  <c r="A58" i="55"/>
  <c r="A59" i="55"/>
  <c r="A60" i="55"/>
  <c r="A61" i="55"/>
  <c r="A56" i="52"/>
  <c r="A58" i="51"/>
  <c r="A59" i="51"/>
  <c r="A60" i="51"/>
  <c r="A61" i="51"/>
  <c r="A62" i="51"/>
  <c r="A63" i="51"/>
  <c r="A64" i="51"/>
  <c r="A57" i="39"/>
  <c r="A58" i="39"/>
  <c r="A59" i="39"/>
  <c r="A60" i="39"/>
  <c r="A61" i="39"/>
  <c r="A62" i="39"/>
  <c r="A58" i="12"/>
  <c r="A59" i="12"/>
  <c r="A60" i="12"/>
  <c r="A63" i="12"/>
  <c r="A64" i="12"/>
  <c r="A65" i="12"/>
  <c r="A95" i="39"/>
  <c r="A94" i="12"/>
  <c r="A95" i="12"/>
  <c r="A138" i="72"/>
  <c r="A138" i="68"/>
  <c r="A138" i="64"/>
  <c r="A138" i="60"/>
  <c r="A138" i="55"/>
  <c r="A139" i="51"/>
  <c r="A139" i="39"/>
  <c r="A139" i="12"/>
  <c r="A122" i="72"/>
  <c r="A123" i="72"/>
  <c r="A124" i="72"/>
  <c r="A125" i="72"/>
  <c r="A126" i="72"/>
  <c r="A127" i="72"/>
  <c r="A128" i="72"/>
  <c r="A129" i="72"/>
  <c r="A130" i="72"/>
  <c r="A131" i="72"/>
  <c r="A121" i="72"/>
  <c r="A113" i="72"/>
  <c r="A114" i="72"/>
  <c r="A115" i="72"/>
  <c r="A116" i="72"/>
  <c r="A117" i="72"/>
  <c r="A118" i="72"/>
  <c r="A119" i="72"/>
  <c r="A120" i="72"/>
  <c r="A112" i="72"/>
  <c r="A122" i="68"/>
  <c r="A123" i="68"/>
  <c r="A124" i="68"/>
  <c r="A125" i="68"/>
  <c r="A126" i="68"/>
  <c r="A127" i="68"/>
  <c r="A128" i="68"/>
  <c r="A129" i="68"/>
  <c r="A130" i="68"/>
  <c r="A131" i="68"/>
  <c r="A116" i="68"/>
  <c r="A117" i="68"/>
  <c r="A118" i="68"/>
  <c r="A119" i="68"/>
  <c r="A120" i="68"/>
  <c r="A121" i="68"/>
  <c r="A113" i="68"/>
  <c r="A114" i="68"/>
  <c r="A115" i="68"/>
  <c r="A112" i="68"/>
  <c r="A131" i="64"/>
  <c r="A122" i="64"/>
  <c r="A123" i="64"/>
  <c r="A124" i="64"/>
  <c r="A125" i="64"/>
  <c r="A126" i="64"/>
  <c r="A127" i="64"/>
  <c r="A128" i="64"/>
  <c r="A129" i="64"/>
  <c r="A130" i="64"/>
  <c r="A118" i="64"/>
  <c r="A119" i="64"/>
  <c r="A120" i="64"/>
  <c r="A121" i="64"/>
  <c r="A113" i="64"/>
  <c r="A114" i="64"/>
  <c r="A115" i="64"/>
  <c r="A116" i="64"/>
  <c r="A117" i="64"/>
  <c r="A112" i="64"/>
  <c r="A123" i="12"/>
  <c r="A124" i="12"/>
  <c r="A125" i="12"/>
  <c r="A126" i="12"/>
  <c r="A127" i="12"/>
  <c r="A128" i="12"/>
  <c r="A129" i="12"/>
  <c r="A130" i="12"/>
  <c r="A131" i="12"/>
  <c r="A132" i="12"/>
  <c r="A118" i="12"/>
  <c r="A119" i="12"/>
  <c r="A120" i="12"/>
  <c r="A121" i="12"/>
  <c r="A122" i="12"/>
  <c r="A114" i="12"/>
  <c r="A115" i="12"/>
  <c r="A116" i="12"/>
  <c r="A117" i="12"/>
  <c r="A113" i="12"/>
  <c r="A128" i="39"/>
  <c r="A129" i="39"/>
  <c r="A130" i="39"/>
  <c r="A131" i="39"/>
  <c r="A132" i="39"/>
  <c r="A123" i="39"/>
  <c r="A124" i="39"/>
  <c r="A125" i="39"/>
  <c r="A126" i="39"/>
  <c r="A127" i="39"/>
  <c r="A119" i="39"/>
  <c r="A120" i="39"/>
  <c r="A121" i="39"/>
  <c r="A122" i="39"/>
  <c r="A113" i="39"/>
  <c r="A114" i="39"/>
  <c r="A115" i="39"/>
  <c r="A116" i="39"/>
  <c r="A117" i="39"/>
  <c r="A118" i="39"/>
  <c r="A132" i="51"/>
  <c r="A131" i="51"/>
  <c r="A128" i="51"/>
  <c r="A129" i="51"/>
  <c r="A130" i="51"/>
  <c r="A121" i="51"/>
  <c r="A122" i="51"/>
  <c r="A123" i="51"/>
  <c r="A124" i="51"/>
  <c r="A125" i="51"/>
  <c r="A126" i="51"/>
  <c r="A127" i="51"/>
  <c r="A113" i="51"/>
  <c r="A114" i="51"/>
  <c r="A115" i="51"/>
  <c r="A116" i="51"/>
  <c r="A117" i="51"/>
  <c r="A118" i="51"/>
  <c r="A119" i="51"/>
  <c r="A120" i="51"/>
  <c r="A127" i="55"/>
  <c r="A128" i="55"/>
  <c r="A129" i="55"/>
  <c r="A130" i="55"/>
  <c r="A131" i="55"/>
  <c r="A126" i="55"/>
  <c r="A124" i="55"/>
  <c r="A125" i="55"/>
  <c r="A123" i="55"/>
  <c r="A122" i="55"/>
  <c r="A112" i="55"/>
  <c r="A113" i="55"/>
  <c r="A114" i="55"/>
  <c r="A115" i="55"/>
  <c r="A116" i="55"/>
  <c r="A117" i="55"/>
  <c r="A118" i="55"/>
  <c r="A119" i="55"/>
  <c r="A120" i="55"/>
  <c r="A121" i="55"/>
  <c r="A131" i="60"/>
  <c r="A130" i="60"/>
  <c r="A129" i="60"/>
  <c r="A122" i="60"/>
  <c r="A123" i="60"/>
  <c r="A124" i="60"/>
  <c r="A125" i="60"/>
  <c r="A126" i="60"/>
  <c r="A127" i="60"/>
  <c r="A128" i="60"/>
  <c r="A120" i="60"/>
  <c r="A121" i="60"/>
  <c r="A117" i="60"/>
  <c r="A118" i="60"/>
  <c r="A119" i="60"/>
  <c r="A116" i="60"/>
  <c r="A112" i="60"/>
  <c r="A113" i="60"/>
  <c r="A114" i="60"/>
  <c r="A115" i="60"/>
  <c r="A103" i="51"/>
  <c r="A104" i="51"/>
  <c r="A89" i="64"/>
  <c r="A90" i="64"/>
  <c r="A91" i="64"/>
  <c r="A92" i="64"/>
  <c r="A93" i="64"/>
  <c r="A94" i="64"/>
  <c r="A95" i="64"/>
  <c r="A96" i="64"/>
  <c r="A97" i="64"/>
  <c r="A98" i="64"/>
  <c r="A99" i="64"/>
  <c r="A100" i="64"/>
  <c r="A101" i="64"/>
  <c r="A72" i="64"/>
  <c r="A73" i="64"/>
  <c r="A74" i="64"/>
  <c r="A75" i="64"/>
  <c r="A76" i="64"/>
  <c r="A77" i="64"/>
  <c r="A78" i="64"/>
  <c r="A79" i="64"/>
  <c r="A80" i="64"/>
  <c r="A81" i="64"/>
  <c r="A82" i="64"/>
  <c r="A83" i="64"/>
  <c r="A84" i="64"/>
  <c r="A85" i="64"/>
  <c r="A86" i="64"/>
  <c r="A87" i="64"/>
  <c r="A88" i="64"/>
  <c r="A62" i="64"/>
  <c r="A63" i="64"/>
  <c r="A64" i="64"/>
  <c r="A65" i="64"/>
  <c r="A66" i="64"/>
  <c r="A67" i="64"/>
  <c r="A68" i="64"/>
  <c r="A69" i="64"/>
  <c r="A70" i="64"/>
  <c r="A71" i="64"/>
  <c r="A93" i="68"/>
  <c r="A112" i="39"/>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6" i="12"/>
  <c r="A97" i="12"/>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6" i="39"/>
  <c r="A97" i="39"/>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62" i="55"/>
  <c r="A63" i="55"/>
  <c r="A64" i="55"/>
  <c r="A65" i="55"/>
  <c r="A66" i="55"/>
  <c r="A67" i="55"/>
  <c r="A68" i="55"/>
  <c r="A69" i="55"/>
  <c r="A70" i="55"/>
  <c r="A71" i="55"/>
  <c r="A72" i="55"/>
  <c r="A73" i="55"/>
  <c r="A74" i="55"/>
  <c r="A75" i="55"/>
  <c r="A76" i="55"/>
  <c r="A77" i="55"/>
  <c r="A78" i="55"/>
  <c r="A79" i="55"/>
  <c r="A80" i="55"/>
  <c r="A81" i="55"/>
  <c r="A82" i="55"/>
  <c r="A83" i="55"/>
  <c r="A84" i="55"/>
  <c r="A85" i="55"/>
  <c r="A86" i="55"/>
  <c r="A87" i="55"/>
  <c r="A88" i="55"/>
  <c r="A89" i="55"/>
  <c r="A90" i="55"/>
  <c r="A91" i="55"/>
  <c r="A92" i="55"/>
  <c r="A93" i="55"/>
  <c r="A94" i="55"/>
  <c r="A95" i="55"/>
  <c r="A96" i="55"/>
  <c r="A60" i="60"/>
  <c r="A61" i="60"/>
  <c r="A62" i="60"/>
  <c r="A63" i="60"/>
  <c r="A64" i="60"/>
  <c r="A65" i="60"/>
  <c r="A66" i="60"/>
  <c r="A67" i="60"/>
  <c r="A68" i="60"/>
  <c r="A69" i="60"/>
  <c r="A70" i="60"/>
  <c r="A71" i="60"/>
  <c r="A72" i="60"/>
  <c r="A73" i="60"/>
  <c r="A74" i="60"/>
  <c r="A75" i="60"/>
  <c r="A76" i="60"/>
  <c r="A77" i="60"/>
  <c r="A78" i="60"/>
  <c r="A79" i="60"/>
  <c r="A80" i="60"/>
  <c r="A81" i="60"/>
  <c r="A82" i="60"/>
  <c r="A83" i="60"/>
  <c r="A84" i="60"/>
  <c r="A85" i="60"/>
  <c r="A86" i="60"/>
  <c r="A87" i="60"/>
  <c r="A88" i="60"/>
  <c r="A89" i="60"/>
  <c r="A90" i="60"/>
  <c r="A91" i="60"/>
  <c r="A92" i="60"/>
  <c r="A93" i="60"/>
  <c r="A94" i="60"/>
  <c r="A95" i="60"/>
  <c r="A96" i="60"/>
  <c r="A61" i="68"/>
  <c r="A62" i="68"/>
  <c r="A63" i="68"/>
  <c r="A64" i="68"/>
  <c r="A65" i="68"/>
  <c r="A66" i="68"/>
  <c r="A67" i="68"/>
  <c r="A68" i="68"/>
  <c r="A69" i="68"/>
  <c r="A70" i="68"/>
  <c r="A71" i="68"/>
  <c r="A72" i="68"/>
  <c r="A73" i="68"/>
  <c r="A74" i="68"/>
  <c r="A75" i="68"/>
  <c r="A76" i="68"/>
  <c r="A77" i="68"/>
  <c r="A78" i="68"/>
  <c r="A79" i="68"/>
  <c r="A80" i="68"/>
  <c r="A81" i="68"/>
  <c r="A82" i="68"/>
  <c r="A83" i="68"/>
  <c r="A84" i="68"/>
  <c r="A85" i="68"/>
  <c r="A86" i="68"/>
  <c r="A87" i="68"/>
  <c r="A88" i="68"/>
  <c r="A89" i="68"/>
  <c r="A90" i="68"/>
  <c r="A91" i="68"/>
  <c r="A92" i="68"/>
  <c r="A94" i="68"/>
  <c r="A95" i="68"/>
  <c r="A96" i="68"/>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8" i="12"/>
  <c r="A99" i="12"/>
  <c r="A100" i="12"/>
  <c r="A101" i="12"/>
  <c r="A102" i="12"/>
  <c r="A103" i="12"/>
  <c r="A98" i="39"/>
  <c r="A99" i="39"/>
  <c r="A100" i="39"/>
  <c r="A101" i="39"/>
  <c r="A102" i="39"/>
  <c r="A103" i="39"/>
  <c r="A98" i="51"/>
  <c r="A99" i="51"/>
  <c r="A100" i="51"/>
  <c r="A101" i="51"/>
  <c r="A102" i="51"/>
  <c r="A97" i="55"/>
  <c r="A98" i="55"/>
  <c r="A99" i="55"/>
  <c r="A100" i="55"/>
  <c r="A101" i="55"/>
  <c r="A102" i="55"/>
  <c r="A97" i="60"/>
  <c r="A98" i="60"/>
  <c r="A99" i="60"/>
  <c r="A100" i="60"/>
  <c r="A101" i="60"/>
  <c r="A102" i="60"/>
  <c r="A97" i="68"/>
  <c r="A98" i="68"/>
  <c r="A99" i="68"/>
  <c r="A100" i="68"/>
  <c r="A101" i="68"/>
  <c r="A102" i="68"/>
  <c r="A97" i="72"/>
  <c r="A98" i="72"/>
  <c r="A99" i="72"/>
  <c r="A100" i="72"/>
  <c r="A101" i="72"/>
  <c r="A102" i="72"/>
  <c r="J2" i="55"/>
  <c r="J2" i="60"/>
  <c r="J2" i="68"/>
  <c r="J2" i="72"/>
  <c r="J2" i="64"/>
  <c r="I2" i="55"/>
  <c r="I2" i="60"/>
  <c r="I2" i="68"/>
  <c r="I2" i="72"/>
  <c r="I2" i="64"/>
  <c r="F88" i="50"/>
  <c r="J89" i="54"/>
  <c r="J89" i="59"/>
  <c r="J89" i="63"/>
  <c r="J89" i="67"/>
  <c r="J89" i="71"/>
  <c r="C5" i="76"/>
  <c r="AH106" i="71"/>
  <c r="AI102" i="71"/>
  <c r="AG102" i="71"/>
  <c r="AE102" i="71"/>
  <c r="AB102" i="71"/>
  <c r="Y102" i="71"/>
  <c r="V102" i="71"/>
  <c r="S102" i="71"/>
  <c r="P102" i="71"/>
  <c r="M102" i="71"/>
  <c r="J102" i="71"/>
  <c r="G102" i="71"/>
  <c r="D102" i="71"/>
  <c r="AI101" i="71"/>
  <c r="AG101" i="71"/>
  <c r="AE101" i="71"/>
  <c r="AB101" i="71"/>
  <c r="Y101" i="71"/>
  <c r="V101" i="71"/>
  <c r="S101" i="71"/>
  <c r="P101" i="71"/>
  <c r="M101" i="71"/>
  <c r="J101" i="71"/>
  <c r="G101" i="71"/>
  <c r="D101" i="71"/>
  <c r="AI100" i="71"/>
  <c r="AG100" i="71"/>
  <c r="AE100" i="71"/>
  <c r="AB100" i="71"/>
  <c r="Y100" i="71"/>
  <c r="V100" i="71"/>
  <c r="S100" i="71"/>
  <c r="P100" i="71"/>
  <c r="M100" i="71"/>
  <c r="J100" i="71"/>
  <c r="G100" i="71"/>
  <c r="D100" i="71"/>
  <c r="AI99" i="71"/>
  <c r="AG99" i="71"/>
  <c r="AE99" i="71"/>
  <c r="AB99" i="71"/>
  <c r="Y99" i="71"/>
  <c r="V99" i="71"/>
  <c r="S99" i="71"/>
  <c r="P99" i="71"/>
  <c r="M99" i="71"/>
  <c r="J99" i="71"/>
  <c r="G99" i="71"/>
  <c r="D99" i="71"/>
  <c r="AI98" i="71"/>
  <c r="AG98" i="71"/>
  <c r="AE98" i="71"/>
  <c r="AB98" i="71"/>
  <c r="Y98" i="71"/>
  <c r="V98" i="71"/>
  <c r="S98" i="71"/>
  <c r="P98" i="71"/>
  <c r="M98" i="71"/>
  <c r="J98" i="71"/>
  <c r="G98" i="71"/>
  <c r="D98" i="71"/>
  <c r="AI97" i="71"/>
  <c r="AG97" i="71"/>
  <c r="AE97" i="71"/>
  <c r="AB97" i="71"/>
  <c r="Y97" i="71"/>
  <c r="V97" i="71"/>
  <c r="S97" i="71"/>
  <c r="P97" i="71"/>
  <c r="M97" i="71"/>
  <c r="J97" i="71"/>
  <c r="G97" i="71"/>
  <c r="D97" i="71"/>
  <c r="AI96" i="71"/>
  <c r="AG96" i="71"/>
  <c r="AE96" i="71"/>
  <c r="AB96" i="71"/>
  <c r="Y96" i="71"/>
  <c r="V96" i="71"/>
  <c r="V104" i="71" s="1"/>
  <c r="S96" i="71"/>
  <c r="P96" i="71"/>
  <c r="M96" i="71"/>
  <c r="M104" i="71" s="1"/>
  <c r="J96" i="71"/>
  <c r="G96" i="71"/>
  <c r="D96" i="71"/>
  <c r="AI90" i="71"/>
  <c r="AG90" i="71"/>
  <c r="AE90" i="71"/>
  <c r="AB90" i="71"/>
  <c r="Y90" i="71"/>
  <c r="V90" i="71"/>
  <c r="S90" i="71"/>
  <c r="P90" i="71"/>
  <c r="M90" i="71"/>
  <c r="J90" i="71"/>
  <c r="G90" i="71"/>
  <c r="D90" i="71"/>
  <c r="AI89" i="71"/>
  <c r="AG89" i="71"/>
  <c r="AE89" i="71"/>
  <c r="AB89" i="71"/>
  <c r="Y89" i="71"/>
  <c r="V89" i="71"/>
  <c r="S89" i="71"/>
  <c r="P89" i="71"/>
  <c r="M89" i="71"/>
  <c r="G89" i="71"/>
  <c r="D89" i="71"/>
  <c r="AI88" i="71"/>
  <c r="AG88" i="71"/>
  <c r="AE88" i="71"/>
  <c r="AB88" i="71"/>
  <c r="Y88" i="71"/>
  <c r="V88" i="71"/>
  <c r="S88" i="71"/>
  <c r="P88" i="71"/>
  <c r="M88" i="71"/>
  <c r="J88" i="71"/>
  <c r="G88" i="71"/>
  <c r="D88" i="71"/>
  <c r="AI87" i="71"/>
  <c r="AG87" i="71"/>
  <c r="AE87" i="71"/>
  <c r="AB87" i="71"/>
  <c r="Y87" i="71"/>
  <c r="V87" i="71"/>
  <c r="S87" i="71"/>
  <c r="P87" i="71"/>
  <c r="M87" i="71"/>
  <c r="J87" i="71"/>
  <c r="G87" i="71"/>
  <c r="D87" i="71"/>
  <c r="AI86" i="71"/>
  <c r="AG86" i="71"/>
  <c r="AE86" i="71"/>
  <c r="AB86" i="71"/>
  <c r="Y86" i="71"/>
  <c r="V86" i="71"/>
  <c r="S86" i="71"/>
  <c r="P86" i="71"/>
  <c r="M86" i="71"/>
  <c r="J86" i="71"/>
  <c r="G86" i="71"/>
  <c r="D86" i="71"/>
  <c r="AI85" i="71"/>
  <c r="AG85" i="71"/>
  <c r="AE85" i="71"/>
  <c r="AB85" i="71"/>
  <c r="Y85" i="71"/>
  <c r="V85" i="71"/>
  <c r="S85" i="71"/>
  <c r="P85" i="71"/>
  <c r="M85" i="71"/>
  <c r="J85" i="71"/>
  <c r="G85" i="71"/>
  <c r="D85" i="71"/>
  <c r="AI84" i="71"/>
  <c r="AG84" i="71"/>
  <c r="AE84" i="71"/>
  <c r="AB84" i="71"/>
  <c r="Y84" i="71"/>
  <c r="V84" i="71"/>
  <c r="S84" i="71"/>
  <c r="P84" i="71"/>
  <c r="M84" i="71"/>
  <c r="J84" i="71"/>
  <c r="G84" i="71"/>
  <c r="D84" i="71"/>
  <c r="AI83" i="71"/>
  <c r="AG83" i="71"/>
  <c r="AE83" i="71"/>
  <c r="AB83" i="71"/>
  <c r="Y83" i="71"/>
  <c r="V83" i="71"/>
  <c r="S83" i="71"/>
  <c r="P83" i="71"/>
  <c r="M83" i="71"/>
  <c r="J83" i="71"/>
  <c r="G83" i="71"/>
  <c r="D83" i="71"/>
  <c r="AI82" i="71"/>
  <c r="AG82" i="71"/>
  <c r="AE82" i="71"/>
  <c r="AB82" i="71"/>
  <c r="Y82" i="71"/>
  <c r="V82" i="71"/>
  <c r="S82" i="71"/>
  <c r="P82" i="71"/>
  <c r="M82" i="71"/>
  <c r="J82" i="71"/>
  <c r="G82" i="71"/>
  <c r="D82" i="71"/>
  <c r="AI80" i="71"/>
  <c r="AG80" i="71"/>
  <c r="AE80" i="71"/>
  <c r="AB80" i="71"/>
  <c r="Y80" i="71"/>
  <c r="V80" i="71"/>
  <c r="S80" i="71"/>
  <c r="P80" i="71"/>
  <c r="M80" i="71"/>
  <c r="J80" i="71"/>
  <c r="G80" i="71"/>
  <c r="D80" i="71"/>
  <c r="AI79" i="71"/>
  <c r="AG79" i="71"/>
  <c r="AE79" i="71"/>
  <c r="AB79" i="71"/>
  <c r="Y79" i="71"/>
  <c r="V79" i="71"/>
  <c r="S79" i="71"/>
  <c r="P79" i="71"/>
  <c r="M79" i="71"/>
  <c r="J79" i="71"/>
  <c r="G79" i="71"/>
  <c r="D79" i="71"/>
  <c r="AI78" i="71"/>
  <c r="AG78" i="71"/>
  <c r="AE78" i="71"/>
  <c r="AB78" i="71"/>
  <c r="Y78" i="71"/>
  <c r="V78" i="71"/>
  <c r="S78" i="71"/>
  <c r="P78" i="71"/>
  <c r="M78" i="71"/>
  <c r="J78" i="71"/>
  <c r="G78" i="71"/>
  <c r="D78" i="71"/>
  <c r="AI77" i="71"/>
  <c r="AG77" i="71"/>
  <c r="AE77" i="71"/>
  <c r="AB77" i="71"/>
  <c r="Y77" i="71"/>
  <c r="V77" i="71"/>
  <c r="S77" i="71"/>
  <c r="P77" i="71"/>
  <c r="M77" i="71"/>
  <c r="J77" i="71"/>
  <c r="G77" i="71"/>
  <c r="D77" i="71"/>
  <c r="AI76" i="71"/>
  <c r="AG76" i="71"/>
  <c r="AE76" i="71"/>
  <c r="AB76" i="71"/>
  <c r="Y76" i="71"/>
  <c r="V76" i="71"/>
  <c r="S76" i="71"/>
  <c r="P76" i="71"/>
  <c r="M76" i="71"/>
  <c r="J76" i="71"/>
  <c r="G76" i="71"/>
  <c r="D76" i="71"/>
  <c r="AI75" i="71"/>
  <c r="AG75" i="71"/>
  <c r="AE75" i="71"/>
  <c r="AB75" i="71"/>
  <c r="Y75" i="71"/>
  <c r="V75" i="71"/>
  <c r="S75" i="71"/>
  <c r="P75" i="71"/>
  <c r="M75" i="71"/>
  <c r="J75" i="71"/>
  <c r="G75" i="71"/>
  <c r="D75" i="71"/>
  <c r="AI74" i="71"/>
  <c r="AG74" i="71"/>
  <c r="AE74" i="71"/>
  <c r="AB74" i="71"/>
  <c r="Y74" i="71"/>
  <c r="V74" i="71"/>
  <c r="S74" i="71"/>
  <c r="P74" i="71"/>
  <c r="M74" i="71"/>
  <c r="J74" i="71"/>
  <c r="G74" i="71"/>
  <c r="D74" i="71"/>
  <c r="AI73" i="71"/>
  <c r="AG73" i="71"/>
  <c r="AE73" i="71"/>
  <c r="AB73" i="71"/>
  <c r="Y73" i="71"/>
  <c r="V73" i="71"/>
  <c r="S73" i="71"/>
  <c r="P73" i="71"/>
  <c r="M73" i="71"/>
  <c r="J73" i="71"/>
  <c r="G73" i="71"/>
  <c r="D73" i="71"/>
  <c r="AI72" i="71"/>
  <c r="AG72" i="71"/>
  <c r="AE72" i="71"/>
  <c r="AB72" i="71"/>
  <c r="Y72" i="71"/>
  <c r="V72" i="71"/>
  <c r="S72" i="71"/>
  <c r="P72" i="71"/>
  <c r="M72" i="71"/>
  <c r="J72" i="71"/>
  <c r="G72" i="71"/>
  <c r="D72" i="71"/>
  <c r="AI71" i="71"/>
  <c r="AG71" i="71"/>
  <c r="AE71" i="71"/>
  <c r="AB71" i="71"/>
  <c r="Y71" i="71"/>
  <c r="V71" i="71"/>
  <c r="S71" i="71"/>
  <c r="P71" i="71"/>
  <c r="M71" i="71"/>
  <c r="J71" i="71"/>
  <c r="G71" i="71"/>
  <c r="D71" i="71"/>
  <c r="AI66" i="71"/>
  <c r="AG66" i="71"/>
  <c r="AE66" i="71"/>
  <c r="AB66" i="71"/>
  <c r="Y66" i="71"/>
  <c r="V66" i="71"/>
  <c r="S66" i="71"/>
  <c r="P66" i="71"/>
  <c r="M66" i="71"/>
  <c r="J66" i="71"/>
  <c r="G66" i="71"/>
  <c r="D66" i="71"/>
  <c r="AI65" i="71"/>
  <c r="AG65" i="71"/>
  <c r="AE65" i="71"/>
  <c r="AB65" i="71"/>
  <c r="Y65" i="71"/>
  <c r="V65" i="71"/>
  <c r="S65" i="71"/>
  <c r="P65" i="71"/>
  <c r="M65" i="71"/>
  <c r="J65" i="71"/>
  <c r="G65" i="71"/>
  <c r="D65" i="71"/>
  <c r="AI64" i="71"/>
  <c r="AG64" i="71"/>
  <c r="AE64" i="71"/>
  <c r="AB64" i="71"/>
  <c r="Y64" i="71"/>
  <c r="V64" i="71"/>
  <c r="S64" i="71"/>
  <c r="P64" i="71"/>
  <c r="M64" i="71"/>
  <c r="J64" i="71"/>
  <c r="G64" i="71"/>
  <c r="D64" i="71"/>
  <c r="AI63" i="71"/>
  <c r="AG63" i="71"/>
  <c r="AE63" i="71"/>
  <c r="AB63" i="71"/>
  <c r="Y63" i="71"/>
  <c r="V63" i="71"/>
  <c r="S63" i="71"/>
  <c r="P63" i="71"/>
  <c r="M63" i="71"/>
  <c r="J63" i="71"/>
  <c r="G63" i="71"/>
  <c r="D63" i="71"/>
  <c r="AI62" i="71"/>
  <c r="AG62" i="71"/>
  <c r="AE62" i="71"/>
  <c r="AB62" i="71"/>
  <c r="Y62" i="71"/>
  <c r="V62" i="71"/>
  <c r="S62" i="71"/>
  <c r="P62" i="71"/>
  <c r="M62" i="71"/>
  <c r="J62" i="71"/>
  <c r="G62" i="71"/>
  <c r="D62" i="71"/>
  <c r="AI61" i="71"/>
  <c r="AG61" i="71"/>
  <c r="AE61" i="71"/>
  <c r="AB61" i="71"/>
  <c r="Y61" i="71"/>
  <c r="V61" i="71"/>
  <c r="S61" i="71"/>
  <c r="P61" i="71"/>
  <c r="M61" i="71"/>
  <c r="J61" i="71"/>
  <c r="G61" i="71"/>
  <c r="D61" i="71"/>
  <c r="AI60" i="71"/>
  <c r="AG60" i="71"/>
  <c r="AE60" i="71"/>
  <c r="AB60" i="71"/>
  <c r="Y60" i="71"/>
  <c r="V60" i="71"/>
  <c r="S60" i="71"/>
  <c r="P60" i="71"/>
  <c r="M60" i="71"/>
  <c r="J60" i="71"/>
  <c r="G60" i="71"/>
  <c r="D60" i="71"/>
  <c r="AI59" i="71"/>
  <c r="AG59" i="71"/>
  <c r="AE59" i="71"/>
  <c r="AB59" i="71"/>
  <c r="Y59" i="71"/>
  <c r="V59" i="71"/>
  <c r="S59" i="71"/>
  <c r="P59" i="71"/>
  <c r="M59" i="71"/>
  <c r="J59" i="71"/>
  <c r="G59" i="71"/>
  <c r="D59" i="71"/>
  <c r="AI58" i="71"/>
  <c r="AG58" i="71"/>
  <c r="AE58" i="71"/>
  <c r="AB58" i="71"/>
  <c r="Y58" i="71"/>
  <c r="V58" i="71"/>
  <c r="S58" i="71"/>
  <c r="P58" i="71"/>
  <c r="M58" i="71"/>
  <c r="J58" i="71"/>
  <c r="G58" i="71"/>
  <c r="D58" i="71"/>
  <c r="AI57" i="71"/>
  <c r="AG57" i="71"/>
  <c r="AE57" i="71"/>
  <c r="AB57" i="71"/>
  <c r="Y57" i="71"/>
  <c r="V57" i="71"/>
  <c r="S57" i="71"/>
  <c r="P57" i="71"/>
  <c r="M57" i="71"/>
  <c r="J57" i="71"/>
  <c r="G57" i="71"/>
  <c r="D57" i="71"/>
  <c r="AI55" i="71"/>
  <c r="AG55" i="71"/>
  <c r="AE55" i="71"/>
  <c r="AB55" i="71"/>
  <c r="Y55" i="71"/>
  <c r="V55" i="71"/>
  <c r="S55" i="71"/>
  <c r="P55" i="71"/>
  <c r="M55" i="71"/>
  <c r="J55" i="71"/>
  <c r="G55" i="71"/>
  <c r="D55" i="71"/>
  <c r="AI54" i="71"/>
  <c r="AG54" i="71"/>
  <c r="AE54" i="71"/>
  <c r="AB54" i="71"/>
  <c r="Y54" i="71"/>
  <c r="V54" i="71"/>
  <c r="S54" i="71"/>
  <c r="P54" i="71"/>
  <c r="M54" i="71"/>
  <c r="J54" i="71"/>
  <c r="G54" i="71"/>
  <c r="D54" i="71"/>
  <c r="AI53" i="71"/>
  <c r="AG53" i="71"/>
  <c r="AE53" i="71"/>
  <c r="AB53" i="71"/>
  <c r="Y53" i="71"/>
  <c r="V53" i="71"/>
  <c r="S53" i="71"/>
  <c r="P53" i="71"/>
  <c r="M53" i="71"/>
  <c r="J53" i="71"/>
  <c r="G53" i="71"/>
  <c r="D53" i="71"/>
  <c r="AI52" i="71"/>
  <c r="AG52" i="71"/>
  <c r="AE52" i="71"/>
  <c r="AB52" i="71"/>
  <c r="Y52" i="71"/>
  <c r="V52" i="71"/>
  <c r="S52" i="71"/>
  <c r="P52" i="71"/>
  <c r="M52" i="71"/>
  <c r="J52" i="71"/>
  <c r="G52" i="71"/>
  <c r="D52" i="71"/>
  <c r="AI51" i="71"/>
  <c r="AG51" i="71"/>
  <c r="AE51" i="71"/>
  <c r="AB51" i="71"/>
  <c r="Y51" i="71"/>
  <c r="V51" i="71"/>
  <c r="S51" i="71"/>
  <c r="P51" i="71"/>
  <c r="M51" i="71"/>
  <c r="J51" i="71"/>
  <c r="G51" i="71"/>
  <c r="D51" i="71"/>
  <c r="AI50" i="71"/>
  <c r="AG50" i="71"/>
  <c r="AE50" i="71"/>
  <c r="AB50" i="71"/>
  <c r="Y50" i="71"/>
  <c r="V50" i="71"/>
  <c r="S50" i="71"/>
  <c r="P50" i="71"/>
  <c r="M50" i="71"/>
  <c r="J50" i="71"/>
  <c r="G50" i="71"/>
  <c r="D50" i="71"/>
  <c r="AI49" i="71"/>
  <c r="AG49" i="71"/>
  <c r="AE49" i="71"/>
  <c r="AB49" i="71"/>
  <c r="Y49" i="71"/>
  <c r="V49" i="71"/>
  <c r="S49" i="71"/>
  <c r="P49" i="71"/>
  <c r="M49" i="71"/>
  <c r="J49" i="71"/>
  <c r="G49" i="71"/>
  <c r="D49" i="71"/>
  <c r="AI48" i="71"/>
  <c r="AG48" i="71"/>
  <c r="AE48" i="71"/>
  <c r="AB48" i="71"/>
  <c r="Y48" i="71"/>
  <c r="V48" i="71"/>
  <c r="S48" i="71"/>
  <c r="P48" i="71"/>
  <c r="M48" i="71"/>
  <c r="J48" i="71"/>
  <c r="G48" i="71"/>
  <c r="D48" i="71"/>
  <c r="AI47" i="71"/>
  <c r="AG47" i="71"/>
  <c r="AE47" i="71"/>
  <c r="AB47" i="71"/>
  <c r="Y47" i="71"/>
  <c r="V47" i="71"/>
  <c r="S47" i="71"/>
  <c r="P47" i="71"/>
  <c r="M47" i="71"/>
  <c r="J47" i="71"/>
  <c r="G47" i="71"/>
  <c r="D47" i="71"/>
  <c r="AI46" i="71"/>
  <c r="AG46" i="71"/>
  <c r="AE46" i="71"/>
  <c r="AB46" i="71"/>
  <c r="Y46" i="71"/>
  <c r="V46" i="71"/>
  <c r="S46" i="71"/>
  <c r="P46" i="71"/>
  <c r="M46" i="71"/>
  <c r="J46" i="71"/>
  <c r="G46" i="71"/>
  <c r="D46" i="71"/>
  <c r="AI45" i="71"/>
  <c r="AG45" i="71"/>
  <c r="AE45" i="71"/>
  <c r="AB45" i="71"/>
  <c r="Y45" i="71"/>
  <c r="V45" i="71"/>
  <c r="S45" i="71"/>
  <c r="P45" i="71"/>
  <c r="M45" i="71"/>
  <c r="J45" i="71"/>
  <c r="G45" i="71"/>
  <c r="D45" i="71"/>
  <c r="AI44" i="71"/>
  <c r="AG44" i="71"/>
  <c r="AE44" i="71"/>
  <c r="AB44" i="71"/>
  <c r="Y44" i="71"/>
  <c r="V44" i="71"/>
  <c r="S44" i="71"/>
  <c r="P44" i="71"/>
  <c r="M44" i="71"/>
  <c r="J44" i="71"/>
  <c r="G44" i="71"/>
  <c r="D44" i="71"/>
  <c r="AI43" i="71"/>
  <c r="AG43" i="71"/>
  <c r="AE43" i="71"/>
  <c r="AB43" i="71"/>
  <c r="Y43" i="71"/>
  <c r="V43" i="71"/>
  <c r="S43" i="71"/>
  <c r="P43" i="71"/>
  <c r="M43" i="71"/>
  <c r="J43" i="71"/>
  <c r="G43" i="71"/>
  <c r="D43" i="71"/>
  <c r="AI42" i="71"/>
  <c r="AG42" i="71"/>
  <c r="AE42" i="71"/>
  <c r="AB42" i="71"/>
  <c r="Y42" i="71"/>
  <c r="V42" i="71"/>
  <c r="S42" i="71"/>
  <c r="P42" i="71"/>
  <c r="M42" i="71"/>
  <c r="J42" i="71"/>
  <c r="G42" i="71"/>
  <c r="D42" i="71"/>
  <c r="AI41" i="71"/>
  <c r="AG41" i="71"/>
  <c r="AE41" i="71"/>
  <c r="AB41" i="71"/>
  <c r="Y41" i="71"/>
  <c r="V41" i="71"/>
  <c r="S41" i="71"/>
  <c r="P41" i="71"/>
  <c r="M41" i="71"/>
  <c r="J41" i="71"/>
  <c r="G41" i="71"/>
  <c r="D41" i="71"/>
  <c r="AI40" i="71"/>
  <c r="AG40" i="71"/>
  <c r="AE40" i="71"/>
  <c r="AB40" i="71"/>
  <c r="Y40" i="71"/>
  <c r="V40" i="71"/>
  <c r="S40" i="71"/>
  <c r="P40" i="71"/>
  <c r="M40" i="71"/>
  <c r="J40" i="71"/>
  <c r="G40" i="71"/>
  <c r="D40" i="71"/>
  <c r="AI39" i="71"/>
  <c r="AG39" i="71"/>
  <c r="AE39" i="71"/>
  <c r="AB39" i="71"/>
  <c r="Y39" i="71"/>
  <c r="V39" i="71"/>
  <c r="S39" i="71"/>
  <c r="P39" i="71"/>
  <c r="M39" i="71"/>
  <c r="J39" i="71"/>
  <c r="G39" i="71"/>
  <c r="D39" i="71"/>
  <c r="AI38" i="71"/>
  <c r="AG38" i="71"/>
  <c r="AE38" i="71"/>
  <c r="AB38" i="71"/>
  <c r="Y38" i="71"/>
  <c r="V38" i="71"/>
  <c r="S38" i="71"/>
  <c r="P38" i="71"/>
  <c r="M38" i="71"/>
  <c r="J38" i="71"/>
  <c r="G38" i="71"/>
  <c r="D38" i="71"/>
  <c r="AI37" i="71"/>
  <c r="AG37" i="71"/>
  <c r="AE37" i="71"/>
  <c r="AB37" i="71"/>
  <c r="Y37" i="71"/>
  <c r="V37" i="71"/>
  <c r="S37" i="71"/>
  <c r="P37" i="71"/>
  <c r="M37" i="71"/>
  <c r="J37" i="71"/>
  <c r="G37" i="71"/>
  <c r="D37" i="71"/>
  <c r="AI36" i="71"/>
  <c r="AG36" i="71"/>
  <c r="AE36" i="71"/>
  <c r="AB36" i="71"/>
  <c r="Y36" i="71"/>
  <c r="V36" i="71"/>
  <c r="S36" i="71"/>
  <c r="P36" i="71"/>
  <c r="M36" i="71"/>
  <c r="J36" i="71"/>
  <c r="G36" i="71"/>
  <c r="D36" i="71"/>
  <c r="AI35" i="71"/>
  <c r="AG35" i="71"/>
  <c r="AE35" i="71"/>
  <c r="AB35" i="71"/>
  <c r="Y35" i="71"/>
  <c r="V35" i="71"/>
  <c r="S35" i="71"/>
  <c r="P35" i="71"/>
  <c r="M35" i="71"/>
  <c r="J35" i="71"/>
  <c r="G35" i="71"/>
  <c r="D35" i="71"/>
  <c r="AI34" i="71"/>
  <c r="AG34" i="71"/>
  <c r="AE34" i="71"/>
  <c r="AB34" i="71"/>
  <c r="Y34" i="71"/>
  <c r="V34" i="71"/>
  <c r="S34" i="71"/>
  <c r="P34" i="71"/>
  <c r="M34" i="71"/>
  <c r="J34" i="71"/>
  <c r="G34" i="71"/>
  <c r="D34" i="71"/>
  <c r="AI33" i="71"/>
  <c r="AG33" i="71"/>
  <c r="AE33" i="71"/>
  <c r="AB33" i="71"/>
  <c r="Y33" i="71"/>
  <c r="V33" i="71"/>
  <c r="S33" i="71"/>
  <c r="P33" i="71"/>
  <c r="M33" i="71"/>
  <c r="J33" i="71"/>
  <c r="G33" i="71"/>
  <c r="D33" i="71"/>
  <c r="AI32" i="71"/>
  <c r="AG32" i="71"/>
  <c r="AE32" i="71"/>
  <c r="AB32" i="71"/>
  <c r="Y32" i="71"/>
  <c r="V32" i="71"/>
  <c r="S32" i="71"/>
  <c r="P32" i="71"/>
  <c r="M32" i="71"/>
  <c r="J32" i="71"/>
  <c r="G32" i="71"/>
  <c r="D32" i="71"/>
  <c r="AI31" i="71"/>
  <c r="AG31" i="71"/>
  <c r="AE31" i="71"/>
  <c r="AB31" i="71"/>
  <c r="Y31" i="71"/>
  <c r="V31" i="71"/>
  <c r="S31" i="71"/>
  <c r="P31" i="71"/>
  <c r="M31" i="71"/>
  <c r="J31" i="71"/>
  <c r="G31" i="71"/>
  <c r="D31" i="71"/>
  <c r="AI30" i="71"/>
  <c r="AG30" i="71"/>
  <c r="AE30" i="71"/>
  <c r="AB30" i="71"/>
  <c r="Y30" i="71"/>
  <c r="V30" i="71"/>
  <c r="S30" i="71"/>
  <c r="P30" i="71"/>
  <c r="M30" i="71"/>
  <c r="J30" i="71"/>
  <c r="G30" i="71"/>
  <c r="D30" i="71"/>
  <c r="AI29" i="71"/>
  <c r="AG29" i="71"/>
  <c r="AE29" i="71"/>
  <c r="AB29" i="71"/>
  <c r="Y29" i="71"/>
  <c r="V29" i="71"/>
  <c r="S29" i="71"/>
  <c r="P29" i="71"/>
  <c r="M29" i="71"/>
  <c r="J29" i="71"/>
  <c r="G29" i="71"/>
  <c r="D29" i="71"/>
  <c r="AI28" i="71"/>
  <c r="AG28" i="71"/>
  <c r="AE28" i="71"/>
  <c r="AB28" i="71"/>
  <c r="Y28" i="71"/>
  <c r="V28" i="71"/>
  <c r="S28" i="71"/>
  <c r="P28" i="71"/>
  <c r="M28" i="71"/>
  <c r="J28" i="71"/>
  <c r="G28" i="71"/>
  <c r="D28" i="71"/>
  <c r="AI27" i="71"/>
  <c r="AG27" i="71"/>
  <c r="AE27" i="71"/>
  <c r="AB27" i="71"/>
  <c r="Y27" i="71"/>
  <c r="V27" i="71"/>
  <c r="S27" i="71"/>
  <c r="P27" i="71"/>
  <c r="M27" i="71"/>
  <c r="J27" i="71"/>
  <c r="G27" i="71"/>
  <c r="D27" i="71"/>
  <c r="AI26" i="71"/>
  <c r="AG26" i="71"/>
  <c r="AE26" i="71"/>
  <c r="AB26" i="71"/>
  <c r="Y26" i="71"/>
  <c r="V26" i="71"/>
  <c r="S26" i="71"/>
  <c r="P26" i="71"/>
  <c r="M26" i="71"/>
  <c r="J26" i="71"/>
  <c r="G26" i="71"/>
  <c r="D26" i="71"/>
  <c r="AI25" i="71"/>
  <c r="AG25" i="71"/>
  <c r="AE25" i="71"/>
  <c r="AB25" i="71"/>
  <c r="Y25" i="71"/>
  <c r="V25" i="71"/>
  <c r="S25" i="71"/>
  <c r="P25" i="71"/>
  <c r="M25" i="71"/>
  <c r="J25" i="71"/>
  <c r="G25" i="71"/>
  <c r="D25" i="71"/>
  <c r="AI24" i="71"/>
  <c r="AG24" i="71"/>
  <c r="AE24" i="71"/>
  <c r="AB24" i="71"/>
  <c r="Y24" i="71"/>
  <c r="V24" i="71"/>
  <c r="S24" i="71"/>
  <c r="P24" i="71"/>
  <c r="M24" i="71"/>
  <c r="J24" i="71"/>
  <c r="G24" i="71"/>
  <c r="D24" i="71"/>
  <c r="AI23" i="71"/>
  <c r="AG23" i="71"/>
  <c r="AE23" i="71"/>
  <c r="AB23" i="71"/>
  <c r="Y23" i="71"/>
  <c r="V23" i="71"/>
  <c r="S23" i="71"/>
  <c r="P23" i="71"/>
  <c r="M23" i="71"/>
  <c r="J23" i="71"/>
  <c r="G23" i="71"/>
  <c r="D23" i="71"/>
  <c r="AI22" i="71"/>
  <c r="AG22" i="71"/>
  <c r="AE22" i="71"/>
  <c r="AB22" i="71"/>
  <c r="Y22" i="71"/>
  <c r="V22" i="71"/>
  <c r="S22" i="71"/>
  <c r="P22" i="71"/>
  <c r="M22" i="71"/>
  <c r="J22" i="71"/>
  <c r="G22" i="71"/>
  <c r="D22" i="71"/>
  <c r="AI21" i="71"/>
  <c r="AG21" i="71"/>
  <c r="AE21" i="71"/>
  <c r="AB21" i="71"/>
  <c r="Y21" i="71"/>
  <c r="V21" i="71"/>
  <c r="S21" i="71"/>
  <c r="P21" i="71"/>
  <c r="M21" i="71"/>
  <c r="J21" i="71"/>
  <c r="G21" i="71"/>
  <c r="D21" i="71"/>
  <c r="AI20" i="71"/>
  <c r="AG20" i="71"/>
  <c r="AE20" i="71"/>
  <c r="AB20" i="71"/>
  <c r="Y20" i="71"/>
  <c r="V20" i="71"/>
  <c r="S20" i="71"/>
  <c r="P20" i="71"/>
  <c r="M20" i="71"/>
  <c r="J20" i="71"/>
  <c r="G20" i="71"/>
  <c r="D20" i="71"/>
  <c r="AI19" i="71"/>
  <c r="AG19" i="71"/>
  <c r="AE19" i="71"/>
  <c r="AB19" i="71"/>
  <c r="Y19" i="71"/>
  <c r="V19" i="71"/>
  <c r="S19" i="71"/>
  <c r="P19" i="71"/>
  <c r="M19" i="71"/>
  <c r="J19" i="71"/>
  <c r="G19" i="71"/>
  <c r="D19" i="71"/>
  <c r="AI18" i="71"/>
  <c r="AG18" i="71"/>
  <c r="AE18" i="71"/>
  <c r="AB18" i="71"/>
  <c r="Y18" i="71"/>
  <c r="V18" i="71"/>
  <c r="S18" i="71"/>
  <c r="P18" i="71"/>
  <c r="M18" i="71"/>
  <c r="J18" i="71"/>
  <c r="G18" i="71"/>
  <c r="D18" i="71"/>
  <c r="AI17" i="71"/>
  <c r="AG17" i="71"/>
  <c r="AE17" i="71"/>
  <c r="AB17" i="71"/>
  <c r="Y17" i="71"/>
  <c r="V17" i="71"/>
  <c r="S17" i="71"/>
  <c r="P17" i="71"/>
  <c r="M17" i="71"/>
  <c r="J17" i="71"/>
  <c r="G17" i="71"/>
  <c r="D17" i="71"/>
  <c r="AI16" i="71"/>
  <c r="AG16" i="71"/>
  <c r="AE16" i="71"/>
  <c r="AB16" i="71"/>
  <c r="Y16" i="71"/>
  <c r="V16" i="71"/>
  <c r="S16" i="71"/>
  <c r="P16" i="71"/>
  <c r="M16" i="71"/>
  <c r="J16" i="71"/>
  <c r="G16" i="71"/>
  <c r="D16" i="71"/>
  <c r="AI15" i="71"/>
  <c r="AG15" i="71"/>
  <c r="AE15" i="71"/>
  <c r="AB15" i="71"/>
  <c r="Y15" i="71"/>
  <c r="V15" i="71"/>
  <c r="S15" i="71"/>
  <c r="P15" i="71"/>
  <c r="M15" i="71"/>
  <c r="J15" i="71"/>
  <c r="G15" i="71"/>
  <c r="D15" i="71"/>
  <c r="AI14" i="71"/>
  <c r="AG14" i="71"/>
  <c r="AE14" i="71"/>
  <c r="AE68" i="71" s="1"/>
  <c r="AB14" i="71"/>
  <c r="AB68" i="71" s="1"/>
  <c r="Y14" i="71"/>
  <c r="V14" i="71"/>
  <c r="V68" i="71" s="1"/>
  <c r="S14" i="71"/>
  <c r="P14" i="71"/>
  <c r="P68" i="71" s="1"/>
  <c r="M14" i="71"/>
  <c r="J14" i="71"/>
  <c r="G14" i="71"/>
  <c r="G68" i="71" s="1"/>
  <c r="D14" i="71"/>
  <c r="D68" i="71" s="1"/>
  <c r="AD9" i="71"/>
  <c r="AA9" i="71"/>
  <c r="X9" i="71"/>
  <c r="U9" i="71"/>
  <c r="R9" i="71"/>
  <c r="O9" i="71"/>
  <c r="L9" i="71"/>
  <c r="I9" i="71"/>
  <c r="F9" i="71"/>
  <c r="C9" i="71"/>
  <c r="B5" i="69"/>
  <c r="AH106" i="67"/>
  <c r="AI102" i="67"/>
  <c r="AG102" i="67"/>
  <c r="AE102" i="67"/>
  <c r="AB102" i="67"/>
  <c r="Y102" i="67"/>
  <c r="V102" i="67"/>
  <c r="S102" i="67"/>
  <c r="P102" i="67"/>
  <c r="M102" i="67"/>
  <c r="J102" i="67"/>
  <c r="G102" i="67"/>
  <c r="D102" i="67"/>
  <c r="AI101" i="67"/>
  <c r="AG101" i="67"/>
  <c r="AE101" i="67"/>
  <c r="AB101" i="67"/>
  <c r="Y101" i="67"/>
  <c r="V101" i="67"/>
  <c r="S101" i="67"/>
  <c r="P101" i="67"/>
  <c r="M101" i="67"/>
  <c r="J101" i="67"/>
  <c r="G101" i="67"/>
  <c r="D101" i="67"/>
  <c r="AI100" i="67"/>
  <c r="AG100" i="67"/>
  <c r="AE100" i="67"/>
  <c r="AB100" i="67"/>
  <c r="Y100" i="67"/>
  <c r="V100" i="67"/>
  <c r="S100" i="67"/>
  <c r="P100" i="67"/>
  <c r="M100" i="67"/>
  <c r="J100" i="67"/>
  <c r="G100" i="67"/>
  <c r="D100" i="67"/>
  <c r="AI99" i="67"/>
  <c r="AG99" i="67"/>
  <c r="AE99" i="67"/>
  <c r="AB99" i="67"/>
  <c r="Y99" i="67"/>
  <c r="V99" i="67"/>
  <c r="S99" i="67"/>
  <c r="P99" i="67"/>
  <c r="M99" i="67"/>
  <c r="J99" i="67"/>
  <c r="G99" i="67"/>
  <c r="D99" i="67"/>
  <c r="AI98" i="67"/>
  <c r="AG98" i="67"/>
  <c r="AE98" i="67"/>
  <c r="AB98" i="67"/>
  <c r="Y98" i="67"/>
  <c r="V98" i="67"/>
  <c r="S98" i="67"/>
  <c r="P98" i="67"/>
  <c r="M98" i="67"/>
  <c r="J98" i="67"/>
  <c r="G98" i="67"/>
  <c r="D98" i="67"/>
  <c r="AI97" i="67"/>
  <c r="AG97" i="67"/>
  <c r="AE97" i="67"/>
  <c r="AB97" i="67"/>
  <c r="Y97" i="67"/>
  <c r="V97" i="67"/>
  <c r="S97" i="67"/>
  <c r="P97" i="67"/>
  <c r="M97" i="67"/>
  <c r="J97" i="67"/>
  <c r="J104" i="67" s="1"/>
  <c r="G97" i="67"/>
  <c r="D97" i="67"/>
  <c r="AI96" i="67"/>
  <c r="AG96" i="67"/>
  <c r="AE96" i="67"/>
  <c r="AE104" i="67" s="1"/>
  <c r="AB96" i="67"/>
  <c r="AB104" i="67" s="1"/>
  <c r="Y96" i="67"/>
  <c r="V96" i="67"/>
  <c r="V104" i="67" s="1"/>
  <c r="S96" i="67"/>
  <c r="P96" i="67"/>
  <c r="P104" i="67" s="1"/>
  <c r="M96" i="67"/>
  <c r="J96" i="67"/>
  <c r="G96" i="67"/>
  <c r="G104" i="67" s="1"/>
  <c r="D96" i="67"/>
  <c r="D104" i="67" s="1"/>
  <c r="AI90" i="67"/>
  <c r="AG90" i="67"/>
  <c r="AE90" i="67"/>
  <c r="AB90" i="67"/>
  <c r="Y90" i="67"/>
  <c r="V90" i="67"/>
  <c r="S90" i="67"/>
  <c r="P90" i="67"/>
  <c r="M90" i="67"/>
  <c r="J90" i="67"/>
  <c r="G90" i="67"/>
  <c r="D90" i="67"/>
  <c r="AI89" i="67"/>
  <c r="AG89" i="67"/>
  <c r="AE89" i="67"/>
  <c r="AB89" i="67"/>
  <c r="Y89" i="67"/>
  <c r="V89" i="67"/>
  <c r="S89" i="67"/>
  <c r="P89" i="67"/>
  <c r="M89" i="67"/>
  <c r="G89" i="67"/>
  <c r="D89" i="67"/>
  <c r="AI88" i="67"/>
  <c r="AG88" i="67"/>
  <c r="AE88" i="67"/>
  <c r="AB88" i="67"/>
  <c r="Y88" i="67"/>
  <c r="V88" i="67"/>
  <c r="S88" i="67"/>
  <c r="P88" i="67"/>
  <c r="M88" i="67"/>
  <c r="J88" i="67"/>
  <c r="G88" i="67"/>
  <c r="D88" i="67"/>
  <c r="AI87" i="67"/>
  <c r="AG87" i="67"/>
  <c r="AE87" i="67"/>
  <c r="AB87" i="67"/>
  <c r="Y87" i="67"/>
  <c r="V87" i="67"/>
  <c r="S87" i="67"/>
  <c r="P87" i="67"/>
  <c r="M87" i="67"/>
  <c r="J87" i="67"/>
  <c r="G87" i="67"/>
  <c r="D87" i="67"/>
  <c r="AI86" i="67"/>
  <c r="AG86" i="67"/>
  <c r="AE86" i="67"/>
  <c r="AB86" i="67"/>
  <c r="Y86" i="67"/>
  <c r="V86" i="67"/>
  <c r="S86" i="67"/>
  <c r="P86" i="67"/>
  <c r="M86" i="67"/>
  <c r="J86" i="67"/>
  <c r="G86" i="67"/>
  <c r="D86" i="67"/>
  <c r="AI85" i="67"/>
  <c r="AG85" i="67"/>
  <c r="AE85" i="67"/>
  <c r="AB85" i="67"/>
  <c r="Y85" i="67"/>
  <c r="V85" i="67"/>
  <c r="S85" i="67"/>
  <c r="P85" i="67"/>
  <c r="M85" i="67"/>
  <c r="J85" i="67"/>
  <c r="G85" i="67"/>
  <c r="D85" i="67"/>
  <c r="AI84" i="67"/>
  <c r="AG84" i="67"/>
  <c r="AE84" i="67"/>
  <c r="AB84" i="67"/>
  <c r="Y84" i="67"/>
  <c r="V84" i="67"/>
  <c r="S84" i="67"/>
  <c r="P84" i="67"/>
  <c r="M84" i="67"/>
  <c r="J84" i="67"/>
  <c r="G84" i="67"/>
  <c r="D84" i="67"/>
  <c r="AI83" i="67"/>
  <c r="AG83" i="67"/>
  <c r="AE83" i="67"/>
  <c r="AB83" i="67"/>
  <c r="Y83" i="67"/>
  <c r="V83" i="67"/>
  <c r="S83" i="67"/>
  <c r="P83" i="67"/>
  <c r="M83" i="67"/>
  <c r="J83" i="67"/>
  <c r="G83" i="67"/>
  <c r="D83" i="67"/>
  <c r="AI82" i="67"/>
  <c r="AG82" i="67"/>
  <c r="AE82" i="67"/>
  <c r="AB82" i="67"/>
  <c r="Y82" i="67"/>
  <c r="V82" i="67"/>
  <c r="S82" i="67"/>
  <c r="P82" i="67"/>
  <c r="M82" i="67"/>
  <c r="J82" i="67"/>
  <c r="G82" i="67"/>
  <c r="D82" i="67"/>
  <c r="AI80" i="67"/>
  <c r="AG80" i="67"/>
  <c r="AE80" i="67"/>
  <c r="AB80" i="67"/>
  <c r="Y80" i="67"/>
  <c r="V80" i="67"/>
  <c r="S80" i="67"/>
  <c r="P80" i="67"/>
  <c r="M80" i="67"/>
  <c r="J80" i="67"/>
  <c r="G80" i="67"/>
  <c r="D80" i="67"/>
  <c r="AI79" i="67"/>
  <c r="AG79" i="67"/>
  <c r="AE79" i="67"/>
  <c r="AB79" i="67"/>
  <c r="Y79" i="67"/>
  <c r="V79" i="67"/>
  <c r="S79" i="67"/>
  <c r="P79" i="67"/>
  <c r="M79" i="67"/>
  <c r="J79" i="67"/>
  <c r="G79" i="67"/>
  <c r="D79" i="67"/>
  <c r="AI78" i="67"/>
  <c r="AG78" i="67"/>
  <c r="AE78" i="67"/>
  <c r="AB78" i="67"/>
  <c r="Y78" i="67"/>
  <c r="V78" i="67"/>
  <c r="S78" i="67"/>
  <c r="P78" i="67"/>
  <c r="M78" i="67"/>
  <c r="J78" i="67"/>
  <c r="G78" i="67"/>
  <c r="D78" i="67"/>
  <c r="AI77" i="67"/>
  <c r="AG77" i="67"/>
  <c r="AE77" i="67"/>
  <c r="AB77" i="67"/>
  <c r="Y77" i="67"/>
  <c r="V77" i="67"/>
  <c r="S77" i="67"/>
  <c r="P77" i="67"/>
  <c r="M77" i="67"/>
  <c r="J77" i="67"/>
  <c r="G77" i="67"/>
  <c r="D77" i="67"/>
  <c r="AI76" i="67"/>
  <c r="AG76" i="67"/>
  <c r="AE76" i="67"/>
  <c r="AB76" i="67"/>
  <c r="Y76" i="67"/>
  <c r="V76" i="67"/>
  <c r="S76" i="67"/>
  <c r="P76" i="67"/>
  <c r="M76" i="67"/>
  <c r="J76" i="67"/>
  <c r="G76" i="67"/>
  <c r="D76" i="67"/>
  <c r="AI75" i="67"/>
  <c r="AG75" i="67"/>
  <c r="AE75" i="67"/>
  <c r="AB75" i="67"/>
  <c r="Y75" i="67"/>
  <c r="V75" i="67"/>
  <c r="S75" i="67"/>
  <c r="P75" i="67"/>
  <c r="M75" i="67"/>
  <c r="J75" i="67"/>
  <c r="G75" i="67"/>
  <c r="D75" i="67"/>
  <c r="AI74" i="67"/>
  <c r="AG74" i="67"/>
  <c r="AE74" i="67"/>
  <c r="AB74" i="67"/>
  <c r="Y74" i="67"/>
  <c r="V74" i="67"/>
  <c r="S74" i="67"/>
  <c r="P74" i="67"/>
  <c r="M74" i="67"/>
  <c r="J74" i="67"/>
  <c r="G74" i="67"/>
  <c r="D74" i="67"/>
  <c r="AI73" i="67"/>
  <c r="AG73" i="67"/>
  <c r="AE73" i="67"/>
  <c r="AB73" i="67"/>
  <c r="Y73" i="67"/>
  <c r="V73" i="67"/>
  <c r="S73" i="67"/>
  <c r="P73" i="67"/>
  <c r="M73" i="67"/>
  <c r="J73" i="67"/>
  <c r="G73" i="67"/>
  <c r="D73" i="67"/>
  <c r="AI72" i="67"/>
  <c r="AG72" i="67"/>
  <c r="AE72" i="67"/>
  <c r="AB72" i="67"/>
  <c r="Y72" i="67"/>
  <c r="V72" i="67"/>
  <c r="S72" i="67"/>
  <c r="P72" i="67"/>
  <c r="M72" i="67"/>
  <c r="J72" i="67"/>
  <c r="G72" i="67"/>
  <c r="D72" i="67"/>
  <c r="AI71" i="67"/>
  <c r="AG71" i="67"/>
  <c r="AE71" i="67"/>
  <c r="AB71" i="67"/>
  <c r="Y71" i="67"/>
  <c r="V71" i="67"/>
  <c r="S71" i="67"/>
  <c r="P71" i="67"/>
  <c r="M71" i="67"/>
  <c r="J71" i="67"/>
  <c r="G71" i="67"/>
  <c r="D71" i="67"/>
  <c r="AI66" i="67"/>
  <c r="AG66" i="67"/>
  <c r="AE66" i="67"/>
  <c r="AB66" i="67"/>
  <c r="Y66" i="67"/>
  <c r="V66" i="67"/>
  <c r="S66" i="67"/>
  <c r="P66" i="67"/>
  <c r="M66" i="67"/>
  <c r="J66" i="67"/>
  <c r="G66" i="67"/>
  <c r="D66" i="67"/>
  <c r="AI65" i="67"/>
  <c r="AG65" i="67"/>
  <c r="AE65" i="67"/>
  <c r="AB65" i="67"/>
  <c r="Y65" i="67"/>
  <c r="V65" i="67"/>
  <c r="S65" i="67"/>
  <c r="P65" i="67"/>
  <c r="M65" i="67"/>
  <c r="J65" i="67"/>
  <c r="G65" i="67"/>
  <c r="D65" i="67"/>
  <c r="AI64" i="67"/>
  <c r="AG64" i="67"/>
  <c r="AE64" i="67"/>
  <c r="AB64" i="67"/>
  <c r="Y64" i="67"/>
  <c r="V64" i="67"/>
  <c r="S64" i="67"/>
  <c r="P64" i="67"/>
  <c r="M64" i="67"/>
  <c r="J64" i="67"/>
  <c r="G64" i="67"/>
  <c r="D64" i="67"/>
  <c r="AI63" i="67"/>
  <c r="AG63" i="67"/>
  <c r="AE63" i="67"/>
  <c r="AB63" i="67"/>
  <c r="Y63" i="67"/>
  <c r="V63" i="67"/>
  <c r="S63" i="67"/>
  <c r="P63" i="67"/>
  <c r="M63" i="67"/>
  <c r="J63" i="67"/>
  <c r="G63" i="67"/>
  <c r="D63" i="67"/>
  <c r="AI62" i="67"/>
  <c r="AG62" i="67"/>
  <c r="AE62" i="67"/>
  <c r="AB62" i="67"/>
  <c r="Y62" i="67"/>
  <c r="V62" i="67"/>
  <c r="S62" i="67"/>
  <c r="P62" i="67"/>
  <c r="M62" i="67"/>
  <c r="J62" i="67"/>
  <c r="G62" i="67"/>
  <c r="D62" i="67"/>
  <c r="AI61" i="67"/>
  <c r="AG61" i="67"/>
  <c r="AE61" i="67"/>
  <c r="AB61" i="67"/>
  <c r="Y61" i="67"/>
  <c r="V61" i="67"/>
  <c r="S61" i="67"/>
  <c r="P61" i="67"/>
  <c r="M61" i="67"/>
  <c r="J61" i="67"/>
  <c r="G61" i="67"/>
  <c r="D61" i="67"/>
  <c r="AI60" i="67"/>
  <c r="AG60" i="67"/>
  <c r="AE60" i="67"/>
  <c r="AB60" i="67"/>
  <c r="Y60" i="67"/>
  <c r="V60" i="67"/>
  <c r="S60" i="67"/>
  <c r="P60" i="67"/>
  <c r="M60" i="67"/>
  <c r="J60" i="67"/>
  <c r="G60" i="67"/>
  <c r="D60" i="67"/>
  <c r="AI59" i="67"/>
  <c r="AG59" i="67"/>
  <c r="AE59" i="67"/>
  <c r="AB59" i="67"/>
  <c r="Y59" i="67"/>
  <c r="V59" i="67"/>
  <c r="S59" i="67"/>
  <c r="P59" i="67"/>
  <c r="M59" i="67"/>
  <c r="J59" i="67"/>
  <c r="G59" i="67"/>
  <c r="D59" i="67"/>
  <c r="AI58" i="67"/>
  <c r="AG58" i="67"/>
  <c r="AE58" i="67"/>
  <c r="AB58" i="67"/>
  <c r="Y58" i="67"/>
  <c r="V58" i="67"/>
  <c r="S58" i="67"/>
  <c r="P58" i="67"/>
  <c r="M58" i="67"/>
  <c r="J58" i="67"/>
  <c r="G58" i="67"/>
  <c r="D58" i="67"/>
  <c r="AI57" i="67"/>
  <c r="AG57" i="67"/>
  <c r="AE57" i="67"/>
  <c r="AB57" i="67"/>
  <c r="Y57" i="67"/>
  <c r="V57" i="67"/>
  <c r="S57" i="67"/>
  <c r="P57" i="67"/>
  <c r="M57" i="67"/>
  <c r="J57" i="67"/>
  <c r="G57" i="67"/>
  <c r="D57" i="67"/>
  <c r="AI55" i="67"/>
  <c r="AG55" i="67"/>
  <c r="AE55" i="67"/>
  <c r="AB55" i="67"/>
  <c r="Y55" i="67"/>
  <c r="V55" i="67"/>
  <c r="S55" i="67"/>
  <c r="P55" i="67"/>
  <c r="M55" i="67"/>
  <c r="J55" i="67"/>
  <c r="G55" i="67"/>
  <c r="D55" i="67"/>
  <c r="AI54" i="67"/>
  <c r="AG54" i="67"/>
  <c r="AE54" i="67"/>
  <c r="AB54" i="67"/>
  <c r="Y54" i="67"/>
  <c r="V54" i="67"/>
  <c r="S54" i="67"/>
  <c r="P54" i="67"/>
  <c r="M54" i="67"/>
  <c r="J54" i="67"/>
  <c r="G54" i="67"/>
  <c r="D54" i="67"/>
  <c r="AI53" i="67"/>
  <c r="AG53" i="67"/>
  <c r="AE53" i="67"/>
  <c r="AB53" i="67"/>
  <c r="Y53" i="67"/>
  <c r="V53" i="67"/>
  <c r="S53" i="67"/>
  <c r="P53" i="67"/>
  <c r="M53" i="67"/>
  <c r="J53" i="67"/>
  <c r="G53" i="67"/>
  <c r="D53" i="67"/>
  <c r="AI52" i="67"/>
  <c r="AG52" i="67"/>
  <c r="AE52" i="67"/>
  <c r="AB52" i="67"/>
  <c r="Y52" i="67"/>
  <c r="V52" i="67"/>
  <c r="S52" i="67"/>
  <c r="P52" i="67"/>
  <c r="M52" i="67"/>
  <c r="J52" i="67"/>
  <c r="G52" i="67"/>
  <c r="D52" i="67"/>
  <c r="AI51" i="67"/>
  <c r="AG51" i="67"/>
  <c r="AE51" i="67"/>
  <c r="AB51" i="67"/>
  <c r="Y51" i="67"/>
  <c r="V51" i="67"/>
  <c r="S51" i="67"/>
  <c r="P51" i="67"/>
  <c r="M51" i="67"/>
  <c r="J51" i="67"/>
  <c r="G51" i="67"/>
  <c r="D51" i="67"/>
  <c r="AI50" i="67"/>
  <c r="AG50" i="67"/>
  <c r="AE50" i="67"/>
  <c r="AB50" i="67"/>
  <c r="Y50" i="67"/>
  <c r="V50" i="67"/>
  <c r="S50" i="67"/>
  <c r="P50" i="67"/>
  <c r="M50" i="67"/>
  <c r="J50" i="67"/>
  <c r="G50" i="67"/>
  <c r="D50" i="67"/>
  <c r="AI49" i="67"/>
  <c r="AG49" i="67"/>
  <c r="AE49" i="67"/>
  <c r="AB49" i="67"/>
  <c r="Y49" i="67"/>
  <c r="V49" i="67"/>
  <c r="S49" i="67"/>
  <c r="P49" i="67"/>
  <c r="M49" i="67"/>
  <c r="J49" i="67"/>
  <c r="G49" i="67"/>
  <c r="D49" i="67"/>
  <c r="AI48" i="67"/>
  <c r="AG48" i="67"/>
  <c r="AE48" i="67"/>
  <c r="AB48" i="67"/>
  <c r="Y48" i="67"/>
  <c r="V48" i="67"/>
  <c r="S48" i="67"/>
  <c r="P48" i="67"/>
  <c r="M48" i="67"/>
  <c r="J48" i="67"/>
  <c r="G48" i="67"/>
  <c r="D48" i="67"/>
  <c r="AI47" i="67"/>
  <c r="AG47" i="67"/>
  <c r="AE47" i="67"/>
  <c r="AB47" i="67"/>
  <c r="Y47" i="67"/>
  <c r="V47" i="67"/>
  <c r="S47" i="67"/>
  <c r="P47" i="67"/>
  <c r="M47" i="67"/>
  <c r="J47" i="67"/>
  <c r="G47" i="67"/>
  <c r="D47" i="67"/>
  <c r="AI46" i="67"/>
  <c r="AG46" i="67"/>
  <c r="AE46" i="67"/>
  <c r="AB46" i="67"/>
  <c r="Y46" i="67"/>
  <c r="V46" i="67"/>
  <c r="S46" i="67"/>
  <c r="P46" i="67"/>
  <c r="M46" i="67"/>
  <c r="J46" i="67"/>
  <c r="G46" i="67"/>
  <c r="D46" i="67"/>
  <c r="AI45" i="67"/>
  <c r="AG45" i="67"/>
  <c r="AE45" i="67"/>
  <c r="AB45" i="67"/>
  <c r="Y45" i="67"/>
  <c r="V45" i="67"/>
  <c r="S45" i="67"/>
  <c r="P45" i="67"/>
  <c r="M45" i="67"/>
  <c r="J45" i="67"/>
  <c r="G45" i="67"/>
  <c r="D45" i="67"/>
  <c r="AI44" i="67"/>
  <c r="AG44" i="67"/>
  <c r="AE44" i="67"/>
  <c r="AB44" i="67"/>
  <c r="Y44" i="67"/>
  <c r="V44" i="67"/>
  <c r="S44" i="67"/>
  <c r="P44" i="67"/>
  <c r="M44" i="67"/>
  <c r="J44" i="67"/>
  <c r="G44" i="67"/>
  <c r="D44" i="67"/>
  <c r="AI43" i="67"/>
  <c r="AG43" i="67"/>
  <c r="AE43" i="67"/>
  <c r="AB43" i="67"/>
  <c r="Y43" i="67"/>
  <c r="V43" i="67"/>
  <c r="S43" i="67"/>
  <c r="P43" i="67"/>
  <c r="M43" i="67"/>
  <c r="J43" i="67"/>
  <c r="G43" i="67"/>
  <c r="D43" i="67"/>
  <c r="AI42" i="67"/>
  <c r="AG42" i="67"/>
  <c r="AE42" i="67"/>
  <c r="AB42" i="67"/>
  <c r="Y42" i="67"/>
  <c r="V42" i="67"/>
  <c r="S42" i="67"/>
  <c r="P42" i="67"/>
  <c r="M42" i="67"/>
  <c r="J42" i="67"/>
  <c r="G42" i="67"/>
  <c r="D42" i="67"/>
  <c r="AI41" i="67"/>
  <c r="AG41" i="67"/>
  <c r="AE41" i="67"/>
  <c r="AB41" i="67"/>
  <c r="Y41" i="67"/>
  <c r="V41" i="67"/>
  <c r="S41" i="67"/>
  <c r="P41" i="67"/>
  <c r="M41" i="67"/>
  <c r="J41" i="67"/>
  <c r="G41" i="67"/>
  <c r="D41" i="67"/>
  <c r="AI40" i="67"/>
  <c r="AG40" i="67"/>
  <c r="AE40" i="67"/>
  <c r="AB40" i="67"/>
  <c r="Y40" i="67"/>
  <c r="V40" i="67"/>
  <c r="S40" i="67"/>
  <c r="P40" i="67"/>
  <c r="M40" i="67"/>
  <c r="J40" i="67"/>
  <c r="G40" i="67"/>
  <c r="D40" i="67"/>
  <c r="AI39" i="67"/>
  <c r="AG39" i="67"/>
  <c r="AE39" i="67"/>
  <c r="AB39" i="67"/>
  <c r="Y39" i="67"/>
  <c r="V39" i="67"/>
  <c r="S39" i="67"/>
  <c r="P39" i="67"/>
  <c r="M39" i="67"/>
  <c r="J39" i="67"/>
  <c r="G39" i="67"/>
  <c r="D39" i="67"/>
  <c r="AI38" i="67"/>
  <c r="AG38" i="67"/>
  <c r="AE38" i="67"/>
  <c r="AB38" i="67"/>
  <c r="Y38" i="67"/>
  <c r="V38" i="67"/>
  <c r="S38" i="67"/>
  <c r="P38" i="67"/>
  <c r="M38" i="67"/>
  <c r="J38" i="67"/>
  <c r="G38" i="67"/>
  <c r="D38" i="67"/>
  <c r="AI37" i="67"/>
  <c r="AG37" i="67"/>
  <c r="AE37" i="67"/>
  <c r="AB37" i="67"/>
  <c r="Y37" i="67"/>
  <c r="V37" i="67"/>
  <c r="S37" i="67"/>
  <c r="P37" i="67"/>
  <c r="M37" i="67"/>
  <c r="J37" i="67"/>
  <c r="G37" i="67"/>
  <c r="D37" i="67"/>
  <c r="AI36" i="67"/>
  <c r="AG36" i="67"/>
  <c r="AE36" i="67"/>
  <c r="AB36" i="67"/>
  <c r="Y36" i="67"/>
  <c r="V36" i="67"/>
  <c r="S36" i="67"/>
  <c r="P36" i="67"/>
  <c r="M36" i="67"/>
  <c r="J36" i="67"/>
  <c r="G36" i="67"/>
  <c r="D36" i="67"/>
  <c r="AI35" i="67"/>
  <c r="AG35" i="67"/>
  <c r="AE35" i="67"/>
  <c r="AB35" i="67"/>
  <c r="Y35" i="67"/>
  <c r="V35" i="67"/>
  <c r="S35" i="67"/>
  <c r="P35" i="67"/>
  <c r="M35" i="67"/>
  <c r="J35" i="67"/>
  <c r="G35" i="67"/>
  <c r="D35" i="67"/>
  <c r="AI34" i="67"/>
  <c r="AG34" i="67"/>
  <c r="AE34" i="67"/>
  <c r="AB34" i="67"/>
  <c r="Y34" i="67"/>
  <c r="V34" i="67"/>
  <c r="S34" i="67"/>
  <c r="P34" i="67"/>
  <c r="M34" i="67"/>
  <c r="J34" i="67"/>
  <c r="G34" i="67"/>
  <c r="D34" i="67"/>
  <c r="AI33" i="67"/>
  <c r="AG33" i="67"/>
  <c r="AE33" i="67"/>
  <c r="AB33" i="67"/>
  <c r="Y33" i="67"/>
  <c r="V33" i="67"/>
  <c r="S33" i="67"/>
  <c r="P33" i="67"/>
  <c r="M33" i="67"/>
  <c r="J33" i="67"/>
  <c r="G33" i="67"/>
  <c r="D33" i="67"/>
  <c r="AI32" i="67"/>
  <c r="AG32" i="67"/>
  <c r="AE32" i="67"/>
  <c r="AB32" i="67"/>
  <c r="Y32" i="67"/>
  <c r="V32" i="67"/>
  <c r="S32" i="67"/>
  <c r="P32" i="67"/>
  <c r="M32" i="67"/>
  <c r="J32" i="67"/>
  <c r="G32" i="67"/>
  <c r="D32" i="67"/>
  <c r="AI31" i="67"/>
  <c r="AG31" i="67"/>
  <c r="AE31" i="67"/>
  <c r="AB31" i="67"/>
  <c r="Y31" i="67"/>
  <c r="V31" i="67"/>
  <c r="S31" i="67"/>
  <c r="P31" i="67"/>
  <c r="M31" i="67"/>
  <c r="J31" i="67"/>
  <c r="G31" i="67"/>
  <c r="D31" i="67"/>
  <c r="AI30" i="67"/>
  <c r="AG30" i="67"/>
  <c r="AE30" i="67"/>
  <c r="AB30" i="67"/>
  <c r="Y30" i="67"/>
  <c r="V30" i="67"/>
  <c r="S30" i="67"/>
  <c r="P30" i="67"/>
  <c r="M30" i="67"/>
  <c r="J30" i="67"/>
  <c r="G30" i="67"/>
  <c r="D30" i="67"/>
  <c r="AI29" i="67"/>
  <c r="AG29" i="67"/>
  <c r="AE29" i="67"/>
  <c r="AB29" i="67"/>
  <c r="Y29" i="67"/>
  <c r="V29" i="67"/>
  <c r="S29" i="67"/>
  <c r="P29" i="67"/>
  <c r="M29" i="67"/>
  <c r="J29" i="67"/>
  <c r="G29" i="67"/>
  <c r="D29" i="67"/>
  <c r="AI28" i="67"/>
  <c r="AG28" i="67"/>
  <c r="AE28" i="67"/>
  <c r="AB28" i="67"/>
  <c r="Y28" i="67"/>
  <c r="V28" i="67"/>
  <c r="S28" i="67"/>
  <c r="P28" i="67"/>
  <c r="M28" i="67"/>
  <c r="J28" i="67"/>
  <c r="G28" i="67"/>
  <c r="D28" i="67"/>
  <c r="AI27" i="67"/>
  <c r="AG27" i="67"/>
  <c r="AE27" i="67"/>
  <c r="AB27" i="67"/>
  <c r="Y27" i="67"/>
  <c r="V27" i="67"/>
  <c r="S27" i="67"/>
  <c r="P27" i="67"/>
  <c r="M27" i="67"/>
  <c r="J27" i="67"/>
  <c r="G27" i="67"/>
  <c r="D27" i="67"/>
  <c r="AI26" i="67"/>
  <c r="AG26" i="67"/>
  <c r="AE26" i="67"/>
  <c r="AB26" i="67"/>
  <c r="Y26" i="67"/>
  <c r="V26" i="67"/>
  <c r="S26" i="67"/>
  <c r="P26" i="67"/>
  <c r="M26" i="67"/>
  <c r="J26" i="67"/>
  <c r="G26" i="67"/>
  <c r="D26" i="67"/>
  <c r="AI25" i="67"/>
  <c r="AG25" i="67"/>
  <c r="AE25" i="67"/>
  <c r="AB25" i="67"/>
  <c r="Y25" i="67"/>
  <c r="V25" i="67"/>
  <c r="S25" i="67"/>
  <c r="P25" i="67"/>
  <c r="M25" i="67"/>
  <c r="J25" i="67"/>
  <c r="G25" i="67"/>
  <c r="D25" i="67"/>
  <c r="AI24" i="67"/>
  <c r="AG24" i="67"/>
  <c r="AE24" i="67"/>
  <c r="AB24" i="67"/>
  <c r="Y24" i="67"/>
  <c r="V24" i="67"/>
  <c r="S24" i="67"/>
  <c r="P24" i="67"/>
  <c r="M24" i="67"/>
  <c r="J24" i="67"/>
  <c r="G24" i="67"/>
  <c r="D24" i="67"/>
  <c r="AI23" i="67"/>
  <c r="AG23" i="67"/>
  <c r="AE23" i="67"/>
  <c r="AB23" i="67"/>
  <c r="Y23" i="67"/>
  <c r="V23" i="67"/>
  <c r="S23" i="67"/>
  <c r="P23" i="67"/>
  <c r="M23" i="67"/>
  <c r="J23" i="67"/>
  <c r="G23" i="67"/>
  <c r="D23" i="67"/>
  <c r="AI22" i="67"/>
  <c r="AG22" i="67"/>
  <c r="AE22" i="67"/>
  <c r="AB22" i="67"/>
  <c r="Y22" i="67"/>
  <c r="V22" i="67"/>
  <c r="S22" i="67"/>
  <c r="P22" i="67"/>
  <c r="M22" i="67"/>
  <c r="J22" i="67"/>
  <c r="G22" i="67"/>
  <c r="D22" i="67"/>
  <c r="AI21" i="67"/>
  <c r="AG21" i="67"/>
  <c r="AE21" i="67"/>
  <c r="AB21" i="67"/>
  <c r="Y21" i="67"/>
  <c r="V21" i="67"/>
  <c r="S21" i="67"/>
  <c r="P21" i="67"/>
  <c r="M21" i="67"/>
  <c r="J21" i="67"/>
  <c r="G21" i="67"/>
  <c r="D21" i="67"/>
  <c r="AI20" i="67"/>
  <c r="AG20" i="67"/>
  <c r="AE20" i="67"/>
  <c r="AB20" i="67"/>
  <c r="Y20" i="67"/>
  <c r="V20" i="67"/>
  <c r="S20" i="67"/>
  <c r="P20" i="67"/>
  <c r="M20" i="67"/>
  <c r="J20" i="67"/>
  <c r="G20" i="67"/>
  <c r="D20" i="67"/>
  <c r="AI19" i="67"/>
  <c r="AG19" i="67"/>
  <c r="AE19" i="67"/>
  <c r="AB19" i="67"/>
  <c r="Y19" i="67"/>
  <c r="V19" i="67"/>
  <c r="S19" i="67"/>
  <c r="P19" i="67"/>
  <c r="M19" i="67"/>
  <c r="J19" i="67"/>
  <c r="G19" i="67"/>
  <c r="D19" i="67"/>
  <c r="AI18" i="67"/>
  <c r="AG18" i="67"/>
  <c r="AE18" i="67"/>
  <c r="AB18" i="67"/>
  <c r="Y18" i="67"/>
  <c r="V18" i="67"/>
  <c r="S18" i="67"/>
  <c r="P18" i="67"/>
  <c r="M18" i="67"/>
  <c r="J18" i="67"/>
  <c r="G18" i="67"/>
  <c r="D18" i="67"/>
  <c r="AI17" i="67"/>
  <c r="AG17" i="67"/>
  <c r="AE17" i="67"/>
  <c r="AB17" i="67"/>
  <c r="Y17" i="67"/>
  <c r="V17" i="67"/>
  <c r="S17" i="67"/>
  <c r="P17" i="67"/>
  <c r="M17" i="67"/>
  <c r="J17" i="67"/>
  <c r="G17" i="67"/>
  <c r="D17" i="67"/>
  <c r="AI16" i="67"/>
  <c r="AG16" i="67"/>
  <c r="AE16" i="67"/>
  <c r="AB16" i="67"/>
  <c r="Y16" i="67"/>
  <c r="V16" i="67"/>
  <c r="S16" i="67"/>
  <c r="P16" i="67"/>
  <c r="M16" i="67"/>
  <c r="J16" i="67"/>
  <c r="G16" i="67"/>
  <c r="D16" i="67"/>
  <c r="AI15" i="67"/>
  <c r="AG15" i="67"/>
  <c r="AE15" i="67"/>
  <c r="AB15" i="67"/>
  <c r="Y15" i="67"/>
  <c r="V15" i="67"/>
  <c r="S15" i="67"/>
  <c r="P15" i="67"/>
  <c r="M15" i="67"/>
  <c r="J15" i="67"/>
  <c r="G15" i="67"/>
  <c r="D15" i="67"/>
  <c r="D68" i="67" s="1"/>
  <c r="AI14" i="67"/>
  <c r="AG14" i="67"/>
  <c r="AE14" i="67"/>
  <c r="AE68" i="67" s="1"/>
  <c r="AB14" i="67"/>
  <c r="Y14" i="67"/>
  <c r="V14" i="67"/>
  <c r="S14" i="67"/>
  <c r="P14" i="67"/>
  <c r="P68" i="67" s="1"/>
  <c r="M14" i="67"/>
  <c r="M68" i="67" s="1"/>
  <c r="J14" i="67"/>
  <c r="G14" i="67"/>
  <c r="G68" i="67" s="1"/>
  <c r="D14" i="67"/>
  <c r="AD9" i="67"/>
  <c r="AA9" i="67"/>
  <c r="X9" i="67"/>
  <c r="U9" i="67"/>
  <c r="R9" i="67"/>
  <c r="O9" i="67"/>
  <c r="L9" i="67"/>
  <c r="I9" i="67"/>
  <c r="F9" i="67"/>
  <c r="C9" i="67"/>
  <c r="B5" i="65"/>
  <c r="B5" i="61"/>
  <c r="B5" i="57"/>
  <c r="AA42" i="50"/>
  <c r="X42" i="50"/>
  <c r="U42" i="50"/>
  <c r="R42" i="50"/>
  <c r="O42" i="50"/>
  <c r="L42" i="50"/>
  <c r="I42" i="50"/>
  <c r="F42" i="50"/>
  <c r="B5" i="52"/>
  <c r="B5" i="48"/>
  <c r="B5" i="36"/>
  <c r="C125" i="71"/>
  <c r="C91" i="71" s="1"/>
  <c r="C93" i="71" s="1"/>
  <c r="D125" i="71"/>
  <c r="E125" i="71"/>
  <c r="E91" i="71" s="1"/>
  <c r="E93" i="71" s="1"/>
  <c r="F125" i="71"/>
  <c r="F91" i="71" s="1"/>
  <c r="F93" i="71" s="1"/>
  <c r="G125" i="71"/>
  <c r="H125" i="71"/>
  <c r="H91" i="71" s="1"/>
  <c r="H93" i="71" s="1"/>
  <c r="I125" i="71"/>
  <c r="I91" i="71" s="1"/>
  <c r="I93" i="71" s="1"/>
  <c r="J125" i="71"/>
  <c r="K125" i="71"/>
  <c r="K91" i="71" s="1"/>
  <c r="K93" i="71" s="1"/>
  <c r="L125" i="71"/>
  <c r="L91" i="71" s="1"/>
  <c r="L93" i="71" s="1"/>
  <c r="M125" i="71"/>
  <c r="N125" i="71"/>
  <c r="N91" i="71" s="1"/>
  <c r="N93" i="71" s="1"/>
  <c r="O125" i="71"/>
  <c r="O91" i="71" s="1"/>
  <c r="O93" i="71" s="1"/>
  <c r="P125" i="71"/>
  <c r="Q125" i="71"/>
  <c r="Q91" i="71" s="1"/>
  <c r="Q93" i="71" s="1"/>
  <c r="R125" i="71"/>
  <c r="R91" i="71" s="1"/>
  <c r="R93" i="71" s="1"/>
  <c r="S125" i="71"/>
  <c r="T125" i="71"/>
  <c r="T91" i="71" s="1"/>
  <c r="T93" i="71" s="1"/>
  <c r="U125" i="71"/>
  <c r="U91" i="71" s="1"/>
  <c r="U93" i="71" s="1"/>
  <c r="V125" i="71"/>
  <c r="W125" i="71"/>
  <c r="W91" i="71" s="1"/>
  <c r="W93" i="71" s="1"/>
  <c r="X125" i="71"/>
  <c r="X91" i="71" s="1"/>
  <c r="X93" i="71" s="1"/>
  <c r="Y125" i="71"/>
  <c r="Z125" i="71"/>
  <c r="Z91" i="71" s="1"/>
  <c r="Z93" i="71" s="1"/>
  <c r="AA125" i="71"/>
  <c r="AA91" i="71" s="1"/>
  <c r="AA93" i="71" s="1"/>
  <c r="AB125" i="71"/>
  <c r="AC125" i="71"/>
  <c r="AC91" i="71" s="1"/>
  <c r="AC93" i="71" s="1"/>
  <c r="AD125" i="71"/>
  <c r="AD91" i="71" s="1"/>
  <c r="AD93" i="71" s="1"/>
  <c r="AE125" i="71"/>
  <c r="AF125" i="71"/>
  <c r="AF91" i="71" s="1"/>
  <c r="AF93" i="71" s="1"/>
  <c r="D125" i="67"/>
  <c r="E125" i="67"/>
  <c r="E91" i="67" s="1"/>
  <c r="E93" i="67" s="1"/>
  <c r="F125" i="67"/>
  <c r="F91" i="67" s="1"/>
  <c r="F93" i="67" s="1"/>
  <c r="G125" i="67"/>
  <c r="H125" i="67"/>
  <c r="H91" i="67" s="1"/>
  <c r="H93" i="67" s="1"/>
  <c r="I125" i="67"/>
  <c r="I91" i="67" s="1"/>
  <c r="I93" i="67" s="1"/>
  <c r="J125" i="67"/>
  <c r="K125" i="67"/>
  <c r="K91" i="67" s="1"/>
  <c r="K93" i="67" s="1"/>
  <c r="L125" i="67"/>
  <c r="L91" i="67" s="1"/>
  <c r="L93" i="67" s="1"/>
  <c r="M125" i="67"/>
  <c r="N125" i="67"/>
  <c r="N91" i="67" s="1"/>
  <c r="N93" i="67" s="1"/>
  <c r="O125" i="67"/>
  <c r="O91" i="67" s="1"/>
  <c r="O93" i="67" s="1"/>
  <c r="P125" i="67"/>
  <c r="Q125" i="67"/>
  <c r="Q91" i="67" s="1"/>
  <c r="Q93" i="67" s="1"/>
  <c r="R125" i="67"/>
  <c r="R91" i="67" s="1"/>
  <c r="R93" i="67" s="1"/>
  <c r="S125" i="67"/>
  <c r="T125" i="67"/>
  <c r="T91" i="67" s="1"/>
  <c r="T93" i="67" s="1"/>
  <c r="U125" i="67"/>
  <c r="U91" i="67" s="1"/>
  <c r="U93" i="67" s="1"/>
  <c r="V125" i="67"/>
  <c r="W125" i="67"/>
  <c r="W91" i="67" s="1"/>
  <c r="W93" i="67" s="1"/>
  <c r="X125" i="67"/>
  <c r="X91" i="67" s="1"/>
  <c r="X93" i="67" s="1"/>
  <c r="Y125" i="67"/>
  <c r="Z125" i="67"/>
  <c r="Z91" i="67" s="1"/>
  <c r="Z93" i="67" s="1"/>
  <c r="AA125" i="67"/>
  <c r="AA91" i="67" s="1"/>
  <c r="AA93" i="67" s="1"/>
  <c r="AB125" i="67"/>
  <c r="AC125" i="67"/>
  <c r="AC91" i="67" s="1"/>
  <c r="AC93" i="67" s="1"/>
  <c r="AD125" i="67"/>
  <c r="AD91" i="67" s="1"/>
  <c r="AD93" i="67" s="1"/>
  <c r="AE125" i="67"/>
  <c r="AF125" i="67"/>
  <c r="AF91" i="67" s="1"/>
  <c r="AF93" i="67" s="1"/>
  <c r="C125" i="67"/>
  <c r="C91" i="67" s="1"/>
  <c r="C93" i="67" s="1"/>
  <c r="AI43" i="54"/>
  <c r="AG43" i="54"/>
  <c r="AE43" i="54"/>
  <c r="AB43" i="54"/>
  <c r="Y43" i="54"/>
  <c r="V43" i="54"/>
  <c r="S43" i="54"/>
  <c r="P43" i="54"/>
  <c r="M43" i="54"/>
  <c r="J43" i="54"/>
  <c r="G43" i="54"/>
  <c r="D43" i="54"/>
  <c r="AI43" i="59"/>
  <c r="AG43" i="59"/>
  <c r="AE43" i="59"/>
  <c r="AB43" i="59"/>
  <c r="Y43" i="59"/>
  <c r="V43" i="59"/>
  <c r="S43" i="59"/>
  <c r="P43" i="59"/>
  <c r="M43" i="59"/>
  <c r="J43" i="59"/>
  <c r="G43" i="59"/>
  <c r="D43" i="59"/>
  <c r="AI43" i="63"/>
  <c r="AG43" i="63"/>
  <c r="AE43" i="63"/>
  <c r="AB43" i="63"/>
  <c r="Y43" i="63"/>
  <c r="V43" i="63"/>
  <c r="S43" i="63"/>
  <c r="P43" i="63"/>
  <c r="M43" i="63"/>
  <c r="J43" i="63"/>
  <c r="G43" i="63"/>
  <c r="D43" i="63"/>
  <c r="D125" i="63"/>
  <c r="E125" i="63"/>
  <c r="E91" i="63" s="1"/>
  <c r="E93" i="63" s="1"/>
  <c r="F125" i="63"/>
  <c r="F91" i="63" s="1"/>
  <c r="F93" i="63" s="1"/>
  <c r="G125" i="63"/>
  <c r="H125" i="63"/>
  <c r="H91" i="63" s="1"/>
  <c r="H93" i="63" s="1"/>
  <c r="I125" i="63"/>
  <c r="I91" i="63" s="1"/>
  <c r="I93" i="63" s="1"/>
  <c r="J125" i="63"/>
  <c r="K125" i="63"/>
  <c r="K91" i="63" s="1"/>
  <c r="K93" i="63" s="1"/>
  <c r="L125" i="63"/>
  <c r="L91" i="63" s="1"/>
  <c r="L93" i="63" s="1"/>
  <c r="M125" i="63"/>
  <c r="N125" i="63"/>
  <c r="N91" i="63" s="1"/>
  <c r="N93" i="63" s="1"/>
  <c r="O125" i="63"/>
  <c r="O91" i="63" s="1"/>
  <c r="O93" i="63" s="1"/>
  <c r="P125" i="63"/>
  <c r="Q125" i="63"/>
  <c r="Q91" i="63" s="1"/>
  <c r="Q93" i="63" s="1"/>
  <c r="R125" i="63"/>
  <c r="R91" i="63" s="1"/>
  <c r="R93" i="63" s="1"/>
  <c r="S125" i="63"/>
  <c r="T125" i="63"/>
  <c r="T91" i="63" s="1"/>
  <c r="T93" i="63" s="1"/>
  <c r="U125" i="63"/>
  <c r="U91" i="63" s="1"/>
  <c r="U93" i="63" s="1"/>
  <c r="V125" i="63"/>
  <c r="W125" i="63"/>
  <c r="W91" i="63" s="1"/>
  <c r="W93" i="63" s="1"/>
  <c r="X125" i="63"/>
  <c r="X91" i="63" s="1"/>
  <c r="X93" i="63" s="1"/>
  <c r="Y125" i="63"/>
  <c r="Z125" i="63"/>
  <c r="Z91" i="63" s="1"/>
  <c r="Z93" i="63" s="1"/>
  <c r="AA125" i="63"/>
  <c r="AA91" i="63" s="1"/>
  <c r="AA93" i="63" s="1"/>
  <c r="AB125" i="63"/>
  <c r="AC125" i="63"/>
  <c r="AC91" i="63" s="1"/>
  <c r="AC93" i="63" s="1"/>
  <c r="AD125" i="63"/>
  <c r="AD91" i="63" s="1"/>
  <c r="AD93" i="63" s="1"/>
  <c r="AE125" i="63"/>
  <c r="AF125" i="63"/>
  <c r="AF91" i="63" s="1"/>
  <c r="AF93" i="63" s="1"/>
  <c r="C125" i="63"/>
  <c r="C91" i="63" s="1"/>
  <c r="C93" i="63" s="1"/>
  <c r="AI80" i="63"/>
  <c r="AG80" i="63"/>
  <c r="AE80" i="63"/>
  <c r="AB80" i="63"/>
  <c r="Y80" i="63"/>
  <c r="V80" i="63"/>
  <c r="S80" i="63"/>
  <c r="P80" i="63"/>
  <c r="M80" i="63"/>
  <c r="J80" i="63"/>
  <c r="G80" i="63"/>
  <c r="D80" i="63"/>
  <c r="AI79" i="63"/>
  <c r="AG79" i="63"/>
  <c r="AE79" i="63"/>
  <c r="AB79" i="63"/>
  <c r="Y79" i="63"/>
  <c r="V79" i="63"/>
  <c r="S79" i="63"/>
  <c r="P79" i="63"/>
  <c r="M79" i="63"/>
  <c r="J79" i="63"/>
  <c r="G79" i="63"/>
  <c r="D79" i="63"/>
  <c r="AI78" i="63"/>
  <c r="AG78" i="63"/>
  <c r="AE78" i="63"/>
  <c r="AB78" i="63"/>
  <c r="Y78" i="63"/>
  <c r="V78" i="63"/>
  <c r="S78" i="63"/>
  <c r="P78" i="63"/>
  <c r="M78" i="63"/>
  <c r="J78" i="63"/>
  <c r="G78" i="63"/>
  <c r="D78" i="63"/>
  <c r="AI77" i="63"/>
  <c r="AG77" i="63"/>
  <c r="AE77" i="63"/>
  <c r="AB77" i="63"/>
  <c r="Y77" i="63"/>
  <c r="V77" i="63"/>
  <c r="S77" i="63"/>
  <c r="P77" i="63"/>
  <c r="M77" i="63"/>
  <c r="J77" i="63"/>
  <c r="G77" i="63"/>
  <c r="D77" i="63"/>
  <c r="AI76" i="63"/>
  <c r="AG76" i="63"/>
  <c r="AE76" i="63"/>
  <c r="AB76" i="63"/>
  <c r="Y76" i="63"/>
  <c r="V76" i="63"/>
  <c r="S76" i="63"/>
  <c r="P76" i="63"/>
  <c r="M76" i="63"/>
  <c r="J76" i="63"/>
  <c r="G76" i="63"/>
  <c r="D76" i="63"/>
  <c r="AI75" i="63"/>
  <c r="AG75" i="63"/>
  <c r="AE75" i="63"/>
  <c r="AB75" i="63"/>
  <c r="Y75" i="63"/>
  <c r="V75" i="63"/>
  <c r="S75" i="63"/>
  <c r="P75" i="63"/>
  <c r="M75" i="63"/>
  <c r="J75" i="63"/>
  <c r="G75" i="63"/>
  <c r="D75" i="63"/>
  <c r="AI74" i="63"/>
  <c r="AG74" i="63"/>
  <c r="AE74" i="63"/>
  <c r="AB74" i="63"/>
  <c r="Y74" i="63"/>
  <c r="V74" i="63"/>
  <c r="S74" i="63"/>
  <c r="P74" i="63"/>
  <c r="M74" i="63"/>
  <c r="J74" i="63"/>
  <c r="G74" i="63"/>
  <c r="D74" i="63"/>
  <c r="AI73" i="63"/>
  <c r="AG73" i="63"/>
  <c r="AE73" i="63"/>
  <c r="AB73" i="63"/>
  <c r="Y73" i="63"/>
  <c r="V73" i="63"/>
  <c r="S73" i="63"/>
  <c r="P73" i="63"/>
  <c r="M73" i="63"/>
  <c r="J73" i="63"/>
  <c r="G73" i="63"/>
  <c r="D73" i="63"/>
  <c r="AI72" i="63"/>
  <c r="AG72" i="63"/>
  <c r="AE72" i="63"/>
  <c r="AB72" i="63"/>
  <c r="Y72" i="63"/>
  <c r="V72" i="63"/>
  <c r="S72" i="63"/>
  <c r="P72" i="63"/>
  <c r="M72" i="63"/>
  <c r="J72" i="63"/>
  <c r="G72" i="63"/>
  <c r="D72" i="63"/>
  <c r="AI55" i="63"/>
  <c r="AG55" i="63"/>
  <c r="AE55" i="63"/>
  <c r="AB55" i="63"/>
  <c r="Y55" i="63"/>
  <c r="V55" i="63"/>
  <c r="S55" i="63"/>
  <c r="P55" i="63"/>
  <c r="M55" i="63"/>
  <c r="J55" i="63"/>
  <c r="G55" i="63"/>
  <c r="D55" i="63"/>
  <c r="D125" i="59"/>
  <c r="E125" i="59"/>
  <c r="E91" i="59" s="1"/>
  <c r="E93" i="59" s="1"/>
  <c r="F125" i="59"/>
  <c r="F91" i="59" s="1"/>
  <c r="F93" i="59" s="1"/>
  <c r="G125" i="59"/>
  <c r="H125" i="59"/>
  <c r="H91" i="59" s="1"/>
  <c r="H93" i="59" s="1"/>
  <c r="I125" i="59"/>
  <c r="I91" i="59" s="1"/>
  <c r="I93" i="59" s="1"/>
  <c r="J125" i="59"/>
  <c r="K125" i="59"/>
  <c r="L125" i="59"/>
  <c r="L91" i="59" s="1"/>
  <c r="L93" i="59" s="1"/>
  <c r="M125" i="59"/>
  <c r="N125" i="59"/>
  <c r="N91" i="59" s="1"/>
  <c r="N93" i="59" s="1"/>
  <c r="O125" i="59"/>
  <c r="O91" i="59" s="1"/>
  <c r="O93" i="59" s="1"/>
  <c r="P125" i="59"/>
  <c r="Q125" i="59"/>
  <c r="Q91" i="59" s="1"/>
  <c r="Q93" i="59" s="1"/>
  <c r="R125" i="59"/>
  <c r="S125" i="59"/>
  <c r="T125" i="59"/>
  <c r="T91" i="59" s="1"/>
  <c r="T93" i="59" s="1"/>
  <c r="U125" i="59"/>
  <c r="U91" i="59" s="1"/>
  <c r="U93" i="59" s="1"/>
  <c r="V125" i="59"/>
  <c r="W125" i="59"/>
  <c r="W91" i="59" s="1"/>
  <c r="W93" i="59" s="1"/>
  <c r="X125" i="59"/>
  <c r="X91" i="59" s="1"/>
  <c r="X93" i="59" s="1"/>
  <c r="Y125" i="59"/>
  <c r="Z125" i="59"/>
  <c r="Z91" i="59" s="1"/>
  <c r="Z93" i="59" s="1"/>
  <c r="AA125" i="59"/>
  <c r="AA91" i="59" s="1"/>
  <c r="AA93" i="59" s="1"/>
  <c r="AB125" i="59"/>
  <c r="AC125" i="59"/>
  <c r="AC91" i="59" s="1"/>
  <c r="AC93" i="59" s="1"/>
  <c r="AD125" i="59"/>
  <c r="AD91" i="59" s="1"/>
  <c r="AD93" i="59" s="1"/>
  <c r="AE125" i="59"/>
  <c r="AF125" i="59"/>
  <c r="AF91" i="59" s="1"/>
  <c r="AF93" i="59" s="1"/>
  <c r="C125" i="59"/>
  <c r="C91" i="59" s="1"/>
  <c r="C93" i="59" s="1"/>
  <c r="R91" i="59"/>
  <c r="R93" i="59" s="1"/>
  <c r="K91" i="59"/>
  <c r="K93" i="59" s="1"/>
  <c r="AI55" i="59"/>
  <c r="AG55" i="59"/>
  <c r="AE55" i="59"/>
  <c r="AB55" i="59"/>
  <c r="Y55" i="59"/>
  <c r="V55" i="59"/>
  <c r="S55" i="59"/>
  <c r="P55" i="59"/>
  <c r="M55" i="59"/>
  <c r="J55" i="59"/>
  <c r="G55" i="59"/>
  <c r="D55" i="59"/>
  <c r="AI80" i="59"/>
  <c r="AG80" i="59"/>
  <c r="AE80" i="59"/>
  <c r="AB80" i="59"/>
  <c r="Y80" i="59"/>
  <c r="V80" i="59"/>
  <c r="S80" i="59"/>
  <c r="P80" i="59"/>
  <c r="M80" i="59"/>
  <c r="J80" i="59"/>
  <c r="G80" i="59"/>
  <c r="D80" i="59"/>
  <c r="AI79" i="59"/>
  <c r="AG79" i="59"/>
  <c r="AE79" i="59"/>
  <c r="AB79" i="59"/>
  <c r="Y79" i="59"/>
  <c r="V79" i="59"/>
  <c r="S79" i="59"/>
  <c r="P79" i="59"/>
  <c r="M79" i="59"/>
  <c r="J79" i="59"/>
  <c r="G79" i="59"/>
  <c r="D79" i="59"/>
  <c r="AI78" i="59"/>
  <c r="AG78" i="59"/>
  <c r="AE78" i="59"/>
  <c r="AB78" i="59"/>
  <c r="Y78" i="59"/>
  <c r="V78" i="59"/>
  <c r="S78" i="59"/>
  <c r="P78" i="59"/>
  <c r="M78" i="59"/>
  <c r="J78" i="59"/>
  <c r="G78" i="59"/>
  <c r="D78" i="59"/>
  <c r="AI77" i="59"/>
  <c r="AG77" i="59"/>
  <c r="AE77" i="59"/>
  <c r="AB77" i="59"/>
  <c r="Y77" i="59"/>
  <c r="V77" i="59"/>
  <c r="S77" i="59"/>
  <c r="P77" i="59"/>
  <c r="M77" i="59"/>
  <c r="J77" i="59"/>
  <c r="G77" i="59"/>
  <c r="D77" i="59"/>
  <c r="AI76" i="59"/>
  <c r="AG76" i="59"/>
  <c r="AE76" i="59"/>
  <c r="AB76" i="59"/>
  <c r="Y76" i="59"/>
  <c r="V76" i="59"/>
  <c r="S76" i="59"/>
  <c r="P76" i="59"/>
  <c r="M76" i="59"/>
  <c r="J76" i="59"/>
  <c r="G76" i="59"/>
  <c r="D76" i="59"/>
  <c r="AI75" i="59"/>
  <c r="AG75" i="59"/>
  <c r="AE75" i="59"/>
  <c r="AB75" i="59"/>
  <c r="Y75" i="59"/>
  <c r="V75" i="59"/>
  <c r="S75" i="59"/>
  <c r="P75" i="59"/>
  <c r="M75" i="59"/>
  <c r="J75" i="59"/>
  <c r="G75" i="59"/>
  <c r="D75" i="59"/>
  <c r="AI74" i="59"/>
  <c r="AG74" i="59"/>
  <c r="AE74" i="59"/>
  <c r="AB74" i="59"/>
  <c r="Y74" i="59"/>
  <c r="V74" i="59"/>
  <c r="S74" i="59"/>
  <c r="P74" i="59"/>
  <c r="M74" i="59"/>
  <c r="J74" i="59"/>
  <c r="G74" i="59"/>
  <c r="D74" i="59"/>
  <c r="AI73" i="59"/>
  <c r="AG73" i="59"/>
  <c r="AE73" i="59"/>
  <c r="AB73" i="59"/>
  <c r="Y73" i="59"/>
  <c r="V73" i="59"/>
  <c r="S73" i="59"/>
  <c r="P73" i="59"/>
  <c r="M73" i="59"/>
  <c r="J73" i="59"/>
  <c r="G73" i="59"/>
  <c r="D73" i="59"/>
  <c r="AI72" i="59"/>
  <c r="AG72" i="59"/>
  <c r="AE72" i="59"/>
  <c r="AB72" i="59"/>
  <c r="Y72" i="59"/>
  <c r="V72" i="59"/>
  <c r="S72" i="59"/>
  <c r="P72" i="59"/>
  <c r="M72" i="59"/>
  <c r="J72" i="59"/>
  <c r="G72" i="59"/>
  <c r="D72" i="59"/>
  <c r="AB90" i="50"/>
  <c r="AB92" i="50" s="1"/>
  <c r="Z90" i="50"/>
  <c r="Z92" i="50" s="1"/>
  <c r="Y90" i="50"/>
  <c r="Y92" i="50" s="1"/>
  <c r="W90" i="50"/>
  <c r="W92" i="50" s="1"/>
  <c r="V90" i="50"/>
  <c r="V92" i="50" s="1"/>
  <c r="T90" i="50"/>
  <c r="T92" i="50" s="1"/>
  <c r="S90" i="50"/>
  <c r="S92" i="50" s="1"/>
  <c r="Q90" i="50"/>
  <c r="Q92" i="50" s="1"/>
  <c r="P90" i="50"/>
  <c r="P92" i="50" s="1"/>
  <c r="N90" i="50"/>
  <c r="N92" i="50" s="1"/>
  <c r="M90" i="50"/>
  <c r="M92" i="50" s="1"/>
  <c r="K90" i="50"/>
  <c r="K92" i="50" s="1"/>
  <c r="J90" i="50"/>
  <c r="J92" i="50" s="1"/>
  <c r="H90" i="50"/>
  <c r="H92" i="50" s="1"/>
  <c r="G90" i="50"/>
  <c r="E119" i="50"/>
  <c r="E90" i="50" s="1"/>
  <c r="E92" i="50" s="1"/>
  <c r="D119" i="50"/>
  <c r="D90" i="50" s="1"/>
  <c r="D92" i="50" s="1"/>
  <c r="AF125" i="54"/>
  <c r="AF91" i="54" s="1"/>
  <c r="AF93" i="54" s="1"/>
  <c r="AE125" i="54"/>
  <c r="AD125" i="54"/>
  <c r="AD91" i="54" s="1"/>
  <c r="AD93" i="54" s="1"/>
  <c r="AC125" i="54"/>
  <c r="AC91" i="54" s="1"/>
  <c r="AC93" i="54" s="1"/>
  <c r="AB125" i="54"/>
  <c r="AA125" i="54"/>
  <c r="AA91" i="54" s="1"/>
  <c r="AA93" i="54" s="1"/>
  <c r="Z125" i="54"/>
  <c r="Z91" i="54" s="1"/>
  <c r="Z93" i="54" s="1"/>
  <c r="Y125" i="54"/>
  <c r="X125" i="54"/>
  <c r="X91" i="54" s="1"/>
  <c r="X93" i="54" s="1"/>
  <c r="W125" i="54"/>
  <c r="W91" i="54" s="1"/>
  <c r="W93" i="54" s="1"/>
  <c r="V125" i="54"/>
  <c r="U125" i="54"/>
  <c r="U91" i="54" s="1"/>
  <c r="U93" i="54" s="1"/>
  <c r="T125" i="54"/>
  <c r="T91" i="54" s="1"/>
  <c r="T93" i="54" s="1"/>
  <c r="S125" i="54"/>
  <c r="R125" i="54"/>
  <c r="R91" i="54" s="1"/>
  <c r="R93" i="54" s="1"/>
  <c r="Q125" i="54"/>
  <c r="Q91" i="54" s="1"/>
  <c r="Q93" i="54" s="1"/>
  <c r="P125" i="54"/>
  <c r="O125" i="54"/>
  <c r="O91" i="54" s="1"/>
  <c r="O93" i="54" s="1"/>
  <c r="N125" i="54"/>
  <c r="N91" i="54" s="1"/>
  <c r="N93" i="54" s="1"/>
  <c r="M125" i="54"/>
  <c r="L125" i="54"/>
  <c r="L91" i="54" s="1"/>
  <c r="L93" i="54" s="1"/>
  <c r="K125" i="54"/>
  <c r="K91" i="54" s="1"/>
  <c r="K93" i="54" s="1"/>
  <c r="J125" i="54"/>
  <c r="I125" i="54"/>
  <c r="I91" i="54" s="1"/>
  <c r="I93" i="54" s="1"/>
  <c r="H125" i="54"/>
  <c r="H91" i="54" s="1"/>
  <c r="H93" i="54" s="1"/>
  <c r="G125" i="54"/>
  <c r="F125" i="54"/>
  <c r="F91" i="54" s="1"/>
  <c r="F93" i="54" s="1"/>
  <c r="E125" i="54"/>
  <c r="E91" i="54" s="1"/>
  <c r="E93" i="54" s="1"/>
  <c r="C125" i="54"/>
  <c r="C91" i="54" s="1"/>
  <c r="C93" i="54" s="1"/>
  <c r="D125" i="54"/>
  <c r="AI82" i="54"/>
  <c r="AG82" i="54"/>
  <c r="AE82" i="54"/>
  <c r="AB82" i="54"/>
  <c r="Y82" i="54"/>
  <c r="V82" i="54"/>
  <c r="S82" i="54"/>
  <c r="P82" i="54"/>
  <c r="M82" i="54"/>
  <c r="J82" i="54"/>
  <c r="G82" i="54"/>
  <c r="D82" i="54"/>
  <c r="AI80" i="54"/>
  <c r="AG80" i="54"/>
  <c r="AE80" i="54"/>
  <c r="AB80" i="54"/>
  <c r="Y80" i="54"/>
  <c r="V80" i="54"/>
  <c r="S80" i="54"/>
  <c r="P80" i="54"/>
  <c r="M80" i="54"/>
  <c r="J80" i="54"/>
  <c r="G80" i="54"/>
  <c r="D80" i="54"/>
  <c r="AI79" i="54"/>
  <c r="AG79" i="54"/>
  <c r="AE79" i="54"/>
  <c r="AB79" i="54"/>
  <c r="Y79" i="54"/>
  <c r="V79" i="54"/>
  <c r="S79" i="54"/>
  <c r="P79" i="54"/>
  <c r="M79" i="54"/>
  <c r="J79" i="54"/>
  <c r="G79" i="54"/>
  <c r="D79" i="54"/>
  <c r="AI78" i="54"/>
  <c r="AG78" i="54"/>
  <c r="AE78" i="54"/>
  <c r="AB78" i="54"/>
  <c r="Y78" i="54"/>
  <c r="V78" i="54"/>
  <c r="S78" i="54"/>
  <c r="P78" i="54"/>
  <c r="M78" i="54"/>
  <c r="J78" i="54"/>
  <c r="G78" i="54"/>
  <c r="D78" i="54"/>
  <c r="AI77" i="54"/>
  <c r="AG77" i="54"/>
  <c r="AE77" i="54"/>
  <c r="AB77" i="54"/>
  <c r="Y77" i="54"/>
  <c r="V77" i="54"/>
  <c r="S77" i="54"/>
  <c r="P77" i="54"/>
  <c r="M77" i="54"/>
  <c r="J77" i="54"/>
  <c r="G77" i="54"/>
  <c r="D77" i="54"/>
  <c r="AI76" i="54"/>
  <c r="AG76" i="54"/>
  <c r="AE76" i="54"/>
  <c r="AB76" i="54"/>
  <c r="Y76" i="54"/>
  <c r="V76" i="54"/>
  <c r="S76" i="54"/>
  <c r="P76" i="54"/>
  <c r="M76" i="54"/>
  <c r="J76" i="54"/>
  <c r="G76" i="54"/>
  <c r="D76" i="54"/>
  <c r="AI75" i="54"/>
  <c r="AG75" i="54"/>
  <c r="AE75" i="54"/>
  <c r="AB75" i="54"/>
  <c r="Y75" i="54"/>
  <c r="V75" i="54"/>
  <c r="S75" i="54"/>
  <c r="P75" i="54"/>
  <c r="M75" i="54"/>
  <c r="J75" i="54"/>
  <c r="G75" i="54"/>
  <c r="D75" i="54"/>
  <c r="AI74" i="54"/>
  <c r="AG74" i="54"/>
  <c r="AE74" i="54"/>
  <c r="AB74" i="54"/>
  <c r="Y74" i="54"/>
  <c r="V74" i="54"/>
  <c r="S74" i="54"/>
  <c r="P74" i="54"/>
  <c r="M74" i="54"/>
  <c r="J74" i="54"/>
  <c r="G74" i="54"/>
  <c r="D74" i="54"/>
  <c r="AI73" i="54"/>
  <c r="AG73" i="54"/>
  <c r="AE73" i="54"/>
  <c r="AB73" i="54"/>
  <c r="Y73" i="54"/>
  <c r="V73" i="54"/>
  <c r="S73" i="54"/>
  <c r="P73" i="54"/>
  <c r="M73" i="54"/>
  <c r="J73" i="54"/>
  <c r="G73" i="54"/>
  <c r="D73" i="54"/>
  <c r="AI62" i="54"/>
  <c r="AG62" i="54"/>
  <c r="AE62" i="54"/>
  <c r="AB62" i="54"/>
  <c r="Y62" i="54"/>
  <c r="V62" i="54"/>
  <c r="S62" i="54"/>
  <c r="P62" i="54"/>
  <c r="M62" i="54"/>
  <c r="J62" i="54"/>
  <c r="G62" i="54"/>
  <c r="D62" i="54"/>
  <c r="AI65" i="54"/>
  <c r="AG65" i="54"/>
  <c r="AE65" i="54"/>
  <c r="AB65" i="54"/>
  <c r="Y65" i="54"/>
  <c r="V65" i="54"/>
  <c r="S65" i="54"/>
  <c r="P65" i="54"/>
  <c r="M65" i="54"/>
  <c r="J65" i="54"/>
  <c r="G65" i="54"/>
  <c r="D65" i="54"/>
  <c r="AI55" i="54"/>
  <c r="AG55" i="54"/>
  <c r="AE55" i="54"/>
  <c r="AB55" i="54"/>
  <c r="Y55" i="54"/>
  <c r="V55" i="54"/>
  <c r="S55" i="54"/>
  <c r="P55" i="54"/>
  <c r="M55" i="54"/>
  <c r="J55" i="54"/>
  <c r="G55" i="54"/>
  <c r="D55" i="54"/>
  <c r="C119" i="50"/>
  <c r="C90" i="50" s="1"/>
  <c r="AA86" i="50"/>
  <c r="X86" i="50"/>
  <c r="U86" i="50"/>
  <c r="R86" i="50"/>
  <c r="O86" i="50"/>
  <c r="L86" i="50"/>
  <c r="I86" i="50"/>
  <c r="F86" i="50"/>
  <c r="AA85" i="50"/>
  <c r="X85" i="50"/>
  <c r="U85" i="50"/>
  <c r="R85" i="50"/>
  <c r="O85" i="50"/>
  <c r="L85" i="50"/>
  <c r="I85" i="50"/>
  <c r="F85" i="50"/>
  <c r="AA84" i="50"/>
  <c r="X84" i="50"/>
  <c r="U84" i="50"/>
  <c r="R84" i="50"/>
  <c r="O84" i="50"/>
  <c r="L84" i="50"/>
  <c r="I84" i="50"/>
  <c r="F84" i="50"/>
  <c r="AA77" i="50"/>
  <c r="X77" i="50"/>
  <c r="U77" i="50"/>
  <c r="R77" i="50"/>
  <c r="O77" i="50"/>
  <c r="L77" i="50"/>
  <c r="I77" i="50"/>
  <c r="F77" i="50"/>
  <c r="AA76" i="50"/>
  <c r="X76" i="50"/>
  <c r="U76" i="50"/>
  <c r="R76" i="50"/>
  <c r="O76" i="50"/>
  <c r="L76" i="50"/>
  <c r="I76" i="50"/>
  <c r="F76" i="50"/>
  <c r="AA75" i="50"/>
  <c r="X75" i="50"/>
  <c r="U75" i="50"/>
  <c r="R75" i="50"/>
  <c r="O75" i="50"/>
  <c r="L75" i="50"/>
  <c r="I75" i="50"/>
  <c r="F75" i="50"/>
  <c r="AA74" i="50"/>
  <c r="X74" i="50"/>
  <c r="U74" i="50"/>
  <c r="R74" i="50"/>
  <c r="O74" i="50"/>
  <c r="L74" i="50"/>
  <c r="I74" i="50"/>
  <c r="F74" i="50"/>
  <c r="AA73" i="50"/>
  <c r="X73" i="50"/>
  <c r="U73" i="50"/>
  <c r="R73" i="50"/>
  <c r="O73" i="50"/>
  <c r="L73" i="50"/>
  <c r="I73" i="50"/>
  <c r="F73" i="50"/>
  <c r="AA72" i="50"/>
  <c r="X72" i="50"/>
  <c r="U72" i="50"/>
  <c r="R72" i="50"/>
  <c r="O72" i="50"/>
  <c r="L72" i="50"/>
  <c r="I72" i="50"/>
  <c r="F72" i="50"/>
  <c r="AA71" i="50"/>
  <c r="X71" i="50"/>
  <c r="U71" i="50"/>
  <c r="R71" i="50"/>
  <c r="O71" i="50"/>
  <c r="L71" i="50"/>
  <c r="I71" i="50"/>
  <c r="F71" i="50"/>
  <c r="AA61" i="50"/>
  <c r="X61" i="50"/>
  <c r="U61" i="50"/>
  <c r="R61" i="50"/>
  <c r="O61" i="50"/>
  <c r="L61" i="50"/>
  <c r="I61" i="50"/>
  <c r="F61" i="50"/>
  <c r="AA60" i="50"/>
  <c r="X60" i="50"/>
  <c r="U60" i="50"/>
  <c r="R60" i="50"/>
  <c r="O60" i="50"/>
  <c r="L60" i="50"/>
  <c r="I60" i="50"/>
  <c r="F60" i="50"/>
  <c r="AA54" i="50"/>
  <c r="X54" i="50"/>
  <c r="U54" i="50"/>
  <c r="R54" i="50"/>
  <c r="O54" i="50"/>
  <c r="L54" i="50"/>
  <c r="I54" i="50"/>
  <c r="F54" i="50"/>
  <c r="G120" i="38"/>
  <c r="G90" i="38" s="1"/>
  <c r="G92" i="38" s="1"/>
  <c r="F120" i="38"/>
  <c r="F90" i="38" s="1"/>
  <c r="F92" i="38" s="1"/>
  <c r="E120" i="38"/>
  <c r="E90" i="38" s="1"/>
  <c r="E92" i="38" s="1"/>
  <c r="D120" i="38"/>
  <c r="D90" i="38" s="1"/>
  <c r="D92" i="38" s="1"/>
  <c r="C90" i="38"/>
  <c r="C116" i="2"/>
  <c r="C90" i="2" s="1"/>
  <c r="D116" i="2"/>
  <c r="D90" i="2" s="1"/>
  <c r="E116" i="2"/>
  <c r="E90" i="2" s="1"/>
  <c r="E92" i="2" s="1"/>
  <c r="F116" i="2"/>
  <c r="F90" i="2" s="1"/>
  <c r="F92" i="2" s="1"/>
  <c r="G116" i="2"/>
  <c r="G90" i="2" s="1"/>
  <c r="G92" i="2" s="1"/>
  <c r="A104" i="55"/>
  <c r="BF18" i="62"/>
  <c r="BP55" i="49"/>
  <c r="BP54" i="49"/>
  <c r="BP53" i="49"/>
  <c r="BP52" i="49"/>
  <c r="BP51" i="49"/>
  <c r="BP50" i="49"/>
  <c r="BP49" i="49"/>
  <c r="BP48" i="49"/>
  <c r="BP47" i="49"/>
  <c r="BP46" i="49"/>
  <c r="BP45" i="49"/>
  <c r="BP44" i="49"/>
  <c r="BP43" i="49"/>
  <c r="BP42" i="49"/>
  <c r="BP41" i="49"/>
  <c r="BP40" i="49"/>
  <c r="BP39" i="49"/>
  <c r="BP38" i="49"/>
  <c r="BP37" i="49"/>
  <c r="BP36" i="49"/>
  <c r="BP35" i="49"/>
  <c r="BP34" i="49"/>
  <c r="BP33" i="49"/>
  <c r="BP32" i="49"/>
  <c r="BP31" i="49"/>
  <c r="BP30" i="49"/>
  <c r="BP29" i="49"/>
  <c r="BP28" i="49"/>
  <c r="BP27" i="49"/>
  <c r="BP26" i="49"/>
  <c r="BP25" i="49"/>
  <c r="BP24" i="49"/>
  <c r="BP23" i="49"/>
  <c r="BP22" i="49"/>
  <c r="BP21" i="49"/>
  <c r="BP20" i="49"/>
  <c r="BP19" i="49"/>
  <c r="BP18" i="49"/>
  <c r="BP17" i="49"/>
  <c r="BP16" i="49"/>
  <c r="BP15" i="49"/>
  <c r="BP14" i="49"/>
  <c r="BT57" i="53"/>
  <c r="BT56" i="53"/>
  <c r="BT55" i="53"/>
  <c r="BT54" i="53"/>
  <c r="BT53" i="53"/>
  <c r="BT52" i="53"/>
  <c r="BT51" i="53"/>
  <c r="BT50" i="53"/>
  <c r="BT49" i="53"/>
  <c r="BT48" i="53"/>
  <c r="BT47" i="53"/>
  <c r="BT46" i="53"/>
  <c r="BT45" i="53"/>
  <c r="BT44" i="53"/>
  <c r="BT43" i="53"/>
  <c r="BT42" i="53"/>
  <c r="BT41" i="53"/>
  <c r="BT40" i="53"/>
  <c r="BT39" i="53"/>
  <c r="BT38" i="53"/>
  <c r="BT37" i="53"/>
  <c r="BT36" i="53"/>
  <c r="BT35" i="53"/>
  <c r="BT34" i="53"/>
  <c r="BT33" i="53"/>
  <c r="BT32" i="53"/>
  <c r="BT31" i="53"/>
  <c r="BT30" i="53"/>
  <c r="BT29" i="53"/>
  <c r="BT28" i="53"/>
  <c r="BT27" i="53"/>
  <c r="BT26" i="53"/>
  <c r="BT25" i="53"/>
  <c r="BT24" i="53"/>
  <c r="BT23" i="53"/>
  <c r="BT22" i="53"/>
  <c r="BT21" i="53"/>
  <c r="BT20" i="53"/>
  <c r="BT19" i="53"/>
  <c r="BT18" i="53"/>
  <c r="BT17" i="53"/>
  <c r="BT16" i="53"/>
  <c r="BT15" i="53"/>
  <c r="BT57" i="58"/>
  <c r="BT56" i="58"/>
  <c r="BT55" i="58"/>
  <c r="BT54" i="58"/>
  <c r="BT53" i="58"/>
  <c r="BT52" i="58"/>
  <c r="BT51" i="58"/>
  <c r="BT50" i="58"/>
  <c r="BT49" i="58"/>
  <c r="BT48" i="58"/>
  <c r="BT47" i="58"/>
  <c r="BT46" i="58"/>
  <c r="BT45" i="58"/>
  <c r="BT44" i="58"/>
  <c r="BT43" i="58"/>
  <c r="BT42" i="58"/>
  <c r="BT41" i="58"/>
  <c r="BT40" i="58"/>
  <c r="BT39" i="58"/>
  <c r="BT38" i="58"/>
  <c r="BT37" i="58"/>
  <c r="BT36" i="58"/>
  <c r="BT35" i="58"/>
  <c r="BT34" i="58"/>
  <c r="BT33" i="58"/>
  <c r="BT32" i="58"/>
  <c r="BT31" i="58"/>
  <c r="BT30" i="58"/>
  <c r="BT29" i="58"/>
  <c r="BT28" i="58"/>
  <c r="BT27" i="58"/>
  <c r="BT26" i="58"/>
  <c r="BT25" i="58"/>
  <c r="BT24" i="58"/>
  <c r="BT23" i="58"/>
  <c r="BT22" i="58"/>
  <c r="BT21" i="58"/>
  <c r="BT20" i="58"/>
  <c r="BT19" i="58"/>
  <c r="BT18" i="58"/>
  <c r="BT17" i="58"/>
  <c r="BT16" i="58"/>
  <c r="BT15" i="58"/>
  <c r="BT57" i="62"/>
  <c r="BT56" i="62"/>
  <c r="BT55" i="62"/>
  <c r="BT54" i="62"/>
  <c r="BT53" i="62"/>
  <c r="BT52" i="62"/>
  <c r="BT51" i="62"/>
  <c r="BT50" i="62"/>
  <c r="BT49" i="62"/>
  <c r="BT48" i="62"/>
  <c r="BT47" i="62"/>
  <c r="BT46" i="62"/>
  <c r="BT45" i="62"/>
  <c r="BT44" i="62"/>
  <c r="BT43" i="62"/>
  <c r="BT42" i="62"/>
  <c r="BT41" i="62"/>
  <c r="BT40" i="62"/>
  <c r="BT39" i="62"/>
  <c r="BT38" i="62"/>
  <c r="BT37" i="62"/>
  <c r="BT36" i="62"/>
  <c r="BT35" i="62"/>
  <c r="BT34" i="62"/>
  <c r="BT33" i="62"/>
  <c r="BT32" i="62"/>
  <c r="BT31" i="62"/>
  <c r="BT30" i="62"/>
  <c r="BT29" i="62"/>
  <c r="BT28" i="62"/>
  <c r="BT27" i="62"/>
  <c r="BT26" i="62"/>
  <c r="BT25" i="62"/>
  <c r="BT24" i="62"/>
  <c r="BT23" i="62"/>
  <c r="BT22" i="62"/>
  <c r="BT21" i="62"/>
  <c r="BT20" i="62"/>
  <c r="BT19" i="62"/>
  <c r="BT18" i="62"/>
  <c r="BT17" i="62"/>
  <c r="BT16" i="62"/>
  <c r="BT15" i="62"/>
  <c r="BT57" i="66"/>
  <c r="BT56" i="66"/>
  <c r="BT55" i="66"/>
  <c r="BT54" i="66"/>
  <c r="BT53" i="66"/>
  <c r="BT52" i="66"/>
  <c r="BT51" i="66"/>
  <c r="BT50" i="66"/>
  <c r="BT49" i="66"/>
  <c r="BT48" i="66"/>
  <c r="BT47" i="66"/>
  <c r="BT46" i="66"/>
  <c r="BT45" i="66"/>
  <c r="BT44" i="66"/>
  <c r="BT43" i="66"/>
  <c r="BT42" i="66"/>
  <c r="BT41" i="66"/>
  <c r="BT40" i="66"/>
  <c r="BT39" i="66"/>
  <c r="BT38" i="66"/>
  <c r="BT37" i="66"/>
  <c r="BT36" i="66"/>
  <c r="BT35" i="66"/>
  <c r="BT34" i="66"/>
  <c r="BT33" i="66"/>
  <c r="BT32" i="66"/>
  <c r="BT31" i="66"/>
  <c r="BT30" i="66"/>
  <c r="BT29" i="66"/>
  <c r="BT28" i="66"/>
  <c r="BT27" i="66"/>
  <c r="BT26" i="66"/>
  <c r="BT25" i="66"/>
  <c r="BT24" i="66"/>
  <c r="BT23" i="66"/>
  <c r="BT22" i="66"/>
  <c r="BT21" i="66"/>
  <c r="BT20" i="66"/>
  <c r="BT19" i="66"/>
  <c r="BT18" i="66"/>
  <c r="BT17" i="66"/>
  <c r="BT16" i="66"/>
  <c r="BT15" i="66"/>
  <c r="BT57" i="70"/>
  <c r="BT56" i="70"/>
  <c r="BT55" i="70"/>
  <c r="BT54" i="70"/>
  <c r="BT53" i="70"/>
  <c r="BT52" i="70"/>
  <c r="BT51" i="70"/>
  <c r="BT50" i="70"/>
  <c r="BT49" i="70"/>
  <c r="BT48" i="70"/>
  <c r="BT47" i="70"/>
  <c r="BT46" i="70"/>
  <c r="BT45" i="70"/>
  <c r="BT44" i="70"/>
  <c r="BT43" i="70"/>
  <c r="BT42" i="70"/>
  <c r="BT41" i="70"/>
  <c r="BT40" i="70"/>
  <c r="BT39" i="70"/>
  <c r="BT38" i="70"/>
  <c r="BT37" i="70"/>
  <c r="BT36" i="70"/>
  <c r="BT35" i="70"/>
  <c r="BT34" i="70"/>
  <c r="BT33" i="70"/>
  <c r="BT32" i="70"/>
  <c r="BT31" i="70"/>
  <c r="BT30" i="70"/>
  <c r="BT29" i="70"/>
  <c r="BT28" i="70"/>
  <c r="BT27" i="70"/>
  <c r="BT26" i="70"/>
  <c r="BT25" i="70"/>
  <c r="BT24" i="70"/>
  <c r="BT23" i="70"/>
  <c r="BT22" i="70"/>
  <c r="BT21" i="70"/>
  <c r="BT20" i="70"/>
  <c r="BT19" i="70"/>
  <c r="BT18" i="70"/>
  <c r="BT17" i="70"/>
  <c r="BT16" i="70"/>
  <c r="BT15" i="70"/>
  <c r="BI55" i="49"/>
  <c r="BI54" i="49"/>
  <c r="BI53" i="49"/>
  <c r="BI52" i="49"/>
  <c r="BI51" i="49"/>
  <c r="BI50" i="49"/>
  <c r="BI49" i="49"/>
  <c r="BI48" i="49"/>
  <c r="BI47" i="49"/>
  <c r="BI46" i="49"/>
  <c r="BI45" i="49"/>
  <c r="BI44" i="49"/>
  <c r="BI43" i="49"/>
  <c r="BI42" i="49"/>
  <c r="BI41" i="49"/>
  <c r="BI40" i="49"/>
  <c r="BI39" i="49"/>
  <c r="BI38" i="49"/>
  <c r="BI37" i="49"/>
  <c r="BI36" i="49"/>
  <c r="BI35" i="49"/>
  <c r="BI34" i="49"/>
  <c r="BI33" i="49"/>
  <c r="BI32" i="49"/>
  <c r="BI31" i="49"/>
  <c r="BI30" i="49"/>
  <c r="BI29" i="49"/>
  <c r="BI28" i="49"/>
  <c r="BI27" i="49"/>
  <c r="BI26" i="49"/>
  <c r="BI25" i="49"/>
  <c r="BI24" i="49"/>
  <c r="BI23" i="49"/>
  <c r="BI22" i="49"/>
  <c r="BI21" i="49"/>
  <c r="BI20" i="49"/>
  <c r="BI19" i="49"/>
  <c r="BI18" i="49"/>
  <c r="BI17" i="49"/>
  <c r="BI16" i="49"/>
  <c r="BI15" i="49"/>
  <c r="BI14" i="49"/>
  <c r="BM57" i="53"/>
  <c r="BM56" i="53"/>
  <c r="BM55" i="53"/>
  <c r="BM54" i="53"/>
  <c r="BM53" i="53"/>
  <c r="BM52" i="53"/>
  <c r="BM51" i="53"/>
  <c r="BM50" i="53"/>
  <c r="BM49" i="53"/>
  <c r="BM48" i="53"/>
  <c r="BM47" i="53"/>
  <c r="BM46" i="53"/>
  <c r="BM45" i="53"/>
  <c r="BM44" i="53"/>
  <c r="BM43" i="53"/>
  <c r="BM42" i="53"/>
  <c r="BM41" i="53"/>
  <c r="BM40" i="53"/>
  <c r="BM39" i="53"/>
  <c r="BM38" i="53"/>
  <c r="BM37" i="53"/>
  <c r="BM36" i="53"/>
  <c r="BM35" i="53"/>
  <c r="BM34" i="53"/>
  <c r="BM33" i="53"/>
  <c r="BM32" i="53"/>
  <c r="BM31" i="53"/>
  <c r="BM30" i="53"/>
  <c r="BM29" i="53"/>
  <c r="BM28" i="53"/>
  <c r="BM27" i="53"/>
  <c r="BM26" i="53"/>
  <c r="BM25" i="53"/>
  <c r="BM24" i="53"/>
  <c r="BM23" i="53"/>
  <c r="BM22" i="53"/>
  <c r="BM21" i="53"/>
  <c r="BM20" i="53"/>
  <c r="BM19" i="53"/>
  <c r="BM18" i="53"/>
  <c r="BM17" i="53"/>
  <c r="BM16" i="53"/>
  <c r="BM15" i="53"/>
  <c r="BM57" i="58"/>
  <c r="BM56" i="58"/>
  <c r="BM55" i="58"/>
  <c r="BM54" i="58"/>
  <c r="BM53" i="58"/>
  <c r="BM52" i="58"/>
  <c r="BM51" i="58"/>
  <c r="BM50" i="58"/>
  <c r="BM49" i="58"/>
  <c r="BM48" i="58"/>
  <c r="BM47" i="58"/>
  <c r="BM46" i="58"/>
  <c r="BM45" i="58"/>
  <c r="BM44" i="58"/>
  <c r="BM43" i="58"/>
  <c r="BM42" i="58"/>
  <c r="BM41" i="58"/>
  <c r="BM40" i="58"/>
  <c r="BM39" i="58"/>
  <c r="BM38" i="58"/>
  <c r="BM37" i="58"/>
  <c r="BM36" i="58"/>
  <c r="BM35" i="58"/>
  <c r="BM34" i="58"/>
  <c r="BM33" i="58"/>
  <c r="BM32" i="58"/>
  <c r="BM31" i="58"/>
  <c r="BM30" i="58"/>
  <c r="BM29" i="58"/>
  <c r="BM28" i="58"/>
  <c r="BM27" i="58"/>
  <c r="BM26" i="58"/>
  <c r="BM25" i="58"/>
  <c r="BM24" i="58"/>
  <c r="BM23" i="58"/>
  <c r="BM22" i="58"/>
  <c r="BM21" i="58"/>
  <c r="BM20" i="58"/>
  <c r="BM19" i="58"/>
  <c r="BM18" i="58"/>
  <c r="BM17" i="58"/>
  <c r="BM16" i="58"/>
  <c r="BM15" i="58"/>
  <c r="BM57" i="62"/>
  <c r="BM56" i="62"/>
  <c r="BM55" i="62"/>
  <c r="BM54" i="62"/>
  <c r="BM53" i="62"/>
  <c r="BM52" i="62"/>
  <c r="BM51" i="62"/>
  <c r="BM50" i="62"/>
  <c r="BM49" i="62"/>
  <c r="BM48" i="62"/>
  <c r="BM47" i="62"/>
  <c r="BM46" i="62"/>
  <c r="BM45" i="62"/>
  <c r="BM44" i="62"/>
  <c r="BM43" i="62"/>
  <c r="BM42" i="62"/>
  <c r="BM41" i="62"/>
  <c r="BM40" i="62"/>
  <c r="BM39" i="62"/>
  <c r="BM38" i="62"/>
  <c r="BM37" i="62"/>
  <c r="BM36" i="62"/>
  <c r="BM35" i="62"/>
  <c r="BM34" i="62"/>
  <c r="BM33" i="62"/>
  <c r="BM32" i="62"/>
  <c r="BM31" i="62"/>
  <c r="BM30" i="62"/>
  <c r="BM29" i="62"/>
  <c r="BM28" i="62"/>
  <c r="BM27" i="62"/>
  <c r="BM26" i="62"/>
  <c r="BM25" i="62"/>
  <c r="BM24" i="62"/>
  <c r="BM23" i="62"/>
  <c r="BM22" i="62"/>
  <c r="BM21" i="62"/>
  <c r="BM20" i="62"/>
  <c r="BM19" i="62"/>
  <c r="BM18" i="62"/>
  <c r="BM17" i="62"/>
  <c r="BM16" i="62"/>
  <c r="BM15" i="62"/>
  <c r="BM57" i="66"/>
  <c r="BM56" i="66"/>
  <c r="BM55" i="66"/>
  <c r="BM54" i="66"/>
  <c r="BM53" i="66"/>
  <c r="BM52" i="66"/>
  <c r="BM51" i="66"/>
  <c r="BM50" i="66"/>
  <c r="BM49" i="66"/>
  <c r="BM48" i="66"/>
  <c r="BM47" i="66"/>
  <c r="BM46" i="66"/>
  <c r="BM45" i="66"/>
  <c r="BM44" i="66"/>
  <c r="BM43" i="66"/>
  <c r="BM42" i="66"/>
  <c r="BM41" i="66"/>
  <c r="BM40" i="66"/>
  <c r="BM39" i="66"/>
  <c r="BM38" i="66"/>
  <c r="BM37" i="66"/>
  <c r="BM36" i="66"/>
  <c r="BM35" i="66"/>
  <c r="BM34" i="66"/>
  <c r="BM33" i="66"/>
  <c r="BM32" i="66"/>
  <c r="BM31" i="66"/>
  <c r="BM30" i="66"/>
  <c r="BM29" i="66"/>
  <c r="BM28" i="66"/>
  <c r="BM27" i="66"/>
  <c r="BM26" i="66"/>
  <c r="BM25" i="66"/>
  <c r="BM24" i="66"/>
  <c r="BM23" i="66"/>
  <c r="BM22" i="66"/>
  <c r="BM21" i="66"/>
  <c r="BM20" i="66"/>
  <c r="BM19" i="66"/>
  <c r="BM18" i="66"/>
  <c r="BM17" i="66"/>
  <c r="BM16" i="66"/>
  <c r="BM15" i="66"/>
  <c r="BM57" i="70"/>
  <c r="BM56" i="70"/>
  <c r="BM55" i="70"/>
  <c r="BM54" i="70"/>
  <c r="BM53" i="70"/>
  <c r="BM52" i="70"/>
  <c r="BM51" i="70"/>
  <c r="BM50" i="70"/>
  <c r="BM49" i="70"/>
  <c r="BM48" i="70"/>
  <c r="BM47" i="70"/>
  <c r="BM46" i="70"/>
  <c r="BM45" i="70"/>
  <c r="BM44" i="70"/>
  <c r="BM43" i="70"/>
  <c r="BM42" i="70"/>
  <c r="BM41" i="70"/>
  <c r="BM40" i="70"/>
  <c r="BM39" i="70"/>
  <c r="BM38" i="70"/>
  <c r="BM37" i="70"/>
  <c r="BM36" i="70"/>
  <c r="BM35" i="70"/>
  <c r="BM34" i="70"/>
  <c r="BM33" i="70"/>
  <c r="BM32" i="70"/>
  <c r="BM31" i="70"/>
  <c r="BM30" i="70"/>
  <c r="BM29" i="70"/>
  <c r="BM28" i="70"/>
  <c r="BM27" i="70"/>
  <c r="BM26" i="70"/>
  <c r="BM25" i="70"/>
  <c r="BM24" i="70"/>
  <c r="BM23" i="70"/>
  <c r="BM22" i="70"/>
  <c r="BM21" i="70"/>
  <c r="BM20" i="70"/>
  <c r="BM19" i="70"/>
  <c r="BM18" i="70"/>
  <c r="BM17" i="70"/>
  <c r="BM16" i="70"/>
  <c r="BM15" i="70"/>
  <c r="BB55" i="49"/>
  <c r="BB54" i="49"/>
  <c r="BB53" i="49"/>
  <c r="BB52" i="49"/>
  <c r="BB51" i="49"/>
  <c r="BB50" i="49"/>
  <c r="BB49" i="49"/>
  <c r="BB48" i="49"/>
  <c r="BB47" i="49"/>
  <c r="BB46" i="49"/>
  <c r="BB45" i="49"/>
  <c r="BB44" i="49"/>
  <c r="BB43" i="49"/>
  <c r="BB42" i="49"/>
  <c r="BB41" i="49"/>
  <c r="BB40" i="49"/>
  <c r="BB39" i="49"/>
  <c r="BB38" i="49"/>
  <c r="BB37" i="49"/>
  <c r="BB36" i="49"/>
  <c r="BB35" i="49"/>
  <c r="BB34" i="49"/>
  <c r="BB33" i="49"/>
  <c r="BB32" i="49"/>
  <c r="BB31" i="49"/>
  <c r="BB30" i="49"/>
  <c r="BB29" i="49"/>
  <c r="BB28" i="49"/>
  <c r="BB27" i="49"/>
  <c r="BB26" i="49"/>
  <c r="BB25" i="49"/>
  <c r="BB24" i="49"/>
  <c r="BB23" i="49"/>
  <c r="BB22" i="49"/>
  <c r="BB21" i="49"/>
  <c r="BB20" i="49"/>
  <c r="BB19" i="49"/>
  <c r="BB18" i="49"/>
  <c r="BB17" i="49"/>
  <c r="BB16" i="49"/>
  <c r="BB15" i="49"/>
  <c r="BB14" i="49"/>
  <c r="BF57" i="53"/>
  <c r="BF56" i="53"/>
  <c r="BF55" i="53"/>
  <c r="BF54" i="53"/>
  <c r="BF53" i="53"/>
  <c r="BF52" i="53"/>
  <c r="BF51" i="53"/>
  <c r="BF50" i="53"/>
  <c r="BF49" i="53"/>
  <c r="BF48" i="53"/>
  <c r="BF47" i="53"/>
  <c r="BF46" i="53"/>
  <c r="BF45" i="53"/>
  <c r="BF44" i="53"/>
  <c r="BF43" i="53"/>
  <c r="BF42" i="53"/>
  <c r="BF41" i="53"/>
  <c r="BF40" i="53"/>
  <c r="BF39" i="53"/>
  <c r="BF38" i="53"/>
  <c r="BF37" i="53"/>
  <c r="BF36" i="53"/>
  <c r="BF35" i="53"/>
  <c r="BF34" i="53"/>
  <c r="BF33" i="53"/>
  <c r="BF32" i="53"/>
  <c r="BF31" i="53"/>
  <c r="BF30" i="53"/>
  <c r="BF29" i="53"/>
  <c r="BF28" i="53"/>
  <c r="BF27" i="53"/>
  <c r="BF26" i="53"/>
  <c r="BF25" i="53"/>
  <c r="BF24" i="53"/>
  <c r="BF23" i="53"/>
  <c r="BF22" i="53"/>
  <c r="BF21" i="53"/>
  <c r="BF20" i="53"/>
  <c r="BF19" i="53"/>
  <c r="BF18" i="53"/>
  <c r="BF17" i="53"/>
  <c r="BF16" i="53"/>
  <c r="BF15" i="53"/>
  <c r="BF57" i="58"/>
  <c r="BF56" i="58"/>
  <c r="BF55" i="58"/>
  <c r="BF54" i="58"/>
  <c r="BF53" i="58"/>
  <c r="BF52" i="58"/>
  <c r="BF51" i="58"/>
  <c r="BF50" i="58"/>
  <c r="BF49" i="58"/>
  <c r="BF48" i="58"/>
  <c r="BF47" i="58"/>
  <c r="BF46" i="58"/>
  <c r="BF45" i="58"/>
  <c r="BF44" i="58"/>
  <c r="BF43" i="58"/>
  <c r="BF42" i="58"/>
  <c r="BF41" i="58"/>
  <c r="BF40" i="58"/>
  <c r="BF39" i="58"/>
  <c r="BF38" i="58"/>
  <c r="BF37" i="58"/>
  <c r="BF36" i="58"/>
  <c r="BF35" i="58"/>
  <c r="BF34" i="58"/>
  <c r="BF33" i="58"/>
  <c r="BF32" i="58"/>
  <c r="BF31" i="58"/>
  <c r="BF30" i="58"/>
  <c r="BF29" i="58"/>
  <c r="BF28" i="58"/>
  <c r="BF27" i="58"/>
  <c r="BF26" i="58"/>
  <c r="BF25" i="58"/>
  <c r="BF24" i="58"/>
  <c r="BF23" i="58"/>
  <c r="BF22" i="58"/>
  <c r="BF21" i="58"/>
  <c r="BF20" i="58"/>
  <c r="BF19" i="58"/>
  <c r="BF18" i="58"/>
  <c r="BF17" i="58"/>
  <c r="BF16" i="58"/>
  <c r="BF15" i="58"/>
  <c r="BF57" i="62"/>
  <c r="BF56" i="62"/>
  <c r="BF55" i="62"/>
  <c r="BF54" i="62"/>
  <c r="BF53" i="62"/>
  <c r="BF52" i="62"/>
  <c r="BF51" i="62"/>
  <c r="BF50" i="62"/>
  <c r="BF49" i="62"/>
  <c r="BF48" i="62"/>
  <c r="BF47" i="62"/>
  <c r="BF46" i="62"/>
  <c r="BF45" i="62"/>
  <c r="BF44" i="62"/>
  <c r="BF43" i="62"/>
  <c r="BF42" i="62"/>
  <c r="BF41" i="62"/>
  <c r="BF40" i="62"/>
  <c r="BF39" i="62"/>
  <c r="BF38" i="62"/>
  <c r="BF37" i="62"/>
  <c r="BF36" i="62"/>
  <c r="BF35" i="62"/>
  <c r="BF34" i="62"/>
  <c r="BF33" i="62"/>
  <c r="BF32" i="62"/>
  <c r="BF31" i="62"/>
  <c r="BF30" i="62"/>
  <c r="BF29" i="62"/>
  <c r="BF28" i="62"/>
  <c r="BF27" i="62"/>
  <c r="BF26" i="62"/>
  <c r="BF25" i="62"/>
  <c r="BF24" i="62"/>
  <c r="BF23" i="62"/>
  <c r="BF22" i="62"/>
  <c r="BF21" i="62"/>
  <c r="BF20" i="62"/>
  <c r="BF19" i="62"/>
  <c r="BF17" i="62"/>
  <c r="BF16" i="62"/>
  <c r="BF15" i="62"/>
  <c r="BF57" i="66"/>
  <c r="BF56" i="66"/>
  <c r="BF55" i="66"/>
  <c r="BF54" i="66"/>
  <c r="BF53" i="66"/>
  <c r="BF52" i="66"/>
  <c r="BF51" i="66"/>
  <c r="BF50" i="66"/>
  <c r="BF49" i="66"/>
  <c r="BF48" i="66"/>
  <c r="BF47" i="66"/>
  <c r="BF46" i="66"/>
  <c r="BF45" i="66"/>
  <c r="BF44" i="66"/>
  <c r="BF43" i="66"/>
  <c r="BF42" i="66"/>
  <c r="BF41" i="66"/>
  <c r="BF40" i="66"/>
  <c r="BF39" i="66"/>
  <c r="BF38" i="66"/>
  <c r="BF37" i="66"/>
  <c r="BF36" i="66"/>
  <c r="BF35" i="66"/>
  <c r="BF34" i="66"/>
  <c r="BF33" i="66"/>
  <c r="BF32" i="66"/>
  <c r="BF31" i="66"/>
  <c r="BF30" i="66"/>
  <c r="BF29" i="66"/>
  <c r="BF28" i="66"/>
  <c r="BF27" i="66"/>
  <c r="BF26" i="66"/>
  <c r="BF25" i="66"/>
  <c r="BF24" i="66"/>
  <c r="BF23" i="66"/>
  <c r="BF22" i="66"/>
  <c r="BF21" i="66"/>
  <c r="BF20" i="66"/>
  <c r="BF19" i="66"/>
  <c r="BF18" i="66"/>
  <c r="BF17" i="66"/>
  <c r="BF16" i="66"/>
  <c r="BF15" i="66"/>
  <c r="BF57" i="70"/>
  <c r="BF56" i="70"/>
  <c r="BF55" i="70"/>
  <c r="BF54" i="70"/>
  <c r="BF53" i="70"/>
  <c r="BF52" i="70"/>
  <c r="BF51" i="70"/>
  <c r="BF50" i="70"/>
  <c r="BF49" i="70"/>
  <c r="BF48" i="70"/>
  <c r="BF47" i="70"/>
  <c r="BF46" i="70"/>
  <c r="BF45" i="70"/>
  <c r="BF44" i="70"/>
  <c r="BF43" i="70"/>
  <c r="BF42" i="70"/>
  <c r="BF41" i="70"/>
  <c r="BF40" i="70"/>
  <c r="BF39" i="70"/>
  <c r="BF38" i="70"/>
  <c r="BF37" i="70"/>
  <c r="BF36" i="70"/>
  <c r="BF35" i="70"/>
  <c r="BF34" i="70"/>
  <c r="BF33" i="70"/>
  <c r="BF32" i="70"/>
  <c r="BF31" i="70"/>
  <c r="BF30" i="70"/>
  <c r="BF29" i="70"/>
  <c r="BF28" i="70"/>
  <c r="BF27" i="70"/>
  <c r="BF26" i="70"/>
  <c r="BF25" i="70"/>
  <c r="BF24" i="70"/>
  <c r="BF23" i="70"/>
  <c r="BF22" i="70"/>
  <c r="BF21" i="70"/>
  <c r="BF20" i="70"/>
  <c r="BF19" i="70"/>
  <c r="BF18" i="70"/>
  <c r="BF17" i="70"/>
  <c r="BF16" i="70"/>
  <c r="BF15" i="70"/>
  <c r="AU55" i="49"/>
  <c r="AU54" i="49"/>
  <c r="AU53" i="49"/>
  <c r="AU52" i="49"/>
  <c r="AU51" i="49"/>
  <c r="AU50" i="49"/>
  <c r="AU49" i="49"/>
  <c r="AU48" i="49"/>
  <c r="AU47" i="49"/>
  <c r="AU46" i="49"/>
  <c r="AU45" i="49"/>
  <c r="AU44" i="49"/>
  <c r="AU43" i="49"/>
  <c r="AU42" i="49"/>
  <c r="AU41" i="49"/>
  <c r="AU40" i="49"/>
  <c r="AU39" i="49"/>
  <c r="AU38" i="49"/>
  <c r="AU37" i="49"/>
  <c r="AU36" i="49"/>
  <c r="AU35" i="49"/>
  <c r="AU34" i="49"/>
  <c r="AU33" i="49"/>
  <c r="AU32" i="49"/>
  <c r="AU31" i="49"/>
  <c r="AU30" i="49"/>
  <c r="AU29" i="49"/>
  <c r="AU28" i="49"/>
  <c r="AU27" i="49"/>
  <c r="AU26" i="49"/>
  <c r="AU25" i="49"/>
  <c r="AU24" i="49"/>
  <c r="AU23" i="49"/>
  <c r="AU22" i="49"/>
  <c r="AU21" i="49"/>
  <c r="AU20" i="49"/>
  <c r="AU19" i="49"/>
  <c r="AU18" i="49"/>
  <c r="AU17" i="49"/>
  <c r="AU16" i="49"/>
  <c r="AU15" i="49"/>
  <c r="AU14" i="49"/>
  <c r="AY57" i="53"/>
  <c r="AY56" i="53"/>
  <c r="AY55" i="53"/>
  <c r="AY54" i="53"/>
  <c r="AY53" i="53"/>
  <c r="AY52" i="53"/>
  <c r="AY51" i="53"/>
  <c r="AY50" i="53"/>
  <c r="AY49" i="53"/>
  <c r="AY48" i="53"/>
  <c r="AY47" i="53"/>
  <c r="AY46" i="53"/>
  <c r="AY45" i="53"/>
  <c r="AY44" i="53"/>
  <c r="AY43" i="53"/>
  <c r="AY42" i="53"/>
  <c r="AY41" i="53"/>
  <c r="AY40" i="53"/>
  <c r="AY39" i="53"/>
  <c r="AY38" i="53"/>
  <c r="AY37" i="53"/>
  <c r="AY36" i="53"/>
  <c r="AY35" i="53"/>
  <c r="AY34" i="53"/>
  <c r="AY33" i="53"/>
  <c r="AY32" i="53"/>
  <c r="AY31" i="53"/>
  <c r="AY30" i="53"/>
  <c r="AY29" i="53"/>
  <c r="AY28" i="53"/>
  <c r="AY27" i="53"/>
  <c r="AY26" i="53"/>
  <c r="AY25" i="53"/>
  <c r="AY24" i="53"/>
  <c r="AY23" i="53"/>
  <c r="AY22" i="53"/>
  <c r="AY21" i="53"/>
  <c r="AY20" i="53"/>
  <c r="AY19" i="53"/>
  <c r="AY18" i="53"/>
  <c r="AY17" i="53"/>
  <c r="AY16" i="53"/>
  <c r="AY15" i="53"/>
  <c r="AY57" i="58"/>
  <c r="AY56" i="58"/>
  <c r="AY55" i="58"/>
  <c r="AY54" i="58"/>
  <c r="AY53" i="58"/>
  <c r="AY52" i="58"/>
  <c r="AY51" i="58"/>
  <c r="AY50" i="58"/>
  <c r="AY49" i="58"/>
  <c r="AY48" i="58"/>
  <c r="AY47" i="58"/>
  <c r="AY46" i="58"/>
  <c r="AY45" i="58"/>
  <c r="AY44" i="58"/>
  <c r="AY43" i="58"/>
  <c r="AY42" i="58"/>
  <c r="AY41" i="58"/>
  <c r="AY40" i="58"/>
  <c r="AY39" i="58"/>
  <c r="AY38" i="58"/>
  <c r="AY37" i="58"/>
  <c r="AY36" i="58"/>
  <c r="AY35" i="58"/>
  <c r="AY34" i="58"/>
  <c r="AY33" i="58"/>
  <c r="AY32" i="58"/>
  <c r="AY31" i="58"/>
  <c r="AY30" i="58"/>
  <c r="AY29" i="58"/>
  <c r="AY28" i="58"/>
  <c r="AY27" i="58"/>
  <c r="AY26" i="58"/>
  <c r="AY25" i="58"/>
  <c r="AY24" i="58"/>
  <c r="AY23" i="58"/>
  <c r="AY22" i="58"/>
  <c r="AY21" i="58"/>
  <c r="AY20" i="58"/>
  <c r="AY19" i="58"/>
  <c r="AY18" i="58"/>
  <c r="AY17" i="58"/>
  <c r="AY16" i="58"/>
  <c r="AY15" i="58"/>
  <c r="AY57" i="62"/>
  <c r="AY56" i="62"/>
  <c r="AY55" i="62"/>
  <c r="AY54" i="62"/>
  <c r="AY53" i="62"/>
  <c r="AY52" i="62"/>
  <c r="AY51" i="62"/>
  <c r="AY50" i="62"/>
  <c r="AY49" i="62"/>
  <c r="AY48" i="62"/>
  <c r="AY47" i="62"/>
  <c r="AY46" i="62"/>
  <c r="AY45" i="62"/>
  <c r="AY44" i="62"/>
  <c r="AY43" i="62"/>
  <c r="AY42" i="62"/>
  <c r="AY41" i="62"/>
  <c r="AY40" i="62"/>
  <c r="AY39" i="62"/>
  <c r="AY38" i="62"/>
  <c r="AY37" i="62"/>
  <c r="AY36" i="62"/>
  <c r="AY35" i="62"/>
  <c r="AY34" i="62"/>
  <c r="AY33" i="62"/>
  <c r="AY32" i="62"/>
  <c r="AY31" i="62"/>
  <c r="AY30" i="62"/>
  <c r="AY29" i="62"/>
  <c r="AY28" i="62"/>
  <c r="AY27" i="62"/>
  <c r="AY26" i="62"/>
  <c r="AY25" i="62"/>
  <c r="AY24" i="62"/>
  <c r="AY23" i="62"/>
  <c r="AY22" i="62"/>
  <c r="AY21" i="62"/>
  <c r="AY20" i="62"/>
  <c r="AY19" i="62"/>
  <c r="AY18" i="62"/>
  <c r="AY17" i="62"/>
  <c r="AY16" i="62"/>
  <c r="AY15" i="62"/>
  <c r="AY57" i="66"/>
  <c r="AY56" i="66"/>
  <c r="AY55" i="66"/>
  <c r="AY54" i="66"/>
  <c r="AY53" i="66"/>
  <c r="AY52" i="66"/>
  <c r="AY51" i="66"/>
  <c r="AY50" i="66"/>
  <c r="AY49" i="66"/>
  <c r="AY48" i="66"/>
  <c r="AY47" i="66"/>
  <c r="AY46" i="66"/>
  <c r="AY45" i="66"/>
  <c r="AY44" i="66"/>
  <c r="AY43" i="66"/>
  <c r="AY42" i="66"/>
  <c r="AY41" i="66"/>
  <c r="AY40" i="66"/>
  <c r="AY39" i="66"/>
  <c r="AY38" i="66"/>
  <c r="AY37" i="66"/>
  <c r="AY36" i="66"/>
  <c r="AY35" i="66"/>
  <c r="AY34" i="66"/>
  <c r="AY33" i="66"/>
  <c r="AY32" i="66"/>
  <c r="AY31" i="66"/>
  <c r="AY30" i="66"/>
  <c r="AY29" i="66"/>
  <c r="AY28" i="66"/>
  <c r="AY27" i="66"/>
  <c r="AY26" i="66"/>
  <c r="AY25" i="66"/>
  <c r="AY24" i="66"/>
  <c r="AY23" i="66"/>
  <c r="AY22" i="66"/>
  <c r="AY21" i="66"/>
  <c r="AY20" i="66"/>
  <c r="AY19" i="66"/>
  <c r="AY18" i="66"/>
  <c r="AY17" i="66"/>
  <c r="AY16" i="66"/>
  <c r="AY15" i="66"/>
  <c r="AY57" i="70"/>
  <c r="AY56" i="70"/>
  <c r="AY55" i="70"/>
  <c r="AY54" i="70"/>
  <c r="AY53" i="70"/>
  <c r="AY52" i="70"/>
  <c r="AY51" i="70"/>
  <c r="AY50" i="70"/>
  <c r="AY49" i="70"/>
  <c r="AY48" i="70"/>
  <c r="AY47" i="70"/>
  <c r="AY46" i="70"/>
  <c r="AY45" i="70"/>
  <c r="AY44" i="70"/>
  <c r="AY43" i="70"/>
  <c r="AY42" i="70"/>
  <c r="AY41" i="70"/>
  <c r="AY40" i="70"/>
  <c r="AY39" i="70"/>
  <c r="AY38" i="70"/>
  <c r="AY37" i="70"/>
  <c r="AY36" i="70"/>
  <c r="AY35" i="70"/>
  <c r="AY34" i="70"/>
  <c r="AY33" i="70"/>
  <c r="AY32" i="70"/>
  <c r="AY31" i="70"/>
  <c r="AY30" i="70"/>
  <c r="AY29" i="70"/>
  <c r="AY28" i="70"/>
  <c r="AY27" i="70"/>
  <c r="AY26" i="70"/>
  <c r="AY25" i="70"/>
  <c r="AY24" i="70"/>
  <c r="AY23" i="70"/>
  <c r="AY22" i="70"/>
  <c r="AY21" i="70"/>
  <c r="AY20" i="70"/>
  <c r="AY19" i="70"/>
  <c r="AY18" i="70"/>
  <c r="AY17" i="70"/>
  <c r="AY16" i="70"/>
  <c r="AY15" i="70"/>
  <c r="AN55" i="49"/>
  <c r="AN54" i="49"/>
  <c r="AN53" i="49"/>
  <c r="AN52" i="49"/>
  <c r="AN51" i="49"/>
  <c r="AN50" i="49"/>
  <c r="AN49" i="49"/>
  <c r="AN48" i="49"/>
  <c r="AN47" i="49"/>
  <c r="AN46" i="49"/>
  <c r="AN45" i="49"/>
  <c r="AN44" i="49"/>
  <c r="AN43" i="49"/>
  <c r="AN42" i="49"/>
  <c r="AN41" i="49"/>
  <c r="AN40" i="49"/>
  <c r="AN39" i="49"/>
  <c r="AN38" i="49"/>
  <c r="AN37" i="49"/>
  <c r="AN36" i="49"/>
  <c r="AN35" i="49"/>
  <c r="AN34" i="49"/>
  <c r="AN33" i="49"/>
  <c r="AN32" i="49"/>
  <c r="AN31" i="49"/>
  <c r="AN30" i="49"/>
  <c r="AN29" i="49"/>
  <c r="AN28" i="49"/>
  <c r="AN27" i="49"/>
  <c r="AN26" i="49"/>
  <c r="AN25" i="49"/>
  <c r="AN24" i="49"/>
  <c r="AN23" i="49"/>
  <c r="AN22" i="49"/>
  <c r="AN21" i="49"/>
  <c r="AN20" i="49"/>
  <c r="AN19" i="49"/>
  <c r="AN18" i="49"/>
  <c r="AN17" i="49"/>
  <c r="AN16" i="49"/>
  <c r="AN15" i="49"/>
  <c r="AN14" i="49"/>
  <c r="AR57" i="53"/>
  <c r="AR56" i="53"/>
  <c r="AR55" i="53"/>
  <c r="AR54" i="53"/>
  <c r="AR53" i="53"/>
  <c r="AR52" i="53"/>
  <c r="AR51" i="53"/>
  <c r="AR50" i="53"/>
  <c r="AR49" i="53"/>
  <c r="AR48" i="53"/>
  <c r="AR47" i="53"/>
  <c r="AR46" i="53"/>
  <c r="AR45" i="53"/>
  <c r="AR44" i="53"/>
  <c r="AR43" i="53"/>
  <c r="AR42" i="53"/>
  <c r="AR41" i="53"/>
  <c r="AR40" i="53"/>
  <c r="AR39" i="53"/>
  <c r="AR38" i="53"/>
  <c r="AR37" i="53"/>
  <c r="AR36" i="53"/>
  <c r="AR35" i="53"/>
  <c r="AR34" i="53"/>
  <c r="AR33" i="53"/>
  <c r="AR32" i="53"/>
  <c r="AR31" i="53"/>
  <c r="AR30" i="53"/>
  <c r="AR29" i="53"/>
  <c r="AR28" i="53"/>
  <c r="AR27" i="53"/>
  <c r="AR26" i="53"/>
  <c r="AR25" i="53"/>
  <c r="AR24" i="53"/>
  <c r="AR23" i="53"/>
  <c r="AR22" i="53"/>
  <c r="AR21" i="53"/>
  <c r="AR20" i="53"/>
  <c r="AR19" i="53"/>
  <c r="AR18" i="53"/>
  <c r="AR17" i="53"/>
  <c r="AR16" i="53"/>
  <c r="AR15" i="53"/>
  <c r="AR57" i="58"/>
  <c r="AR56" i="58"/>
  <c r="AR55" i="58"/>
  <c r="AR54" i="58"/>
  <c r="AR53" i="58"/>
  <c r="AR52" i="58"/>
  <c r="AR51" i="58"/>
  <c r="AR50" i="58"/>
  <c r="AR49" i="58"/>
  <c r="AR48" i="58"/>
  <c r="AR47" i="58"/>
  <c r="AR46" i="58"/>
  <c r="AR45" i="58"/>
  <c r="AR44" i="58"/>
  <c r="AR43" i="58"/>
  <c r="AR42" i="58"/>
  <c r="AR41" i="58"/>
  <c r="AR40" i="58"/>
  <c r="AR39" i="58"/>
  <c r="AR38" i="58"/>
  <c r="AR37" i="58"/>
  <c r="AR36" i="58"/>
  <c r="AR35" i="58"/>
  <c r="AR34" i="58"/>
  <c r="AR33" i="58"/>
  <c r="AR32" i="58"/>
  <c r="AR31" i="58"/>
  <c r="AR30" i="58"/>
  <c r="AR29" i="58"/>
  <c r="AR28" i="58"/>
  <c r="AR27" i="58"/>
  <c r="AR26" i="58"/>
  <c r="AR25" i="58"/>
  <c r="AR24" i="58"/>
  <c r="AR23" i="58"/>
  <c r="AR22" i="58"/>
  <c r="AR21" i="58"/>
  <c r="AR20" i="58"/>
  <c r="AR19" i="58"/>
  <c r="AR18" i="58"/>
  <c r="AR17" i="58"/>
  <c r="AR16" i="58"/>
  <c r="AR15" i="58"/>
  <c r="AR57" i="62"/>
  <c r="AR56" i="62"/>
  <c r="AR55" i="62"/>
  <c r="AR54" i="62"/>
  <c r="AR53" i="62"/>
  <c r="AR52" i="62"/>
  <c r="AR51" i="62"/>
  <c r="AR50" i="62"/>
  <c r="AR49" i="62"/>
  <c r="AR48" i="62"/>
  <c r="AR47" i="62"/>
  <c r="AR46" i="62"/>
  <c r="AR45" i="62"/>
  <c r="AR44" i="62"/>
  <c r="AR43" i="62"/>
  <c r="AR42" i="62"/>
  <c r="AR41" i="62"/>
  <c r="AR40" i="62"/>
  <c r="AR39" i="62"/>
  <c r="AR38" i="62"/>
  <c r="AR37" i="62"/>
  <c r="AR36" i="62"/>
  <c r="AR35" i="62"/>
  <c r="AR34" i="62"/>
  <c r="AR33" i="62"/>
  <c r="AR32" i="62"/>
  <c r="AR31" i="62"/>
  <c r="AR30" i="62"/>
  <c r="AR29" i="62"/>
  <c r="AR28" i="62"/>
  <c r="AR27" i="62"/>
  <c r="AR26" i="62"/>
  <c r="AR25" i="62"/>
  <c r="AR24" i="62"/>
  <c r="AR23" i="62"/>
  <c r="AR22" i="62"/>
  <c r="AR21" i="62"/>
  <c r="AR20" i="62"/>
  <c r="AR19" i="62"/>
  <c r="AR18" i="62"/>
  <c r="AR17" i="62"/>
  <c r="AR16" i="62"/>
  <c r="AR15" i="62"/>
  <c r="AR57" i="66"/>
  <c r="AR56" i="66"/>
  <c r="AR55" i="66"/>
  <c r="AR54" i="66"/>
  <c r="AR53" i="66"/>
  <c r="AR52" i="66"/>
  <c r="AR51" i="66"/>
  <c r="AR50" i="66"/>
  <c r="AR49" i="66"/>
  <c r="AR48" i="66"/>
  <c r="AR47" i="66"/>
  <c r="AR46" i="66"/>
  <c r="AR45" i="66"/>
  <c r="AR44" i="66"/>
  <c r="AR43" i="66"/>
  <c r="AR42" i="66"/>
  <c r="AR41" i="66"/>
  <c r="AR40" i="66"/>
  <c r="AR39" i="66"/>
  <c r="AR38" i="66"/>
  <c r="AR37" i="66"/>
  <c r="AR36" i="66"/>
  <c r="AR35" i="66"/>
  <c r="AR34" i="66"/>
  <c r="AR33" i="66"/>
  <c r="AR32" i="66"/>
  <c r="AR31" i="66"/>
  <c r="AR30" i="66"/>
  <c r="AR29" i="66"/>
  <c r="AR28" i="66"/>
  <c r="AR27" i="66"/>
  <c r="AR26" i="66"/>
  <c r="AR25" i="66"/>
  <c r="AR24" i="66"/>
  <c r="AR23" i="66"/>
  <c r="AR22" i="66"/>
  <c r="AR21" i="66"/>
  <c r="AR20" i="66"/>
  <c r="AR19" i="66"/>
  <c r="AR18" i="66"/>
  <c r="AR17" i="66"/>
  <c r="AR16" i="66"/>
  <c r="AR15" i="66"/>
  <c r="AR57" i="70"/>
  <c r="AR56" i="70"/>
  <c r="AR55" i="70"/>
  <c r="AR54" i="70"/>
  <c r="AR53" i="70"/>
  <c r="AR52" i="70"/>
  <c r="AR51" i="70"/>
  <c r="AR50" i="70"/>
  <c r="AR49" i="70"/>
  <c r="AR48" i="70"/>
  <c r="AR47" i="70"/>
  <c r="AR46" i="70"/>
  <c r="AR45" i="70"/>
  <c r="AR44" i="70"/>
  <c r="AR43" i="70"/>
  <c r="AR42" i="70"/>
  <c r="AR41" i="70"/>
  <c r="AR40" i="70"/>
  <c r="AR39" i="70"/>
  <c r="AR38" i="70"/>
  <c r="AR37" i="70"/>
  <c r="AR36" i="70"/>
  <c r="AR35" i="70"/>
  <c r="AR34" i="70"/>
  <c r="AR33" i="70"/>
  <c r="AR32" i="70"/>
  <c r="AR31" i="70"/>
  <c r="AR30" i="70"/>
  <c r="AR29" i="70"/>
  <c r="AR28" i="70"/>
  <c r="AR27" i="70"/>
  <c r="AR26" i="70"/>
  <c r="AR25" i="70"/>
  <c r="AR24" i="70"/>
  <c r="AR23" i="70"/>
  <c r="AR22" i="70"/>
  <c r="AR21" i="70"/>
  <c r="AR20" i="70"/>
  <c r="AR19" i="70"/>
  <c r="AR18" i="70"/>
  <c r="AR17" i="70"/>
  <c r="AR16" i="70"/>
  <c r="AR15" i="70"/>
  <c r="AG55" i="49"/>
  <c r="AG54" i="49"/>
  <c r="AG53" i="49"/>
  <c r="AG52" i="49"/>
  <c r="AG51" i="49"/>
  <c r="AG50" i="49"/>
  <c r="AG49" i="49"/>
  <c r="AG48" i="49"/>
  <c r="AG47" i="49"/>
  <c r="AG46" i="49"/>
  <c r="AG45" i="49"/>
  <c r="AG44" i="49"/>
  <c r="AG43" i="49"/>
  <c r="AG42" i="49"/>
  <c r="AG41" i="49"/>
  <c r="AG40" i="49"/>
  <c r="AG39" i="49"/>
  <c r="AG38" i="49"/>
  <c r="AG37" i="49"/>
  <c r="AG36" i="49"/>
  <c r="AG35" i="49"/>
  <c r="AG34" i="49"/>
  <c r="AG33" i="49"/>
  <c r="AG32" i="49"/>
  <c r="AG31" i="49"/>
  <c r="AG30" i="49"/>
  <c r="AG29" i="49"/>
  <c r="AG28" i="49"/>
  <c r="AG27" i="49"/>
  <c r="AG26" i="49"/>
  <c r="AG25" i="49"/>
  <c r="AG24" i="49"/>
  <c r="AG23" i="49"/>
  <c r="AG22" i="49"/>
  <c r="AG21" i="49"/>
  <c r="AG20" i="49"/>
  <c r="AG19" i="49"/>
  <c r="AG18" i="49"/>
  <c r="AG17" i="49"/>
  <c r="AG16" i="49"/>
  <c r="AG15" i="49"/>
  <c r="AG14" i="49"/>
  <c r="AK57" i="53"/>
  <c r="AK56" i="53"/>
  <c r="AK55" i="53"/>
  <c r="AK54" i="53"/>
  <c r="AK53" i="53"/>
  <c r="AK52" i="53"/>
  <c r="AK51" i="53"/>
  <c r="AK50" i="53"/>
  <c r="AK49" i="53"/>
  <c r="AK48" i="53"/>
  <c r="AK47" i="53"/>
  <c r="AK46" i="53"/>
  <c r="AK45" i="53"/>
  <c r="AK44" i="53"/>
  <c r="AK43" i="53"/>
  <c r="AK42" i="53"/>
  <c r="AK41" i="53"/>
  <c r="AK40" i="53"/>
  <c r="AK39" i="53"/>
  <c r="AK38" i="53"/>
  <c r="AK37" i="53"/>
  <c r="AK36" i="53"/>
  <c r="AK35" i="53"/>
  <c r="AK34" i="53"/>
  <c r="AK33" i="53"/>
  <c r="AK32" i="53"/>
  <c r="AK31" i="53"/>
  <c r="AK30" i="53"/>
  <c r="AK29" i="53"/>
  <c r="AK28" i="53"/>
  <c r="AK27" i="53"/>
  <c r="AK26" i="53"/>
  <c r="AK25" i="53"/>
  <c r="AK24" i="53"/>
  <c r="AK23" i="53"/>
  <c r="AK22" i="53"/>
  <c r="AK21" i="53"/>
  <c r="AK20" i="53"/>
  <c r="AK19" i="53"/>
  <c r="AK18" i="53"/>
  <c r="AK17" i="53"/>
  <c r="AK16" i="53"/>
  <c r="AK15" i="53"/>
  <c r="AK57" i="58"/>
  <c r="AK56" i="58"/>
  <c r="AK55" i="58"/>
  <c r="AK54" i="58"/>
  <c r="AK53" i="58"/>
  <c r="AK52" i="58"/>
  <c r="AK51" i="58"/>
  <c r="AK50" i="58"/>
  <c r="AK49" i="58"/>
  <c r="AK48" i="58"/>
  <c r="AK47" i="58"/>
  <c r="AK46" i="58"/>
  <c r="AK45" i="58"/>
  <c r="AK44" i="58"/>
  <c r="AK43" i="58"/>
  <c r="AK42" i="58"/>
  <c r="AK41" i="58"/>
  <c r="AK40" i="58"/>
  <c r="AK39" i="58"/>
  <c r="AK38" i="58"/>
  <c r="AK37" i="58"/>
  <c r="AK36" i="58"/>
  <c r="AK35" i="58"/>
  <c r="AK34" i="58"/>
  <c r="AK33" i="58"/>
  <c r="AK32" i="58"/>
  <c r="AK31" i="58"/>
  <c r="AK30" i="58"/>
  <c r="AK29" i="58"/>
  <c r="AK28" i="58"/>
  <c r="AK27" i="58"/>
  <c r="AK26" i="58"/>
  <c r="AK25" i="58"/>
  <c r="AK24" i="58"/>
  <c r="AK23" i="58"/>
  <c r="AK22" i="58"/>
  <c r="AK21" i="58"/>
  <c r="AK20" i="58"/>
  <c r="AK19" i="58"/>
  <c r="AK18" i="58"/>
  <c r="AK17" i="58"/>
  <c r="AK16" i="58"/>
  <c r="AK15" i="58"/>
  <c r="AK57" i="62"/>
  <c r="AK56" i="62"/>
  <c r="AK55" i="62"/>
  <c r="AK54" i="62"/>
  <c r="AK53" i="62"/>
  <c r="AK52" i="62"/>
  <c r="AK51" i="62"/>
  <c r="AK50" i="62"/>
  <c r="AK49" i="62"/>
  <c r="AK48" i="62"/>
  <c r="AK47" i="62"/>
  <c r="AK46" i="62"/>
  <c r="AK45" i="62"/>
  <c r="AK44" i="62"/>
  <c r="AK43" i="62"/>
  <c r="AK42" i="62"/>
  <c r="AK41" i="62"/>
  <c r="AK40" i="62"/>
  <c r="AK39" i="62"/>
  <c r="AK38" i="62"/>
  <c r="AK37" i="62"/>
  <c r="AK36" i="62"/>
  <c r="AK35" i="62"/>
  <c r="AK34" i="62"/>
  <c r="AK33" i="62"/>
  <c r="AK32" i="62"/>
  <c r="AK31" i="62"/>
  <c r="AK30" i="62"/>
  <c r="AK29" i="62"/>
  <c r="AK28" i="62"/>
  <c r="AK27" i="62"/>
  <c r="AK26" i="62"/>
  <c r="AK25" i="62"/>
  <c r="AK24" i="62"/>
  <c r="AK23" i="62"/>
  <c r="AK22" i="62"/>
  <c r="AK21" i="62"/>
  <c r="AK20" i="62"/>
  <c r="AK19" i="62"/>
  <c r="AK18" i="62"/>
  <c r="AK17" i="62"/>
  <c r="AK16" i="62"/>
  <c r="AK15" i="62"/>
  <c r="AK57" i="66"/>
  <c r="AK56" i="66"/>
  <c r="AK55" i="66"/>
  <c r="AK54" i="66"/>
  <c r="AK53" i="66"/>
  <c r="AK52" i="66"/>
  <c r="AK51" i="66"/>
  <c r="AK50" i="66"/>
  <c r="AK49" i="66"/>
  <c r="AK48" i="66"/>
  <c r="AK47" i="66"/>
  <c r="AK46" i="66"/>
  <c r="AK45" i="66"/>
  <c r="AK44" i="66"/>
  <c r="AK43" i="66"/>
  <c r="AK42" i="66"/>
  <c r="AK41" i="66"/>
  <c r="AK40" i="66"/>
  <c r="AK39" i="66"/>
  <c r="AK38" i="66"/>
  <c r="AK37" i="66"/>
  <c r="AK36" i="66"/>
  <c r="AK35" i="66"/>
  <c r="AK34" i="66"/>
  <c r="AK33" i="66"/>
  <c r="AK32" i="66"/>
  <c r="AK31" i="66"/>
  <c r="AK30" i="66"/>
  <c r="AK29" i="66"/>
  <c r="AK28" i="66"/>
  <c r="AK27" i="66"/>
  <c r="AK26" i="66"/>
  <c r="AK25" i="66"/>
  <c r="AK24" i="66"/>
  <c r="AK23" i="66"/>
  <c r="AK22" i="66"/>
  <c r="AK21" i="66"/>
  <c r="AK20" i="66"/>
  <c r="AK19" i="66"/>
  <c r="AK18" i="66"/>
  <c r="AK17" i="66"/>
  <c r="AK16" i="66"/>
  <c r="AK15" i="66"/>
  <c r="AK57" i="70"/>
  <c r="AK56" i="70"/>
  <c r="AK55" i="70"/>
  <c r="AK54" i="70"/>
  <c r="AK53" i="70"/>
  <c r="AK52" i="70"/>
  <c r="AK51" i="70"/>
  <c r="AK50" i="70"/>
  <c r="AK49" i="70"/>
  <c r="AK48" i="70"/>
  <c r="AK47" i="70"/>
  <c r="AK46" i="70"/>
  <c r="AK45" i="70"/>
  <c r="AK44" i="70"/>
  <c r="AK43" i="70"/>
  <c r="AK42" i="70"/>
  <c r="AK41" i="70"/>
  <c r="AK40" i="70"/>
  <c r="AK39" i="70"/>
  <c r="AK38" i="70"/>
  <c r="AK37" i="70"/>
  <c r="AK36" i="70"/>
  <c r="AK35" i="70"/>
  <c r="AK34" i="70"/>
  <c r="AK33" i="70"/>
  <c r="AK32" i="70"/>
  <c r="AK31" i="70"/>
  <c r="AK30" i="70"/>
  <c r="AK29" i="70"/>
  <c r="AK28" i="70"/>
  <c r="AK27" i="70"/>
  <c r="AK26" i="70"/>
  <c r="AK25" i="70"/>
  <c r="AK24" i="70"/>
  <c r="AK23" i="70"/>
  <c r="AK22" i="70"/>
  <c r="AK21" i="70"/>
  <c r="AK20" i="70"/>
  <c r="AK19" i="70"/>
  <c r="AK18" i="70"/>
  <c r="AK17" i="70"/>
  <c r="AK16" i="70"/>
  <c r="AK15" i="70"/>
  <c r="Z55" i="49"/>
  <c r="Z54" i="49"/>
  <c r="Z53" i="49"/>
  <c r="Z52" i="49"/>
  <c r="Z51" i="49"/>
  <c r="Z50" i="49"/>
  <c r="Z49" i="49"/>
  <c r="Z48" i="49"/>
  <c r="Z47" i="49"/>
  <c r="Z46" i="49"/>
  <c r="Z45" i="49"/>
  <c r="Z44" i="49"/>
  <c r="Z43" i="49"/>
  <c r="Z42" i="49"/>
  <c r="Z41" i="49"/>
  <c r="Z40" i="49"/>
  <c r="Z39" i="49"/>
  <c r="Z38" i="49"/>
  <c r="Z37" i="49"/>
  <c r="Z36" i="49"/>
  <c r="Z35" i="49"/>
  <c r="Z34" i="49"/>
  <c r="Z33" i="49"/>
  <c r="Z32" i="49"/>
  <c r="Z31" i="49"/>
  <c r="Z30" i="49"/>
  <c r="Z29" i="49"/>
  <c r="Z28" i="49"/>
  <c r="Z27" i="49"/>
  <c r="Z26" i="49"/>
  <c r="Z25" i="49"/>
  <c r="Z24" i="49"/>
  <c r="Z23" i="49"/>
  <c r="Z22" i="49"/>
  <c r="Z21" i="49"/>
  <c r="Z20" i="49"/>
  <c r="Z19" i="49"/>
  <c r="Z18" i="49"/>
  <c r="Z17" i="49"/>
  <c r="Z16" i="49"/>
  <c r="Z15" i="49"/>
  <c r="Z14" i="49"/>
  <c r="AD57" i="53"/>
  <c r="AD56" i="53"/>
  <c r="AD55" i="53"/>
  <c r="AD54" i="53"/>
  <c r="AD53" i="53"/>
  <c r="AD52" i="53"/>
  <c r="AD51" i="53"/>
  <c r="AD50" i="53"/>
  <c r="AD49" i="53"/>
  <c r="AD48" i="53"/>
  <c r="AD47" i="53"/>
  <c r="AD46" i="53"/>
  <c r="AD45" i="53"/>
  <c r="AD44" i="53"/>
  <c r="AD43" i="53"/>
  <c r="AD42" i="53"/>
  <c r="AD41" i="53"/>
  <c r="AD40" i="53"/>
  <c r="AD39" i="53"/>
  <c r="AD38" i="53"/>
  <c r="AD37" i="53"/>
  <c r="AD36" i="53"/>
  <c r="AD35" i="53"/>
  <c r="AD34" i="53"/>
  <c r="AD33" i="53"/>
  <c r="AD32" i="53"/>
  <c r="AD31" i="53"/>
  <c r="AD30" i="53"/>
  <c r="AD29" i="53"/>
  <c r="AD28" i="53"/>
  <c r="AD27" i="53"/>
  <c r="AD26" i="53"/>
  <c r="AD25" i="53"/>
  <c r="AD24" i="53"/>
  <c r="AD23" i="53"/>
  <c r="AD22" i="53"/>
  <c r="AD21" i="53"/>
  <c r="AD20" i="53"/>
  <c r="AD19" i="53"/>
  <c r="AD18" i="53"/>
  <c r="AD17" i="53"/>
  <c r="AD16" i="53"/>
  <c r="AD15" i="53"/>
  <c r="AD57" i="58"/>
  <c r="AD56" i="58"/>
  <c r="AD55" i="58"/>
  <c r="AD54" i="58"/>
  <c r="AD53" i="58"/>
  <c r="AD52" i="58"/>
  <c r="AD51" i="58"/>
  <c r="AD50" i="58"/>
  <c r="AD49" i="58"/>
  <c r="AD48" i="58"/>
  <c r="AD47" i="58"/>
  <c r="AD46" i="58"/>
  <c r="AD45" i="58"/>
  <c r="AD44" i="58"/>
  <c r="AD43" i="58"/>
  <c r="AD42" i="58"/>
  <c r="AD41" i="58"/>
  <c r="AD40" i="58"/>
  <c r="AD39" i="58"/>
  <c r="AD38" i="58"/>
  <c r="AD37" i="58"/>
  <c r="AD36" i="58"/>
  <c r="AD35" i="58"/>
  <c r="AD34" i="58"/>
  <c r="AD33" i="58"/>
  <c r="AD32" i="58"/>
  <c r="AD31" i="58"/>
  <c r="AD30" i="58"/>
  <c r="AD29" i="58"/>
  <c r="AD28" i="58"/>
  <c r="AD27" i="58"/>
  <c r="AD26" i="58"/>
  <c r="AD25" i="58"/>
  <c r="AD24" i="58"/>
  <c r="AD23" i="58"/>
  <c r="AD22" i="58"/>
  <c r="AD21" i="58"/>
  <c r="AD20" i="58"/>
  <c r="AD19" i="58"/>
  <c r="AD18" i="58"/>
  <c r="AD17" i="58"/>
  <c r="AD16" i="58"/>
  <c r="AD15" i="58"/>
  <c r="AD57" i="62"/>
  <c r="AD56" i="62"/>
  <c r="AD55" i="62"/>
  <c r="AD54" i="62"/>
  <c r="AD53" i="62"/>
  <c r="AD52" i="62"/>
  <c r="AD51" i="62"/>
  <c r="AD50" i="62"/>
  <c r="AD49" i="62"/>
  <c r="AD48" i="62"/>
  <c r="AD47" i="62"/>
  <c r="AD46" i="62"/>
  <c r="AD45" i="62"/>
  <c r="AD44" i="62"/>
  <c r="AD43" i="62"/>
  <c r="AD42" i="62"/>
  <c r="AD41" i="62"/>
  <c r="AD40" i="62"/>
  <c r="AD39" i="62"/>
  <c r="AD38" i="62"/>
  <c r="AD37" i="62"/>
  <c r="AD36" i="62"/>
  <c r="AD35" i="62"/>
  <c r="AD34" i="62"/>
  <c r="AD33" i="62"/>
  <c r="AD32" i="62"/>
  <c r="AD31" i="62"/>
  <c r="AD30" i="62"/>
  <c r="AD29" i="62"/>
  <c r="AD28" i="62"/>
  <c r="AD27" i="62"/>
  <c r="AD26" i="62"/>
  <c r="AD25" i="62"/>
  <c r="AD24" i="62"/>
  <c r="AD23" i="62"/>
  <c r="AD22" i="62"/>
  <c r="AD21" i="62"/>
  <c r="AD20" i="62"/>
  <c r="AD19" i="62"/>
  <c r="AD18" i="62"/>
  <c r="AD17" i="62"/>
  <c r="AD16" i="62"/>
  <c r="AD15" i="62"/>
  <c r="AD57" i="66"/>
  <c r="AD56" i="66"/>
  <c r="AD55" i="66"/>
  <c r="AD54" i="66"/>
  <c r="AD53" i="66"/>
  <c r="AD52" i="66"/>
  <c r="AD51" i="66"/>
  <c r="AD50" i="66"/>
  <c r="AD49" i="66"/>
  <c r="AD48" i="66"/>
  <c r="AD47" i="66"/>
  <c r="AD46" i="66"/>
  <c r="AD45" i="66"/>
  <c r="AD44" i="66"/>
  <c r="AD43" i="66"/>
  <c r="AD42" i="66"/>
  <c r="AD41" i="66"/>
  <c r="AD40" i="66"/>
  <c r="AD39" i="66"/>
  <c r="AD38" i="66"/>
  <c r="AD37" i="66"/>
  <c r="AD36" i="66"/>
  <c r="AD35" i="66"/>
  <c r="AD34" i="66"/>
  <c r="AD33" i="66"/>
  <c r="AD32" i="66"/>
  <c r="AD31" i="66"/>
  <c r="AD30" i="66"/>
  <c r="AD29" i="66"/>
  <c r="AD28" i="66"/>
  <c r="AD27" i="66"/>
  <c r="AD26" i="66"/>
  <c r="AD25" i="66"/>
  <c r="AD24" i="66"/>
  <c r="AD23" i="66"/>
  <c r="AD22" i="66"/>
  <c r="AD21" i="66"/>
  <c r="AD20" i="66"/>
  <c r="AD19" i="66"/>
  <c r="AD18" i="66"/>
  <c r="AD17" i="66"/>
  <c r="AD16" i="66"/>
  <c r="AD15" i="66"/>
  <c r="AD57" i="70"/>
  <c r="AD56" i="70"/>
  <c r="AD55" i="70"/>
  <c r="AD54" i="70"/>
  <c r="AD53" i="70"/>
  <c r="AD52" i="70"/>
  <c r="AD51" i="70"/>
  <c r="AD50" i="70"/>
  <c r="AD49" i="70"/>
  <c r="AD48" i="70"/>
  <c r="AD47" i="70"/>
  <c r="AD46" i="70"/>
  <c r="AD45" i="70"/>
  <c r="AD44" i="70"/>
  <c r="AD43" i="70"/>
  <c r="AD42" i="70"/>
  <c r="AD41" i="70"/>
  <c r="AD40" i="70"/>
  <c r="AD39" i="70"/>
  <c r="AD38" i="70"/>
  <c r="AD37" i="70"/>
  <c r="AD36" i="70"/>
  <c r="AD35" i="70"/>
  <c r="AD34" i="70"/>
  <c r="AD33" i="70"/>
  <c r="AD32" i="70"/>
  <c r="AD31" i="70"/>
  <c r="AD30" i="70"/>
  <c r="AD29" i="70"/>
  <c r="AD28" i="70"/>
  <c r="AD27" i="70"/>
  <c r="AD26" i="70"/>
  <c r="AD25" i="70"/>
  <c r="AD24" i="70"/>
  <c r="AD23" i="70"/>
  <c r="AD22" i="70"/>
  <c r="AD21" i="70"/>
  <c r="AD20" i="70"/>
  <c r="AD19" i="70"/>
  <c r="AD18" i="70"/>
  <c r="AD17" i="70"/>
  <c r="AD16" i="70"/>
  <c r="AD15" i="70"/>
  <c r="S55" i="49"/>
  <c r="S54" i="49"/>
  <c r="S53" i="49"/>
  <c r="S52" i="49"/>
  <c r="S51" i="49"/>
  <c r="S50" i="49"/>
  <c r="S49" i="49"/>
  <c r="S48" i="49"/>
  <c r="S47" i="49"/>
  <c r="S46" i="49"/>
  <c r="S45" i="49"/>
  <c r="S44" i="49"/>
  <c r="S43" i="49"/>
  <c r="S42" i="49"/>
  <c r="S41" i="49"/>
  <c r="S40" i="49"/>
  <c r="S39" i="49"/>
  <c r="S38" i="49"/>
  <c r="S37" i="49"/>
  <c r="S36" i="49"/>
  <c r="S35" i="49"/>
  <c r="S34" i="49"/>
  <c r="S33" i="49"/>
  <c r="S32" i="49"/>
  <c r="S31" i="49"/>
  <c r="S30" i="49"/>
  <c r="S29" i="49"/>
  <c r="S28" i="49"/>
  <c r="S27" i="49"/>
  <c r="S26" i="49"/>
  <c r="S25" i="49"/>
  <c r="S24" i="49"/>
  <c r="S23" i="49"/>
  <c r="S22" i="49"/>
  <c r="S21" i="49"/>
  <c r="S20" i="49"/>
  <c r="S19" i="49"/>
  <c r="S18" i="49"/>
  <c r="S17" i="49"/>
  <c r="S16" i="49"/>
  <c r="S15" i="49"/>
  <c r="S14" i="49"/>
  <c r="W57" i="53"/>
  <c r="W56" i="53"/>
  <c r="W55" i="53"/>
  <c r="W54" i="53"/>
  <c r="W53" i="53"/>
  <c r="W52" i="53"/>
  <c r="W51" i="53"/>
  <c r="W50"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57" i="58"/>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W20" i="58"/>
  <c r="W19" i="58"/>
  <c r="W18" i="58"/>
  <c r="W17" i="58"/>
  <c r="W16" i="58"/>
  <c r="W15" i="58"/>
  <c r="W57" i="62"/>
  <c r="W56" i="62"/>
  <c r="W55" i="62"/>
  <c r="W54" i="62"/>
  <c r="W53" i="62"/>
  <c r="W52" i="62"/>
  <c r="W51" i="62"/>
  <c r="W50" i="62"/>
  <c r="W49" i="62"/>
  <c r="W48" i="62"/>
  <c r="W47" i="62"/>
  <c r="W46" i="62"/>
  <c r="W45" i="62"/>
  <c r="W44" i="62"/>
  <c r="W43" i="62"/>
  <c r="W42" i="62"/>
  <c r="W41" i="62"/>
  <c r="W40" i="62"/>
  <c r="W39" i="62"/>
  <c r="W38" i="62"/>
  <c r="W37" i="62"/>
  <c r="W36" i="62"/>
  <c r="W35" i="62"/>
  <c r="W34" i="62"/>
  <c r="W33" i="62"/>
  <c r="W32" i="62"/>
  <c r="W31" i="62"/>
  <c r="W30" i="62"/>
  <c r="W29" i="62"/>
  <c r="W28" i="62"/>
  <c r="W27" i="62"/>
  <c r="W26" i="62"/>
  <c r="W25" i="62"/>
  <c r="W24" i="62"/>
  <c r="W23" i="62"/>
  <c r="W22" i="62"/>
  <c r="W21" i="62"/>
  <c r="W20" i="62"/>
  <c r="W19" i="62"/>
  <c r="W18" i="62"/>
  <c r="W17" i="62"/>
  <c r="W16" i="62"/>
  <c r="W15" i="62"/>
  <c r="W57" i="66"/>
  <c r="W56" i="66"/>
  <c r="W55" i="66"/>
  <c r="W54" i="66"/>
  <c r="W53" i="66"/>
  <c r="W52" i="66"/>
  <c r="W51" i="66"/>
  <c r="W50" i="66"/>
  <c r="W49" i="66"/>
  <c r="W48" i="66"/>
  <c r="W47" i="66"/>
  <c r="W46" i="66"/>
  <c r="W45" i="66"/>
  <c r="W44" i="66"/>
  <c r="W43" i="66"/>
  <c r="W42" i="66"/>
  <c r="W41" i="66"/>
  <c r="W40" i="66"/>
  <c r="W39" i="66"/>
  <c r="W38" i="66"/>
  <c r="W37" i="66"/>
  <c r="W36" i="66"/>
  <c r="W35" i="66"/>
  <c r="W34" i="66"/>
  <c r="W33" i="66"/>
  <c r="W32" i="66"/>
  <c r="W31" i="66"/>
  <c r="W30" i="66"/>
  <c r="W29" i="66"/>
  <c r="W28" i="66"/>
  <c r="W27" i="66"/>
  <c r="W26" i="66"/>
  <c r="W25" i="66"/>
  <c r="W24" i="66"/>
  <c r="W23" i="66"/>
  <c r="W22" i="66"/>
  <c r="W21" i="66"/>
  <c r="W20" i="66"/>
  <c r="W19" i="66"/>
  <c r="W18" i="66"/>
  <c r="W17" i="66"/>
  <c r="W16" i="66"/>
  <c r="W15" i="66"/>
  <c r="W57" i="70"/>
  <c r="W56" i="70"/>
  <c r="W55" i="70"/>
  <c r="W54" i="70"/>
  <c r="W53" i="70"/>
  <c r="W52" i="70"/>
  <c r="W51" i="70"/>
  <c r="W50" i="70"/>
  <c r="W49" i="70"/>
  <c r="W48" i="70"/>
  <c r="W47" i="70"/>
  <c r="W46" i="70"/>
  <c r="W45" i="70"/>
  <c r="W44" i="70"/>
  <c r="W43" i="70"/>
  <c r="W42" i="70"/>
  <c r="W41" i="70"/>
  <c r="W40" i="70"/>
  <c r="W39" i="70"/>
  <c r="W38" i="70"/>
  <c r="W37" i="70"/>
  <c r="W36" i="70"/>
  <c r="W35" i="70"/>
  <c r="W34" i="70"/>
  <c r="W33" i="70"/>
  <c r="W32" i="70"/>
  <c r="W31" i="70"/>
  <c r="W30" i="70"/>
  <c r="W29" i="70"/>
  <c r="W28" i="70"/>
  <c r="W27" i="70"/>
  <c r="W26" i="70"/>
  <c r="W25" i="70"/>
  <c r="W24" i="70"/>
  <c r="W23" i="70"/>
  <c r="W22" i="70"/>
  <c r="W21" i="70"/>
  <c r="W20" i="70"/>
  <c r="W19" i="70"/>
  <c r="W18" i="70"/>
  <c r="W17" i="70"/>
  <c r="W16" i="70"/>
  <c r="W15" i="70"/>
  <c r="P57" i="53"/>
  <c r="P56" i="53"/>
  <c r="P55" i="53"/>
  <c r="P54" i="53"/>
  <c r="P53" i="53"/>
  <c r="P52" i="53"/>
  <c r="P51" i="53"/>
  <c r="P50" i="53"/>
  <c r="P49" i="53"/>
  <c r="P48" i="53"/>
  <c r="P47" i="53"/>
  <c r="P46" i="53"/>
  <c r="P45" i="53"/>
  <c r="P44" i="53"/>
  <c r="P43" i="53"/>
  <c r="P42" i="53"/>
  <c r="P41" i="53"/>
  <c r="P40" i="53"/>
  <c r="P39" i="53"/>
  <c r="P38" i="53"/>
  <c r="P37" i="53"/>
  <c r="P36" i="53"/>
  <c r="P35" i="53"/>
  <c r="P34" i="53"/>
  <c r="P33" i="53"/>
  <c r="P32" i="53"/>
  <c r="P31" i="53"/>
  <c r="P30" i="53"/>
  <c r="P29" i="53"/>
  <c r="P28" i="53"/>
  <c r="P27" i="53"/>
  <c r="P26" i="53"/>
  <c r="P25" i="53"/>
  <c r="P24" i="53"/>
  <c r="P23" i="53"/>
  <c r="P22" i="53"/>
  <c r="P21" i="53"/>
  <c r="P20" i="53"/>
  <c r="P19" i="53"/>
  <c r="P18" i="53"/>
  <c r="P17" i="53"/>
  <c r="P16" i="53"/>
  <c r="P57" i="58"/>
  <c r="P56" i="58"/>
  <c r="P55" i="58"/>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57" i="62"/>
  <c r="P56" i="62"/>
  <c r="P55" i="62"/>
  <c r="P54" i="62"/>
  <c r="P53" i="62"/>
  <c r="P52" i="62"/>
  <c r="P51" i="62"/>
  <c r="P50" i="62"/>
  <c r="P49" i="62"/>
  <c r="P48" i="62"/>
  <c r="P47" i="62"/>
  <c r="P46" i="62"/>
  <c r="P45" i="62"/>
  <c r="P44" i="62"/>
  <c r="P43" i="62"/>
  <c r="P42" i="62"/>
  <c r="P41" i="62"/>
  <c r="P40" i="62"/>
  <c r="P39" i="62"/>
  <c r="P38" i="62"/>
  <c r="P37" i="62"/>
  <c r="P36" i="62"/>
  <c r="P35" i="62"/>
  <c r="P34" i="62"/>
  <c r="P33" i="62"/>
  <c r="P32" i="62"/>
  <c r="P31" i="62"/>
  <c r="P30" i="62"/>
  <c r="P29" i="62"/>
  <c r="P28" i="62"/>
  <c r="P27" i="62"/>
  <c r="P26" i="62"/>
  <c r="P25" i="62"/>
  <c r="P24" i="62"/>
  <c r="P23" i="62"/>
  <c r="P22" i="62"/>
  <c r="P21" i="62"/>
  <c r="P20" i="62"/>
  <c r="P19" i="62"/>
  <c r="P18" i="62"/>
  <c r="P17" i="62"/>
  <c r="P16" i="62"/>
  <c r="P15" i="62"/>
  <c r="P57" i="66"/>
  <c r="P56" i="66"/>
  <c r="P55" i="66"/>
  <c r="P54" i="66"/>
  <c r="P53" i="66"/>
  <c r="P52" i="66"/>
  <c r="P51" i="66"/>
  <c r="P50" i="66"/>
  <c r="P49" i="66"/>
  <c r="P48" i="66"/>
  <c r="P47" i="66"/>
  <c r="P46" i="66"/>
  <c r="P45" i="66"/>
  <c r="P44" i="66"/>
  <c r="P43" i="66"/>
  <c r="P42" i="66"/>
  <c r="P41" i="66"/>
  <c r="P40" i="66"/>
  <c r="P39" i="66"/>
  <c r="P38" i="66"/>
  <c r="P37" i="66"/>
  <c r="P36" i="66"/>
  <c r="P35" i="66"/>
  <c r="P34" i="66"/>
  <c r="P33" i="66"/>
  <c r="P32" i="66"/>
  <c r="P31" i="66"/>
  <c r="P30" i="66"/>
  <c r="P29" i="66"/>
  <c r="P28" i="66"/>
  <c r="P27" i="66"/>
  <c r="P26" i="66"/>
  <c r="P25" i="66"/>
  <c r="P24" i="66"/>
  <c r="P23" i="66"/>
  <c r="P22" i="66"/>
  <c r="P21" i="66"/>
  <c r="P20" i="66"/>
  <c r="P19" i="66"/>
  <c r="P18" i="66"/>
  <c r="P17" i="66"/>
  <c r="P16" i="66"/>
  <c r="P15" i="66"/>
  <c r="P57" i="70"/>
  <c r="P56" i="70"/>
  <c r="P55" i="70"/>
  <c r="P54" i="70"/>
  <c r="P53" i="70"/>
  <c r="P52" i="70"/>
  <c r="P51" i="70"/>
  <c r="P50" i="70"/>
  <c r="P49" i="70"/>
  <c r="P48" i="70"/>
  <c r="P47" i="70"/>
  <c r="P46" i="70"/>
  <c r="P45" i="70"/>
  <c r="P44" i="70"/>
  <c r="P43" i="70"/>
  <c r="P42" i="70"/>
  <c r="P41" i="70"/>
  <c r="P40" i="70"/>
  <c r="P39" i="70"/>
  <c r="P38" i="70"/>
  <c r="P37" i="70"/>
  <c r="P36" i="70"/>
  <c r="P35" i="70"/>
  <c r="P34" i="70"/>
  <c r="P33" i="70"/>
  <c r="P32" i="70"/>
  <c r="P31" i="70"/>
  <c r="P30" i="70"/>
  <c r="P29" i="70"/>
  <c r="P28" i="70"/>
  <c r="P27" i="70"/>
  <c r="P26" i="70"/>
  <c r="P25" i="70"/>
  <c r="P24" i="70"/>
  <c r="P23" i="70"/>
  <c r="P22" i="70"/>
  <c r="P21" i="70"/>
  <c r="P20" i="70"/>
  <c r="P19" i="70"/>
  <c r="P18" i="70"/>
  <c r="P17" i="70"/>
  <c r="P16" i="70"/>
  <c r="P15" i="70"/>
  <c r="I57" i="53"/>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I19" i="58"/>
  <c r="I18" i="58"/>
  <c r="I17" i="58"/>
  <c r="I16" i="58"/>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9" i="62"/>
  <c r="I18" i="62"/>
  <c r="I17" i="62"/>
  <c r="I16" i="62"/>
  <c r="I57" i="66"/>
  <c r="I56" i="66"/>
  <c r="I55" i="66"/>
  <c r="I54" i="66"/>
  <c r="I53" i="66"/>
  <c r="I52" i="66"/>
  <c r="I51" i="66"/>
  <c r="I50" i="66"/>
  <c r="I49" i="66"/>
  <c r="I48" i="66"/>
  <c r="I47" i="66"/>
  <c r="I46" i="66"/>
  <c r="I45" i="66"/>
  <c r="I44" i="66"/>
  <c r="I43" i="66"/>
  <c r="I42" i="66"/>
  <c r="I41" i="66"/>
  <c r="I40" i="66"/>
  <c r="I39" i="66"/>
  <c r="I38" i="66"/>
  <c r="I37" i="66"/>
  <c r="I36" i="66"/>
  <c r="I35" i="66"/>
  <c r="I34" i="66"/>
  <c r="I33" i="66"/>
  <c r="I32" i="66"/>
  <c r="I31" i="66"/>
  <c r="I30" i="66"/>
  <c r="I29" i="66"/>
  <c r="I28" i="66"/>
  <c r="I27" i="66"/>
  <c r="I26" i="66"/>
  <c r="I25" i="66"/>
  <c r="I24" i="66"/>
  <c r="I23" i="66"/>
  <c r="I22" i="66"/>
  <c r="I21" i="66"/>
  <c r="I20" i="66"/>
  <c r="I19" i="66"/>
  <c r="I18" i="66"/>
  <c r="I17" i="66"/>
  <c r="I16" i="66"/>
  <c r="I57" i="70"/>
  <c r="I56" i="70"/>
  <c r="I55" i="70"/>
  <c r="I54" i="70"/>
  <c r="I53" i="70"/>
  <c r="I52" i="70"/>
  <c r="I51" i="70"/>
  <c r="I50" i="70"/>
  <c r="I49" i="70"/>
  <c r="I48" i="70"/>
  <c r="I47" i="70"/>
  <c r="I46" i="70"/>
  <c r="I45" i="70"/>
  <c r="I44" i="70"/>
  <c r="I43" i="70"/>
  <c r="I42" i="70"/>
  <c r="I41" i="70"/>
  <c r="I40" i="70"/>
  <c r="I39" i="70"/>
  <c r="I38" i="70"/>
  <c r="I37" i="70"/>
  <c r="I36" i="70"/>
  <c r="I35" i="70"/>
  <c r="I34" i="70"/>
  <c r="I33" i="70"/>
  <c r="I32" i="70"/>
  <c r="I31" i="70"/>
  <c r="I30" i="70"/>
  <c r="I29" i="70"/>
  <c r="I28" i="70"/>
  <c r="I27" i="70"/>
  <c r="I26" i="70"/>
  <c r="I25" i="70"/>
  <c r="I24" i="70"/>
  <c r="I23" i="70"/>
  <c r="I22" i="70"/>
  <c r="I21" i="70"/>
  <c r="I20" i="70"/>
  <c r="I19" i="70"/>
  <c r="I18" i="70"/>
  <c r="I17" i="70"/>
  <c r="I16" i="70"/>
  <c r="I15" i="53"/>
  <c r="I15" i="62"/>
  <c r="I15" i="66"/>
  <c r="I15" i="70"/>
  <c r="D92" i="2" l="1"/>
  <c r="C132" i="12"/>
  <c r="F90" i="50"/>
  <c r="G92" i="50"/>
  <c r="C92" i="50"/>
  <c r="AC90" i="50"/>
  <c r="C132" i="51" s="1"/>
  <c r="C134" i="51" s="1"/>
  <c r="J53" i="48"/>
  <c r="J23" i="56"/>
  <c r="C92" i="2"/>
  <c r="H90" i="2"/>
  <c r="C92" i="38"/>
  <c r="H90" i="38"/>
  <c r="C132" i="39" s="1"/>
  <c r="E21" i="90"/>
  <c r="AF21" i="90"/>
  <c r="E23" i="76"/>
  <c r="G45" i="76"/>
  <c r="O45" i="76"/>
  <c r="W45" i="76"/>
  <c r="AE45" i="76"/>
  <c r="AD45" i="76"/>
  <c r="H45" i="76"/>
  <c r="P45" i="76"/>
  <c r="X45" i="76"/>
  <c r="AF45" i="76"/>
  <c r="V45" i="76"/>
  <c r="I45" i="76"/>
  <c r="Q45" i="76"/>
  <c r="Y45" i="76"/>
  <c r="AG45" i="76"/>
  <c r="N45" i="76"/>
  <c r="J45" i="76"/>
  <c r="R45" i="76"/>
  <c r="Z45" i="76"/>
  <c r="AH45" i="76"/>
  <c r="K45" i="76"/>
  <c r="S45" i="76"/>
  <c r="AA45" i="76"/>
  <c r="F45" i="76"/>
  <c r="L45" i="76"/>
  <c r="T45" i="76"/>
  <c r="AB45" i="76"/>
  <c r="M45" i="76"/>
  <c r="U45" i="76"/>
  <c r="AC45" i="76"/>
  <c r="AI20" i="86"/>
  <c r="E21" i="86"/>
  <c r="D13" i="57"/>
  <c r="D13" i="61"/>
  <c r="D13" i="65"/>
  <c r="D13" i="69"/>
  <c r="D13" i="86"/>
  <c r="D13" i="90"/>
  <c r="D13" i="52"/>
  <c r="AF24" i="76"/>
  <c r="AC24" i="76"/>
  <c r="Z24" i="76"/>
  <c r="W24" i="76"/>
  <c r="T24" i="76"/>
  <c r="Q24" i="76"/>
  <c r="N24" i="76"/>
  <c r="K24" i="76"/>
  <c r="H24" i="76"/>
  <c r="E24" i="76"/>
  <c r="D6" i="85"/>
  <c r="AB68" i="67"/>
  <c r="S104" i="67"/>
  <c r="J68" i="67"/>
  <c r="Y104" i="67"/>
  <c r="M104" i="67"/>
  <c r="Y68" i="71"/>
  <c r="P104" i="71"/>
  <c r="S104" i="71"/>
  <c r="G104" i="71"/>
  <c r="S104" i="92"/>
  <c r="U29" i="90" s="1"/>
  <c r="S68" i="67"/>
  <c r="D91" i="92"/>
  <c r="AE104" i="71"/>
  <c r="J104" i="71"/>
  <c r="J68" i="71"/>
  <c r="AH100" i="92"/>
  <c r="V68" i="67"/>
  <c r="M68" i="71"/>
  <c r="D104" i="71"/>
  <c r="AB104" i="71"/>
  <c r="AH25" i="92"/>
  <c r="AH37" i="92"/>
  <c r="AH41" i="92"/>
  <c r="AH53" i="92"/>
  <c r="AH62" i="92"/>
  <c r="AH77" i="92"/>
  <c r="AH86" i="92"/>
  <c r="Y68" i="67"/>
  <c r="S68" i="71"/>
  <c r="Y104" i="71"/>
  <c r="AF25" i="86"/>
  <c r="AF27" i="86" s="1"/>
  <c r="AF31" i="86" s="1"/>
  <c r="AF63" i="86" s="1"/>
  <c r="AH21" i="88"/>
  <c r="AH45" i="88"/>
  <c r="AH97" i="88"/>
  <c r="W25" i="90"/>
  <c r="P68" i="92"/>
  <c r="R24" i="90" s="1"/>
  <c r="AH39" i="92"/>
  <c r="AH55" i="92"/>
  <c r="AH64" i="92"/>
  <c r="AH75" i="92"/>
  <c r="AH79" i="92"/>
  <c r="AH88" i="92"/>
  <c r="K25" i="86"/>
  <c r="AH16" i="88"/>
  <c r="AH20" i="88"/>
  <c r="AH44" i="88"/>
  <c r="AH54" i="88"/>
  <c r="AH63" i="88"/>
  <c r="AB104" i="88"/>
  <c r="AD29" i="86" s="1"/>
  <c r="AH27" i="92"/>
  <c r="AH43" i="92"/>
  <c r="AH51" i="92"/>
  <c r="G104" i="88"/>
  <c r="I29" i="86" s="1"/>
  <c r="AH102" i="88"/>
  <c r="AE104" i="88"/>
  <c r="AG29" i="86" s="1"/>
  <c r="AH29" i="92"/>
  <c r="AH45" i="92"/>
  <c r="AH24" i="88"/>
  <c r="AH28" i="88"/>
  <c r="AH32" i="88"/>
  <c r="AH36" i="88"/>
  <c r="AH40" i="88"/>
  <c r="AH48" i="88"/>
  <c r="AH52" i="88"/>
  <c r="AH57" i="88"/>
  <c r="AH72" i="88"/>
  <c r="AH76" i="88"/>
  <c r="AH80" i="88"/>
  <c r="AH85" i="88"/>
  <c r="AH89" i="88"/>
  <c r="AH22" i="92"/>
  <c r="AH24" i="92"/>
  <c r="AH38" i="92"/>
  <c r="AH40" i="92"/>
  <c r="AH61" i="92"/>
  <c r="AH63" i="92"/>
  <c r="AH85" i="92"/>
  <c r="AH87" i="92"/>
  <c r="AH99" i="92"/>
  <c r="P104" i="92"/>
  <c r="R29" i="90" s="1"/>
  <c r="AH15" i="88"/>
  <c r="AH23" i="88"/>
  <c r="AH27" i="88"/>
  <c r="AH31" i="88"/>
  <c r="AH41" i="88"/>
  <c r="AH43" i="88"/>
  <c r="AH64" i="88"/>
  <c r="AH66" i="88"/>
  <c r="AH82" i="88"/>
  <c r="AH84" i="88"/>
  <c r="AH90" i="88"/>
  <c r="AH18" i="92"/>
  <c r="G91" i="92"/>
  <c r="G104" i="92"/>
  <c r="I29" i="90" s="1"/>
  <c r="AE104" i="92"/>
  <c r="AG29" i="90" s="1"/>
  <c r="Q25" i="90"/>
  <c r="AH97" i="92"/>
  <c r="AH29" i="88"/>
  <c r="AH37" i="88"/>
  <c r="AH53" i="88"/>
  <c r="AH62" i="88"/>
  <c r="AH77" i="88"/>
  <c r="AH32" i="92"/>
  <c r="AH48" i="92"/>
  <c r="AH57" i="92"/>
  <c r="AH65" i="92"/>
  <c r="AH80" i="92"/>
  <c r="AH89" i="92"/>
  <c r="I58" i="66"/>
  <c r="I61" i="66" s="1"/>
  <c r="BW35" i="87"/>
  <c r="AD58" i="66"/>
  <c r="AK58" i="66"/>
  <c r="I58" i="70"/>
  <c r="AD58" i="58"/>
  <c r="BW24" i="87"/>
  <c r="BW44" i="91"/>
  <c r="AR58" i="66"/>
  <c r="AD58" i="70"/>
  <c r="AK58" i="70"/>
  <c r="AK58" i="53"/>
  <c r="AR58" i="70"/>
  <c r="AR58" i="58"/>
  <c r="AR58" i="53"/>
  <c r="AY58" i="53"/>
  <c r="BM58" i="62"/>
  <c r="BT58" i="62"/>
  <c r="AD58" i="62"/>
  <c r="AR58" i="62"/>
  <c r="AN56" i="49"/>
  <c r="AU56" i="49"/>
  <c r="BV16" i="91"/>
  <c r="BV53" i="91"/>
  <c r="BI56" i="49"/>
  <c r="W58" i="70"/>
  <c r="AY58" i="70"/>
  <c r="BF58" i="70"/>
  <c r="BF58" i="58"/>
  <c r="BM58" i="58"/>
  <c r="BT58" i="58"/>
  <c r="BW27" i="87"/>
  <c r="BW48" i="87"/>
  <c r="BV45" i="91"/>
  <c r="BW52" i="91"/>
  <c r="S56" i="49"/>
  <c r="AK58" i="58"/>
  <c r="AY58" i="58"/>
  <c r="BV19" i="87"/>
  <c r="BW29" i="91"/>
  <c r="W58" i="62"/>
  <c r="BM58" i="70"/>
  <c r="P58" i="58"/>
  <c r="P61" i="58" s="1"/>
  <c r="BM58" i="66"/>
  <c r="BT58" i="66"/>
  <c r="AP61" i="87"/>
  <c r="AP62" i="87" s="1"/>
  <c r="T23" i="86" s="1"/>
  <c r="T25" i="86" s="1"/>
  <c r="BV28" i="91"/>
  <c r="AY58" i="62"/>
  <c r="BF58" i="62"/>
  <c r="BB56" i="49"/>
  <c r="P58" i="62"/>
  <c r="BT58" i="70"/>
  <c r="H20" i="87"/>
  <c r="BW20" i="87"/>
  <c r="BV24" i="91"/>
  <c r="I58" i="62"/>
  <c r="I61" i="62" s="1"/>
  <c r="W58" i="66"/>
  <c r="AY58" i="66"/>
  <c r="BF58" i="66"/>
  <c r="BF58" i="53"/>
  <c r="BM58" i="53"/>
  <c r="BT58" i="53"/>
  <c r="AW61" i="87"/>
  <c r="AW62" i="87"/>
  <c r="W23" i="86" s="1"/>
  <c r="W25" i="86" s="1"/>
  <c r="W27" i="86" s="1"/>
  <c r="AK58" i="62"/>
  <c r="BP56" i="49"/>
  <c r="Z56" i="49"/>
  <c r="AG56" i="49"/>
  <c r="BV21" i="87"/>
  <c r="P58" i="70"/>
  <c r="P61" i="70" s="1"/>
  <c r="W58" i="58"/>
  <c r="I58" i="53"/>
  <c r="I61" i="53" s="1"/>
  <c r="P58" i="66"/>
  <c r="P61" i="66" s="1"/>
  <c r="W58" i="53"/>
  <c r="AD58" i="53"/>
  <c r="BV46" i="87"/>
  <c r="BW19" i="91"/>
  <c r="H19" i="91"/>
  <c r="BV19" i="91" s="1"/>
  <c r="BW16" i="87"/>
  <c r="BW25" i="87"/>
  <c r="BW31" i="87"/>
  <c r="BW43" i="87"/>
  <c r="F59" i="91"/>
  <c r="BV22" i="91"/>
  <c r="BD61" i="91"/>
  <c r="BD62" i="91" s="1"/>
  <c r="Z23" i="90" s="1"/>
  <c r="Z25" i="90" s="1"/>
  <c r="BC59" i="87"/>
  <c r="BW17" i="87"/>
  <c r="BW51" i="87"/>
  <c r="BW43" i="91"/>
  <c r="BW56" i="91"/>
  <c r="G62" i="91"/>
  <c r="E23" i="90" s="1"/>
  <c r="E25" i="90" s="1"/>
  <c r="E27" i="90" s="1"/>
  <c r="E31" i="90" s="1"/>
  <c r="BW32" i="87"/>
  <c r="BW35" i="91"/>
  <c r="BW42" i="87"/>
  <c r="BW50" i="87"/>
  <c r="AK58" i="91"/>
  <c r="BW40" i="91"/>
  <c r="H44" i="91"/>
  <c r="BV44" i="91" s="1"/>
  <c r="BW39" i="87"/>
  <c r="BV44" i="87"/>
  <c r="BW47" i="87"/>
  <c r="BW55" i="87"/>
  <c r="BW16" i="91"/>
  <c r="BV21" i="91"/>
  <c r="BW23" i="91"/>
  <c r="BW45" i="91"/>
  <c r="BW17" i="91"/>
  <c r="BV37" i="91"/>
  <c r="BW53" i="91"/>
  <c r="BV54" i="91"/>
  <c r="N25" i="90"/>
  <c r="N27" i="90" s="1"/>
  <c r="J60" i="86"/>
  <c r="AH60" i="86"/>
  <c r="G60" i="90"/>
  <c r="M87" i="90"/>
  <c r="P87" i="90" s="1"/>
  <c r="V53" i="86"/>
  <c r="AK38" i="86"/>
  <c r="AK46" i="86"/>
  <c r="G93" i="92"/>
  <c r="I28" i="90" s="1"/>
  <c r="H93" i="92"/>
  <c r="J28" i="90" s="1"/>
  <c r="M60" i="90"/>
  <c r="S91" i="92"/>
  <c r="S93" i="92" s="1"/>
  <c r="U28" i="90" s="1"/>
  <c r="S60" i="86"/>
  <c r="M60" i="86"/>
  <c r="AJ60" i="86"/>
  <c r="AJ30" i="90"/>
  <c r="AK40" i="90"/>
  <c r="AK48" i="90"/>
  <c r="P60" i="90"/>
  <c r="AI60" i="90"/>
  <c r="D91" i="88"/>
  <c r="D93" i="88" s="1"/>
  <c r="F28" i="86" s="1"/>
  <c r="Y60" i="86"/>
  <c r="M53" i="86"/>
  <c r="D5" i="85"/>
  <c r="H21" i="86"/>
  <c r="H21" i="90"/>
  <c r="C12" i="92"/>
  <c r="C12" i="88"/>
  <c r="F12" i="92"/>
  <c r="F12" i="88"/>
  <c r="I12" i="92"/>
  <c r="I12" i="88"/>
  <c r="L12" i="92"/>
  <c r="L12" i="88"/>
  <c r="O12" i="92"/>
  <c r="O12" i="88"/>
  <c r="R12" i="92"/>
  <c r="R12" i="88"/>
  <c r="U12" i="92"/>
  <c r="U12" i="88"/>
  <c r="X12" i="92"/>
  <c r="X12" i="88"/>
  <c r="AA12" i="92"/>
  <c r="AA12" i="88"/>
  <c r="AD12" i="92"/>
  <c r="AD12" i="88"/>
  <c r="AG11" i="71"/>
  <c r="AG11" i="92"/>
  <c r="AG11" i="88"/>
  <c r="F21" i="90"/>
  <c r="H13" i="91" s="1"/>
  <c r="F21" i="86"/>
  <c r="H13" i="87" s="1"/>
  <c r="H120" i="88"/>
  <c r="M87" i="86"/>
  <c r="AK47" i="90"/>
  <c r="G53" i="86"/>
  <c r="AE53" i="86"/>
  <c r="AE62" i="86" s="1"/>
  <c r="P53" i="86"/>
  <c r="AK43" i="86"/>
  <c r="AK51" i="86"/>
  <c r="M91" i="92"/>
  <c r="M93" i="92" s="1"/>
  <c r="O28" i="90" s="1"/>
  <c r="N93" i="92"/>
  <c r="P28" i="90" s="1"/>
  <c r="AI24" i="86"/>
  <c r="AK40" i="86"/>
  <c r="AK48" i="86"/>
  <c r="AI53" i="86"/>
  <c r="B14" i="86" s="1"/>
  <c r="AK58" i="86"/>
  <c r="J91" i="88"/>
  <c r="AK24" i="90"/>
  <c r="AB53" i="90"/>
  <c r="AB53" i="86"/>
  <c r="AK37" i="86"/>
  <c r="AK45" i="86"/>
  <c r="AJ53" i="86"/>
  <c r="AK59" i="86"/>
  <c r="AI60" i="86"/>
  <c r="AK38" i="90"/>
  <c r="AK46" i="90"/>
  <c r="H25" i="86"/>
  <c r="H27" i="86" s="1"/>
  <c r="H31" i="86" s="1"/>
  <c r="H63" i="86" s="1"/>
  <c r="AK24" i="86"/>
  <c r="J53" i="86"/>
  <c r="J62" i="86" s="1"/>
  <c r="AH53" i="86"/>
  <c r="AH62" i="86" s="1"/>
  <c r="AK42" i="86"/>
  <c r="AK50" i="86"/>
  <c r="AK57" i="86"/>
  <c r="P91" i="88"/>
  <c r="P93" i="88" s="1"/>
  <c r="R28" i="86" s="1"/>
  <c r="AK52" i="90"/>
  <c r="AI29" i="86"/>
  <c r="AK36" i="86"/>
  <c r="AK44" i="86"/>
  <c r="AK52" i="86"/>
  <c r="AK49" i="90"/>
  <c r="AK29" i="86"/>
  <c r="AJ30" i="86"/>
  <c r="Y53" i="86"/>
  <c r="Y62" i="86" s="1"/>
  <c r="AK41" i="86"/>
  <c r="AK49" i="86"/>
  <c r="AB60" i="86"/>
  <c r="V60" i="86"/>
  <c r="S91" i="88"/>
  <c r="S93" i="88" s="1"/>
  <c r="U28" i="86" s="1"/>
  <c r="AK29" i="90"/>
  <c r="S53" i="90"/>
  <c r="AK42" i="90"/>
  <c r="AK50" i="90"/>
  <c r="S53" i="86"/>
  <c r="AK39" i="86"/>
  <c r="AK47" i="86"/>
  <c r="AK56" i="86"/>
  <c r="P60" i="86"/>
  <c r="P53" i="90"/>
  <c r="AK51" i="90"/>
  <c r="S60" i="90"/>
  <c r="H62" i="90"/>
  <c r="T62" i="90"/>
  <c r="AF62" i="90"/>
  <c r="V60" i="90"/>
  <c r="W62" i="90"/>
  <c r="AB60" i="90"/>
  <c r="AE91" i="92"/>
  <c r="AE93" i="92" s="1"/>
  <c r="AG28" i="90" s="1"/>
  <c r="J91" i="92"/>
  <c r="J93" i="92" s="1"/>
  <c r="L28" i="90" s="1"/>
  <c r="J60" i="90"/>
  <c r="AH60" i="90"/>
  <c r="O62" i="90"/>
  <c r="AA62" i="90"/>
  <c r="AK58" i="90"/>
  <c r="AE60" i="90"/>
  <c r="W27" i="90"/>
  <c r="W31" i="90" s="1"/>
  <c r="B3" i="92"/>
  <c r="AG90" i="90"/>
  <c r="AE123" i="92" s="1"/>
  <c r="Y90" i="90"/>
  <c r="W123" i="92" s="1"/>
  <c r="Q90" i="90"/>
  <c r="I90" i="90"/>
  <c r="G123" i="92" s="1"/>
  <c r="AF90" i="90"/>
  <c r="X90" i="90"/>
  <c r="V123" i="92" s="1"/>
  <c r="P90" i="90"/>
  <c r="N123" i="92" s="1"/>
  <c r="H90" i="90"/>
  <c r="AE90" i="90"/>
  <c r="AC123" i="92" s="1"/>
  <c r="W90" i="90"/>
  <c r="O90" i="90"/>
  <c r="M123" i="92" s="1"/>
  <c r="G90" i="90"/>
  <c r="E123" i="92" s="1"/>
  <c r="AD90" i="90"/>
  <c r="AB123" i="92" s="1"/>
  <c r="V90" i="90"/>
  <c r="T123" i="92" s="1"/>
  <c r="N90" i="90"/>
  <c r="F90" i="90"/>
  <c r="D123" i="92" s="1"/>
  <c r="AK90" i="90"/>
  <c r="AC90" i="90"/>
  <c r="U90" i="90"/>
  <c r="S123" i="92" s="1"/>
  <c r="M90" i="90"/>
  <c r="K123" i="92" s="1"/>
  <c r="E90" i="90"/>
  <c r="AJ90" i="90"/>
  <c r="AB90" i="90"/>
  <c r="Z123" i="92" s="1"/>
  <c r="T90" i="90"/>
  <c r="L90" i="90"/>
  <c r="J123" i="92" s="1"/>
  <c r="B3" i="91"/>
  <c r="AI90" i="90"/>
  <c r="AA90" i="90"/>
  <c r="Y123" i="92" s="1"/>
  <c r="S90" i="90"/>
  <c r="Q123" i="92" s="1"/>
  <c r="K90" i="90"/>
  <c r="AI24" i="90"/>
  <c r="AI29" i="90"/>
  <c r="G53" i="90"/>
  <c r="AE53" i="90"/>
  <c r="AK37" i="90"/>
  <c r="AK43" i="90"/>
  <c r="AJ60" i="90"/>
  <c r="BL58" i="91"/>
  <c r="J53" i="90"/>
  <c r="J62" i="90" s="1"/>
  <c r="AH53" i="90"/>
  <c r="AI53" i="90"/>
  <c r="B14" i="90" s="1"/>
  <c r="Y60" i="90"/>
  <c r="AK93" i="90"/>
  <c r="AJ93" i="90"/>
  <c r="AI93" i="90"/>
  <c r="AI19" i="90" s="1"/>
  <c r="BU11" i="91" s="1"/>
  <c r="B5" i="92"/>
  <c r="B5" i="91"/>
  <c r="AF25" i="90"/>
  <c r="AI28" i="90"/>
  <c r="M53" i="90"/>
  <c r="AK45" i="90"/>
  <c r="AK57" i="90"/>
  <c r="F120" i="92"/>
  <c r="J74" i="91"/>
  <c r="P74" i="91"/>
  <c r="N74" i="91"/>
  <c r="O74" i="91"/>
  <c r="M74" i="91"/>
  <c r="L74" i="91"/>
  <c r="K74" i="91"/>
  <c r="K87" i="90"/>
  <c r="J90" i="90"/>
  <c r="H123" i="92" s="1"/>
  <c r="BT58" i="91"/>
  <c r="BS15" i="91"/>
  <c r="BS58" i="91" s="1"/>
  <c r="AK56" i="90"/>
  <c r="D5" i="90"/>
  <c r="Q27" i="90"/>
  <c r="Q31" i="90" s="1"/>
  <c r="Q63" i="90" s="1"/>
  <c r="AK36" i="90"/>
  <c r="AK39" i="90"/>
  <c r="Z62" i="90"/>
  <c r="AK59" i="90"/>
  <c r="R90" i="90"/>
  <c r="P123" i="92" s="1"/>
  <c r="BV20" i="91"/>
  <c r="B6" i="90"/>
  <c r="AK34" i="90"/>
  <c r="AJ53" i="90"/>
  <c r="Z90" i="90"/>
  <c r="AJ58" i="91"/>
  <c r="BC59" i="91"/>
  <c r="BV29" i="91"/>
  <c r="BV32" i="91"/>
  <c r="B6" i="92"/>
  <c r="B6" i="91"/>
  <c r="V53" i="90"/>
  <c r="V62" i="90" s="1"/>
  <c r="AK41" i="90"/>
  <c r="AK44" i="90"/>
  <c r="R62" i="90"/>
  <c r="AJ62" i="90" s="1"/>
  <c r="K120" i="92"/>
  <c r="AH90" i="90"/>
  <c r="AF123" i="92" s="1"/>
  <c r="AD14" i="91"/>
  <c r="AK14" i="91" s="1"/>
  <c r="AR14" i="91" s="1"/>
  <c r="AY14" i="91" s="1"/>
  <c r="BF14" i="91" s="1"/>
  <c r="BM14" i="91" s="1"/>
  <c r="BT14" i="91" s="1"/>
  <c r="BW14" i="91"/>
  <c r="P58" i="91"/>
  <c r="O15" i="91"/>
  <c r="BW15" i="91"/>
  <c r="AK61" i="91"/>
  <c r="AJ61" i="91" s="1"/>
  <c r="H18" i="91"/>
  <c r="BV18" i="91" s="1"/>
  <c r="BW18" i="91"/>
  <c r="BW20" i="91"/>
  <c r="BW26" i="91"/>
  <c r="H26" i="91"/>
  <c r="BV26" i="91" s="1"/>
  <c r="V36" i="91"/>
  <c r="BW36" i="91"/>
  <c r="B4" i="92"/>
  <c r="B4" i="91"/>
  <c r="Y53" i="90"/>
  <c r="Y62" i="90" s="1"/>
  <c r="AK35" i="90"/>
  <c r="N120" i="92"/>
  <c r="S87" i="90"/>
  <c r="BF58" i="91"/>
  <c r="BV35" i="91"/>
  <c r="BU14" i="91"/>
  <c r="T59" i="91"/>
  <c r="BE58" i="91"/>
  <c r="BU58" i="91"/>
  <c r="BW21" i="91"/>
  <c r="H42" i="91"/>
  <c r="BV42" i="91" s="1"/>
  <c r="BW42" i="91"/>
  <c r="BV48" i="91"/>
  <c r="BV49" i="91"/>
  <c r="H57" i="91"/>
  <c r="BV57" i="91" s="1"/>
  <c r="BW57" i="91"/>
  <c r="AO59" i="91"/>
  <c r="BW32" i="91"/>
  <c r="BV43" i="91"/>
  <c r="BW48" i="91"/>
  <c r="W58" i="91"/>
  <c r="AQ58" i="91"/>
  <c r="BJ59" i="91"/>
  <c r="BV25" i="91"/>
  <c r="BV27" i="91"/>
  <c r="BW28" i="91"/>
  <c r="BV36" i="91"/>
  <c r="H50" i="91"/>
  <c r="BV50" i="91" s="1"/>
  <c r="BW50" i="91"/>
  <c r="AA59" i="91"/>
  <c r="AR58" i="91"/>
  <c r="V17" i="91"/>
  <c r="BV17" i="91" s="1"/>
  <c r="BW22" i="91"/>
  <c r="O23" i="91"/>
  <c r="BV23" i="91" s="1"/>
  <c r="BW37" i="91"/>
  <c r="BV38" i="91"/>
  <c r="BV51" i="91"/>
  <c r="I58" i="91"/>
  <c r="AC58" i="91"/>
  <c r="AV59" i="91"/>
  <c r="BM58" i="91"/>
  <c r="BW25" i="91"/>
  <c r="O30" i="91"/>
  <c r="BV30" i="91" s="1"/>
  <c r="BW30" i="91"/>
  <c r="BV33" i="91"/>
  <c r="O39" i="91"/>
  <c r="BV39" i="91" s="1"/>
  <c r="BW39" i="91"/>
  <c r="BW51" i="91"/>
  <c r="N61" i="91"/>
  <c r="M68" i="92"/>
  <c r="O24" i="90" s="1"/>
  <c r="M59" i="91"/>
  <c r="AD58" i="91"/>
  <c r="AX58" i="91"/>
  <c r="BQ59" i="91"/>
  <c r="BW27" i="91"/>
  <c r="BV31" i="91"/>
  <c r="BV46" i="91"/>
  <c r="L87" i="90"/>
  <c r="AY58" i="91"/>
  <c r="BW24" i="91"/>
  <c r="BW31" i="91"/>
  <c r="H34" i="91"/>
  <c r="BV34" i="91" s="1"/>
  <c r="BW34" i="91"/>
  <c r="BV40" i="91"/>
  <c r="BV41" i="91"/>
  <c r="O47" i="91"/>
  <c r="BV47" i="91" s="1"/>
  <c r="BW47" i="91"/>
  <c r="BV52" i="91"/>
  <c r="AH71" i="92"/>
  <c r="D93" i="92"/>
  <c r="F28" i="90" s="1"/>
  <c r="AP61" i="91"/>
  <c r="AP62" i="91" s="1"/>
  <c r="T23" i="90" s="1"/>
  <c r="T25" i="90" s="1"/>
  <c r="BK61" i="91"/>
  <c r="BK62" i="91" s="1"/>
  <c r="AC23" i="90" s="1"/>
  <c r="AC25" i="90" s="1"/>
  <c r="AH16" i="92"/>
  <c r="BW38" i="91"/>
  <c r="BW46" i="91"/>
  <c r="AH15" i="92"/>
  <c r="AH34" i="92"/>
  <c r="BV55" i="91"/>
  <c r="S68" i="92"/>
  <c r="U24" i="90" s="1"/>
  <c r="AH23" i="92"/>
  <c r="BW54" i="91"/>
  <c r="BW55" i="91"/>
  <c r="O56" i="91"/>
  <c r="BV56" i="91" s="1"/>
  <c r="AH17" i="92"/>
  <c r="AH31" i="92"/>
  <c r="AH59" i="92"/>
  <c r="AB91" i="92"/>
  <c r="AB93" i="92" s="1"/>
  <c r="AD28" i="90" s="1"/>
  <c r="BW33" i="91"/>
  <c r="BW41" i="91"/>
  <c r="BW49" i="91"/>
  <c r="D68" i="92"/>
  <c r="F24" i="90" s="1"/>
  <c r="AB68" i="92"/>
  <c r="AD24" i="90" s="1"/>
  <c r="AH21" i="92"/>
  <c r="AH33" i="92"/>
  <c r="AH47" i="92"/>
  <c r="AH83" i="92"/>
  <c r="U61" i="91"/>
  <c r="U62" i="91" s="1"/>
  <c r="K23" i="90" s="1"/>
  <c r="K25" i="90" s="1"/>
  <c r="AH72" i="92"/>
  <c r="V68" i="92"/>
  <c r="X24" i="90" s="1"/>
  <c r="AH49" i="92"/>
  <c r="AH73" i="92"/>
  <c r="AI91" i="92"/>
  <c r="AI93" i="92" s="1"/>
  <c r="E93" i="92"/>
  <c r="G28" i="90" s="1"/>
  <c r="V104" i="92"/>
  <c r="X29" i="90" s="1"/>
  <c r="Y68" i="92"/>
  <c r="AA24" i="90" s="1"/>
  <c r="AH28" i="92"/>
  <c r="AH44" i="92"/>
  <c r="AH84" i="92"/>
  <c r="Y104" i="92"/>
  <c r="AA29" i="90" s="1"/>
  <c r="AH101" i="92"/>
  <c r="AH14" i="92"/>
  <c r="AH19" i="92"/>
  <c r="AH26" i="92"/>
  <c r="AH30" i="92"/>
  <c r="AH35" i="92"/>
  <c r="AH42" i="92"/>
  <c r="AH46" i="92"/>
  <c r="AH58" i="92"/>
  <c r="AH60" i="92"/>
  <c r="AH82" i="92"/>
  <c r="D104" i="92"/>
  <c r="F29" i="90" s="1"/>
  <c r="AH96" i="92"/>
  <c r="AB104" i="92"/>
  <c r="AD29" i="90" s="1"/>
  <c r="Z93" i="92"/>
  <c r="AB28" i="90" s="1"/>
  <c r="Y91" i="92"/>
  <c r="Y93" i="92" s="1"/>
  <c r="AA28" i="90" s="1"/>
  <c r="G68" i="92"/>
  <c r="I24" i="90" s="1"/>
  <c r="AE68" i="92"/>
  <c r="AG24" i="90" s="1"/>
  <c r="AH52" i="92"/>
  <c r="AH76" i="92"/>
  <c r="T93" i="92"/>
  <c r="V28" i="90" s="1"/>
  <c r="AH98" i="92"/>
  <c r="AG91" i="92"/>
  <c r="AG93" i="92" s="1"/>
  <c r="J68" i="92"/>
  <c r="L24" i="90" s="1"/>
  <c r="AG68" i="92"/>
  <c r="AH50" i="92"/>
  <c r="AH54" i="92"/>
  <c r="AH66" i="92"/>
  <c r="AH74" i="92"/>
  <c r="AH78" i="92"/>
  <c r="AH90" i="92"/>
  <c r="J104" i="92"/>
  <c r="L29" i="90" s="1"/>
  <c r="AG104" i="92"/>
  <c r="AH102" i="92"/>
  <c r="AI68" i="92"/>
  <c r="AH20" i="92"/>
  <c r="AH36" i="92"/>
  <c r="M104" i="92"/>
  <c r="O29" i="90" s="1"/>
  <c r="AI104" i="92"/>
  <c r="V91" i="92"/>
  <c r="V93" i="92" s="1"/>
  <c r="X28" i="90" s="1"/>
  <c r="P91" i="92"/>
  <c r="P93" i="92" s="1"/>
  <c r="R28" i="90" s="1"/>
  <c r="X123" i="88"/>
  <c r="BD77" i="87"/>
  <c r="BC77" i="87"/>
  <c r="AZ77" i="87"/>
  <c r="BB77" i="87"/>
  <c r="BA77" i="87"/>
  <c r="BF77" i="87"/>
  <c r="BE77" i="87"/>
  <c r="K27" i="86"/>
  <c r="K31" i="86" s="1"/>
  <c r="K63" i="86" s="1"/>
  <c r="S62" i="86"/>
  <c r="M62" i="86"/>
  <c r="B6" i="88"/>
  <c r="B6" i="87"/>
  <c r="E62" i="86"/>
  <c r="H18" i="87"/>
  <c r="BV18" i="87" s="1"/>
  <c r="BW18" i="87"/>
  <c r="H26" i="87"/>
  <c r="BV26" i="87" s="1"/>
  <c r="BW26" i="87"/>
  <c r="AC40" i="87"/>
  <c r="BV40" i="87" s="1"/>
  <c r="BW40" i="87"/>
  <c r="AK35" i="86"/>
  <c r="F62" i="86"/>
  <c r="AJ62" i="86" s="1"/>
  <c r="J90" i="86"/>
  <c r="H123" i="88" s="1"/>
  <c r="BT58" i="87"/>
  <c r="BS15" i="87"/>
  <c r="BS58" i="87" s="1"/>
  <c r="BW19" i="87"/>
  <c r="BV20" i="87"/>
  <c r="H28" i="87"/>
  <c r="BV28" i="87" s="1"/>
  <c r="BW28" i="87"/>
  <c r="BV34" i="87"/>
  <c r="R90" i="86"/>
  <c r="P123" i="88" s="1"/>
  <c r="AB14" i="87"/>
  <c r="AI14" i="87" s="1"/>
  <c r="AP14" i="87" s="1"/>
  <c r="AW14" i="87" s="1"/>
  <c r="BD14" i="87" s="1"/>
  <c r="BK14" i="87" s="1"/>
  <c r="BR14" i="87" s="1"/>
  <c r="BU14" i="87"/>
  <c r="V36" i="87"/>
  <c r="BV36" i="87" s="1"/>
  <c r="BW36" i="87"/>
  <c r="BV52" i="87"/>
  <c r="AK34" i="86"/>
  <c r="G60" i="86"/>
  <c r="AY58" i="87"/>
  <c r="H29" i="87"/>
  <c r="BV29" i="87" s="1"/>
  <c r="BW29" i="87"/>
  <c r="BV48" i="87"/>
  <c r="B4" i="88"/>
  <c r="B4" i="87"/>
  <c r="B3" i="88"/>
  <c r="AG90" i="86"/>
  <c r="AE123" i="88" s="1"/>
  <c r="Y90" i="86"/>
  <c r="W123" i="88" s="1"/>
  <c r="Q90" i="86"/>
  <c r="I90" i="86"/>
  <c r="G123" i="88" s="1"/>
  <c r="AF90" i="86"/>
  <c r="X90" i="86"/>
  <c r="V123" i="88" s="1"/>
  <c r="P90" i="86"/>
  <c r="N123" i="88" s="1"/>
  <c r="H90" i="86"/>
  <c r="AE90" i="86"/>
  <c r="AC123" i="88" s="1"/>
  <c r="W90" i="86"/>
  <c r="O90" i="86"/>
  <c r="M123" i="88" s="1"/>
  <c r="G90" i="86"/>
  <c r="E123" i="88" s="1"/>
  <c r="AD90" i="86"/>
  <c r="AB123" i="88" s="1"/>
  <c r="V90" i="86"/>
  <c r="T123" i="88" s="1"/>
  <c r="N90" i="86"/>
  <c r="F90" i="86"/>
  <c r="D123" i="88" s="1"/>
  <c r="AK90" i="86"/>
  <c r="AC90" i="86"/>
  <c r="U90" i="86"/>
  <c r="S123" i="88" s="1"/>
  <c r="M90" i="86"/>
  <c r="K123" i="88" s="1"/>
  <c r="E90" i="86"/>
  <c r="AJ90" i="86"/>
  <c r="AB90" i="86"/>
  <c r="Z123" i="88" s="1"/>
  <c r="T90" i="86"/>
  <c r="L90" i="86"/>
  <c r="J123" i="88" s="1"/>
  <c r="B3" i="87"/>
  <c r="AI90" i="86"/>
  <c r="AA90" i="86"/>
  <c r="Y123" i="88" s="1"/>
  <c r="S90" i="86"/>
  <c r="Q123" i="88" s="1"/>
  <c r="K90" i="86"/>
  <c r="AH90" i="86"/>
  <c r="AF123" i="88" s="1"/>
  <c r="AD14" i="87"/>
  <c r="AK14" i="87" s="1"/>
  <c r="AR14" i="87" s="1"/>
  <c r="AY14" i="87" s="1"/>
  <c r="BF14" i="87" s="1"/>
  <c r="BM14" i="87" s="1"/>
  <c r="BT14" i="87" s="1"/>
  <c r="BW14" i="87"/>
  <c r="AJ58" i="87"/>
  <c r="BV16" i="87"/>
  <c r="BV22" i="87"/>
  <c r="P58" i="87"/>
  <c r="O15" i="87"/>
  <c r="BE58" i="87"/>
  <c r="V20" i="87"/>
  <c r="W58" i="87"/>
  <c r="BV23" i="87"/>
  <c r="AK93" i="86"/>
  <c r="AJ93" i="86"/>
  <c r="AI93" i="86"/>
  <c r="AI19" i="86" s="1"/>
  <c r="BU11" i="87" s="1"/>
  <c r="B5" i="88"/>
  <c r="B5" i="87"/>
  <c r="D5" i="86"/>
  <c r="BJ59" i="87"/>
  <c r="BW33" i="87"/>
  <c r="B6" i="86"/>
  <c r="K120" i="88"/>
  <c r="P87" i="86"/>
  <c r="BL58" i="87"/>
  <c r="H30" i="87"/>
  <c r="BV30" i="87" s="1"/>
  <c r="BW30" i="87"/>
  <c r="H37" i="87"/>
  <c r="BV37" i="87" s="1"/>
  <c r="BW37" i="87"/>
  <c r="H53" i="87"/>
  <c r="BV53" i="87" s="1"/>
  <c r="BW53" i="87"/>
  <c r="T59" i="87"/>
  <c r="AK58" i="87"/>
  <c r="BU58" i="87"/>
  <c r="BW21" i="87"/>
  <c r="AO59" i="87"/>
  <c r="BF58" i="87"/>
  <c r="BW22" i="87"/>
  <c r="O43" i="87"/>
  <c r="BV43" i="87" s="1"/>
  <c r="BW44" i="87"/>
  <c r="BW46" i="87"/>
  <c r="H49" i="87"/>
  <c r="BV49" i="87" s="1"/>
  <c r="BW49" i="87"/>
  <c r="BV57" i="87"/>
  <c r="AB68" i="88"/>
  <c r="AD24" i="86" s="1"/>
  <c r="F120" i="88"/>
  <c r="K74" i="87"/>
  <c r="J74" i="87"/>
  <c r="O74" i="87"/>
  <c r="N74" i="87"/>
  <c r="P74" i="87"/>
  <c r="M74" i="87"/>
  <c r="L74" i="87"/>
  <c r="F59" i="87"/>
  <c r="AQ58" i="87"/>
  <c r="BW15" i="87"/>
  <c r="BW23" i="87"/>
  <c r="V24" i="87"/>
  <c r="BV24" i="87" s="1"/>
  <c r="O27" i="87"/>
  <c r="BV27" i="87" s="1"/>
  <c r="V33" i="87"/>
  <c r="BV33" i="87" s="1"/>
  <c r="H35" i="87"/>
  <c r="BV35" i="87" s="1"/>
  <c r="H42" i="87"/>
  <c r="BV42" i="87" s="1"/>
  <c r="BV51" i="87"/>
  <c r="BW56" i="87"/>
  <c r="AA59" i="87"/>
  <c r="AR58" i="87"/>
  <c r="V17" i="87"/>
  <c r="BV17" i="87" s="1"/>
  <c r="V25" i="87"/>
  <c r="BV25" i="87" s="1"/>
  <c r="V31" i="87"/>
  <c r="BV31" i="87" s="1"/>
  <c r="V32" i="87"/>
  <c r="BV32" i="87" s="1"/>
  <c r="O39" i="87"/>
  <c r="BV39" i="87" s="1"/>
  <c r="H45" i="87"/>
  <c r="BV45" i="87" s="1"/>
  <c r="BW45" i="87"/>
  <c r="O55" i="87"/>
  <c r="BV55" i="87" s="1"/>
  <c r="I58" i="87"/>
  <c r="AV59" i="87"/>
  <c r="BM58" i="87"/>
  <c r="BV38" i="87"/>
  <c r="BV47" i="87"/>
  <c r="BV54" i="87"/>
  <c r="K87" i="86"/>
  <c r="M59" i="87"/>
  <c r="AD58" i="87"/>
  <c r="AX58" i="87"/>
  <c r="BQ59" i="87"/>
  <c r="BW34" i="87"/>
  <c r="BW38" i="87"/>
  <c r="H41" i="87"/>
  <c r="BV41" i="87" s="1"/>
  <c r="BW41" i="87"/>
  <c r="BW52" i="87"/>
  <c r="BW54" i="87"/>
  <c r="P68" i="88"/>
  <c r="R24" i="86" s="1"/>
  <c r="D104" i="88"/>
  <c r="F29" i="86" s="1"/>
  <c r="AH96" i="88"/>
  <c r="L87" i="86"/>
  <c r="H50" i="87"/>
  <c r="BV50" i="87" s="1"/>
  <c r="BV56" i="87"/>
  <c r="S68" i="88"/>
  <c r="U24" i="86" s="1"/>
  <c r="AI91" i="88"/>
  <c r="AI93" i="88" s="1"/>
  <c r="E93" i="88"/>
  <c r="G28" i="86" s="1"/>
  <c r="AH79" i="88"/>
  <c r="U93" i="88"/>
  <c r="W28" i="86" s="1"/>
  <c r="AI28" i="86" s="1"/>
  <c r="V91" i="88"/>
  <c r="V93" i="88" s="1"/>
  <c r="X28" i="86" s="1"/>
  <c r="AI104" i="88"/>
  <c r="D68" i="88"/>
  <c r="F24" i="86" s="1"/>
  <c r="AH50" i="88"/>
  <c r="AH100" i="88"/>
  <c r="G68" i="88"/>
  <c r="I24" i="86" s="1"/>
  <c r="AH14" i="88"/>
  <c r="AE68" i="88"/>
  <c r="AG24" i="86" s="1"/>
  <c r="BW57" i="87"/>
  <c r="AB61" i="87"/>
  <c r="BD61" i="87"/>
  <c r="BD62" i="87" s="1"/>
  <c r="Z23" i="86" s="1"/>
  <c r="Z25" i="86" s="1"/>
  <c r="J68" i="88"/>
  <c r="L24" i="86" s="1"/>
  <c r="AG68" i="88"/>
  <c r="AH86" i="88"/>
  <c r="AC93" i="88"/>
  <c r="AE28" i="86" s="1"/>
  <c r="AB91" i="88"/>
  <c r="AB93" i="88" s="1"/>
  <c r="AD28" i="86" s="1"/>
  <c r="G62" i="87"/>
  <c r="AI62" i="87"/>
  <c r="Q23" i="86" s="1"/>
  <c r="Q25" i="86" s="1"/>
  <c r="BK62" i="87"/>
  <c r="AC23" i="86" s="1"/>
  <c r="AC25" i="86" s="1"/>
  <c r="M68" i="88"/>
  <c r="O24" i="86" s="1"/>
  <c r="AH18" i="88"/>
  <c r="AH30" i="88"/>
  <c r="AH61" i="88"/>
  <c r="AH65" i="88"/>
  <c r="AH78" i="88"/>
  <c r="V68" i="88"/>
  <c r="X24" i="86" s="1"/>
  <c r="AH33" i="88"/>
  <c r="AH35" i="88"/>
  <c r="AH42" i="88"/>
  <c r="AH55" i="88"/>
  <c r="AH71" i="88"/>
  <c r="Y68" i="88"/>
  <c r="AA24" i="86" s="1"/>
  <c r="AH17" i="88"/>
  <c r="AH22" i="88"/>
  <c r="AH46" i="88"/>
  <c r="AH58" i="88"/>
  <c r="AH60" i="88"/>
  <c r="AH73" i="88"/>
  <c r="AH75" i="88"/>
  <c r="AH83" i="88"/>
  <c r="M91" i="88"/>
  <c r="M93" i="88" s="1"/>
  <c r="O28" i="86" s="1"/>
  <c r="V104" i="88"/>
  <c r="X29" i="86" s="1"/>
  <c r="AH99" i="88"/>
  <c r="AH19" i="88"/>
  <c r="AH26" i="88"/>
  <c r="AH39" i="88"/>
  <c r="J93" i="88"/>
  <c r="L28" i="86" s="1"/>
  <c r="AH87" i="88"/>
  <c r="Y104" i="88"/>
  <c r="AA29" i="86" s="1"/>
  <c r="AH101" i="88"/>
  <c r="AH25" i="88"/>
  <c r="AH34" i="88"/>
  <c r="AH47" i="88"/>
  <c r="AF93" i="88"/>
  <c r="AH28" i="86" s="1"/>
  <c r="AE91" i="88"/>
  <c r="AE93" i="88" s="1"/>
  <c r="AG28" i="86" s="1"/>
  <c r="T93" i="88"/>
  <c r="V28" i="86" s="1"/>
  <c r="J104" i="88"/>
  <c r="L29" i="86" s="1"/>
  <c r="AG104" i="88"/>
  <c r="AH98" i="88"/>
  <c r="Z93" i="88"/>
  <c r="AB28" i="86" s="1"/>
  <c r="Y91" i="88"/>
  <c r="Y93" i="88" s="1"/>
  <c r="AA28" i="86" s="1"/>
  <c r="AI68" i="88"/>
  <c r="AH38" i="88"/>
  <c r="AH49" i="88"/>
  <c r="AH51" i="88"/>
  <c r="AH59" i="88"/>
  <c r="AH74" i="88"/>
  <c r="AH88" i="88"/>
  <c r="H93" i="88"/>
  <c r="J28" i="86" s="1"/>
  <c r="G91" i="88"/>
  <c r="M104" i="88"/>
  <c r="O29" i="86" s="1"/>
  <c r="AG91" i="88"/>
  <c r="AG93" i="88" s="1"/>
  <c r="AG68" i="71"/>
  <c r="AH14" i="67"/>
  <c r="AH22" i="67"/>
  <c r="AH26" i="71"/>
  <c r="AH32" i="71"/>
  <c r="AH34" i="71"/>
  <c r="V91" i="71"/>
  <c r="V93" i="71" s="1"/>
  <c r="J91" i="71"/>
  <c r="J93" i="71" s="1"/>
  <c r="J91" i="67"/>
  <c r="J93" i="67" s="1"/>
  <c r="G91" i="71"/>
  <c r="G93" i="71" s="1"/>
  <c r="J91" i="59"/>
  <c r="J91" i="63"/>
  <c r="J91" i="54"/>
  <c r="Y91" i="63"/>
  <c r="S91" i="67"/>
  <c r="S93" i="67" s="1"/>
  <c r="P61" i="62"/>
  <c r="I90" i="50"/>
  <c r="Y91" i="71"/>
  <c r="Y93" i="71" s="1"/>
  <c r="AH24" i="67"/>
  <c r="AH28" i="67"/>
  <c r="AH30" i="67"/>
  <c r="AH31" i="67"/>
  <c r="AH32" i="67"/>
  <c r="AH36" i="67"/>
  <c r="AH48" i="67"/>
  <c r="AH61" i="67"/>
  <c r="AH80" i="67"/>
  <c r="AH24" i="71"/>
  <c r="AH36" i="71"/>
  <c r="AH42" i="71"/>
  <c r="AH48" i="71"/>
  <c r="AH61" i="71"/>
  <c r="AH80" i="71"/>
  <c r="AE91" i="71"/>
  <c r="AE93" i="71" s="1"/>
  <c r="G91" i="59"/>
  <c r="AH72" i="63"/>
  <c r="M91" i="71"/>
  <c r="M93" i="71" s="1"/>
  <c r="AH82" i="67"/>
  <c r="AH84" i="67"/>
  <c r="AG104" i="67"/>
  <c r="AH86" i="71"/>
  <c r="AI104" i="71"/>
  <c r="AE91" i="54"/>
  <c r="AH58" i="67"/>
  <c r="AH52" i="71"/>
  <c r="AI91" i="67"/>
  <c r="AI93" i="67" s="1"/>
  <c r="Y91" i="67"/>
  <c r="Y93" i="67" s="1"/>
  <c r="D91" i="67"/>
  <c r="D93" i="67" s="1"/>
  <c r="P91" i="71"/>
  <c r="P93" i="71" s="1"/>
  <c r="AE91" i="67"/>
  <c r="AE93" i="67" s="1"/>
  <c r="AB91" i="71"/>
  <c r="AB93" i="71" s="1"/>
  <c r="D91" i="71"/>
  <c r="D93" i="71" s="1"/>
  <c r="V91" i="67"/>
  <c r="V93" i="67" s="1"/>
  <c r="AB91" i="67"/>
  <c r="AB93" i="67" s="1"/>
  <c r="M91" i="67"/>
  <c r="M93" i="67" s="1"/>
  <c r="AG91" i="67"/>
  <c r="AG93" i="67" s="1"/>
  <c r="U90" i="50"/>
  <c r="AG68" i="67"/>
  <c r="AH17" i="67"/>
  <c r="AH26" i="67"/>
  <c r="AH34" i="67"/>
  <c r="AH40" i="67"/>
  <c r="AH42" i="67"/>
  <c r="AH43" i="67"/>
  <c r="AH44" i="67"/>
  <c r="AH77" i="67"/>
  <c r="AH96" i="67"/>
  <c r="AH98" i="67"/>
  <c r="AH100" i="67"/>
  <c r="AH102" i="67"/>
  <c r="AI68" i="71"/>
  <c r="AH38" i="71"/>
  <c r="AH44" i="71"/>
  <c r="AH46" i="71"/>
  <c r="AH54" i="71"/>
  <c r="AH65" i="71"/>
  <c r="AH72" i="71"/>
  <c r="AH79" i="54"/>
  <c r="AH72" i="59"/>
  <c r="AI68" i="67"/>
  <c r="AH29" i="67"/>
  <c r="AH38" i="67"/>
  <c r="AH46" i="67"/>
  <c r="AH52" i="67"/>
  <c r="AH54" i="67"/>
  <c r="AH55" i="67"/>
  <c r="AH57" i="67"/>
  <c r="AH90" i="67"/>
  <c r="AH15" i="71"/>
  <c r="AH21" i="71"/>
  <c r="AH23" i="71"/>
  <c r="AH50" i="71"/>
  <c r="AH57" i="71"/>
  <c r="AH59" i="71"/>
  <c r="AH74" i="71"/>
  <c r="AH85" i="71"/>
  <c r="AH96" i="71"/>
  <c r="AH98" i="71"/>
  <c r="AH100" i="71"/>
  <c r="AH102" i="71"/>
  <c r="X90" i="50"/>
  <c r="AH15" i="67"/>
  <c r="AH23" i="67"/>
  <c r="AH41" i="67"/>
  <c r="AH50" i="67"/>
  <c r="AH59" i="67"/>
  <c r="AH65" i="67"/>
  <c r="AH74" i="67"/>
  <c r="AH75" i="67"/>
  <c r="AH76" i="67"/>
  <c r="AH97" i="67"/>
  <c r="AH17" i="71"/>
  <c r="AH25" i="71"/>
  <c r="AH27" i="71"/>
  <c r="AH33" i="71"/>
  <c r="AH35" i="71"/>
  <c r="AH63" i="71"/>
  <c r="AH76" i="71"/>
  <c r="AH78" i="71"/>
  <c r="AH87" i="71"/>
  <c r="G91" i="67"/>
  <c r="G93" i="67" s="1"/>
  <c r="M91" i="63"/>
  <c r="AH25" i="67"/>
  <c r="AH27" i="67"/>
  <c r="AH35" i="67"/>
  <c r="AH53" i="67"/>
  <c r="AH63" i="67"/>
  <c r="AH78" i="67"/>
  <c r="AH85" i="67"/>
  <c r="AH87" i="67"/>
  <c r="AH88" i="67"/>
  <c r="AH89" i="67"/>
  <c r="AI104" i="67"/>
  <c r="AH19" i="71"/>
  <c r="AH37" i="71"/>
  <c r="AH39" i="71"/>
  <c r="AH45" i="71"/>
  <c r="AH47" i="71"/>
  <c r="AH83" i="71"/>
  <c r="AH89" i="71"/>
  <c r="AG104" i="71"/>
  <c r="AH21" i="67"/>
  <c r="AH37" i="67"/>
  <c r="AH39" i="67"/>
  <c r="AH47" i="67"/>
  <c r="AH66" i="67"/>
  <c r="AH73" i="67"/>
  <c r="AH16" i="71"/>
  <c r="AH31" i="71"/>
  <c r="AH41" i="71"/>
  <c r="AH49" i="71"/>
  <c r="AH51" i="71"/>
  <c r="AH58" i="71"/>
  <c r="AH60" i="71"/>
  <c r="AH55" i="54"/>
  <c r="AH62" i="54"/>
  <c r="AH33" i="67"/>
  <c r="AH49" i="67"/>
  <c r="AH51" i="67"/>
  <c r="AH60" i="67"/>
  <c r="AH86" i="67"/>
  <c r="AH99" i="67"/>
  <c r="AH18" i="71"/>
  <c r="AH28" i="71"/>
  <c r="AH43" i="71"/>
  <c r="AH53" i="71"/>
  <c r="AH62" i="71"/>
  <c r="AH64" i="71"/>
  <c r="AH75" i="71"/>
  <c r="AH77" i="71"/>
  <c r="AH79" i="71"/>
  <c r="AH97" i="71"/>
  <c r="AH99" i="71"/>
  <c r="AH101" i="71"/>
  <c r="S91" i="71"/>
  <c r="S93" i="71" s="1"/>
  <c r="AH16" i="67"/>
  <c r="AH18" i="67"/>
  <c r="AH19" i="67"/>
  <c r="AH20" i="67"/>
  <c r="AH45" i="67"/>
  <c r="AH62" i="67"/>
  <c r="AH64" i="67"/>
  <c r="AH71" i="67"/>
  <c r="AH79" i="67"/>
  <c r="P91" i="67"/>
  <c r="P93" i="67" s="1"/>
  <c r="AH101" i="67"/>
  <c r="AH14" i="71"/>
  <c r="AH20" i="71"/>
  <c r="AH22" i="71"/>
  <c r="AH29" i="71"/>
  <c r="AH30" i="71"/>
  <c r="AH40" i="71"/>
  <c r="AH55" i="71"/>
  <c r="AH66" i="71"/>
  <c r="AH73" i="71"/>
  <c r="AH82" i="71"/>
  <c r="AH84" i="71"/>
  <c r="AH88" i="71"/>
  <c r="AH90" i="71"/>
  <c r="I61" i="70"/>
  <c r="AH71" i="71"/>
  <c r="AG91" i="71"/>
  <c r="AG93" i="71" s="1"/>
  <c r="AI91" i="71"/>
  <c r="AI93" i="71" s="1"/>
  <c r="AH83" i="67"/>
  <c r="AH72" i="67"/>
  <c r="V91" i="63"/>
  <c r="AH75" i="63"/>
  <c r="AH76" i="63"/>
  <c r="AH78" i="63"/>
  <c r="AH80" i="63"/>
  <c r="AH74" i="63"/>
  <c r="AH77" i="63"/>
  <c r="AH73" i="63"/>
  <c r="AH79" i="63"/>
  <c r="G91" i="63"/>
  <c r="AH43" i="63"/>
  <c r="AH74" i="59"/>
  <c r="AH75" i="59"/>
  <c r="AH76" i="59"/>
  <c r="AH78" i="59"/>
  <c r="AH79" i="59"/>
  <c r="AH80" i="59"/>
  <c r="V91" i="59"/>
  <c r="AH77" i="59"/>
  <c r="AH55" i="59"/>
  <c r="AH73" i="59"/>
  <c r="AH43" i="59"/>
  <c r="AH80" i="54"/>
  <c r="AH82" i="54"/>
  <c r="V91" i="54"/>
  <c r="AH43" i="54"/>
  <c r="O90" i="50"/>
  <c r="S91" i="63"/>
  <c r="AE91" i="63"/>
  <c r="AB91" i="63"/>
  <c r="P91" i="63"/>
  <c r="AG91" i="63"/>
  <c r="AI91" i="63"/>
  <c r="D91" i="63"/>
  <c r="AH55" i="63"/>
  <c r="P91" i="59"/>
  <c r="AE91" i="59"/>
  <c r="M91" i="59"/>
  <c r="Y91" i="59"/>
  <c r="AB91" i="59"/>
  <c r="S91" i="59"/>
  <c r="AG91" i="59"/>
  <c r="AI91" i="59"/>
  <c r="D91" i="59"/>
  <c r="AA90" i="50"/>
  <c r="R90" i="50"/>
  <c r="L90" i="50"/>
  <c r="AB91" i="54"/>
  <c r="S91" i="54"/>
  <c r="P91" i="54"/>
  <c r="G91" i="54"/>
  <c r="AG91" i="54"/>
  <c r="Y91" i="54"/>
  <c r="M91" i="54"/>
  <c r="AI91" i="54"/>
  <c r="D91" i="54"/>
  <c r="AH73" i="54"/>
  <c r="AH74" i="54"/>
  <c r="AH75" i="54"/>
  <c r="AH76" i="54"/>
  <c r="AH77" i="54"/>
  <c r="AH78" i="54"/>
  <c r="AH65" i="54"/>
  <c r="F14" i="9"/>
  <c r="G14" i="9" s="1"/>
  <c r="N4" i="13"/>
  <c r="N3" i="13"/>
  <c r="N2" i="13"/>
  <c r="BV15" i="91" l="1"/>
  <c r="BV58" i="91" s="1"/>
  <c r="BU61" i="87"/>
  <c r="AJ62" i="91"/>
  <c r="R23" i="90" s="1"/>
  <c r="R25" i="90" s="1"/>
  <c r="N31" i="90"/>
  <c r="N63" i="90" s="1"/>
  <c r="Z27" i="90"/>
  <c r="Z31" i="90" s="1"/>
  <c r="Z63" i="90" s="1"/>
  <c r="AB62" i="87"/>
  <c r="N23" i="86" s="1"/>
  <c r="N25" i="86" s="1"/>
  <c r="N27" i="86" s="1"/>
  <c r="N31" i="86" s="1"/>
  <c r="N63" i="86" s="1"/>
  <c r="AC58" i="87"/>
  <c r="V58" i="87"/>
  <c r="AK62" i="91"/>
  <c r="S23" i="90" s="1"/>
  <c r="S25" i="90" s="1"/>
  <c r="S27" i="90" s="1"/>
  <c r="R27" i="90" s="1"/>
  <c r="AE62" i="90"/>
  <c r="P62" i="90"/>
  <c r="AB62" i="86"/>
  <c r="AH91" i="88"/>
  <c r="AH93" i="88" s="1"/>
  <c r="M62" i="90"/>
  <c r="V62" i="86"/>
  <c r="AK60" i="90"/>
  <c r="AI62" i="90"/>
  <c r="AK60" i="86"/>
  <c r="AB62" i="90"/>
  <c r="P62" i="86"/>
  <c r="W31" i="86"/>
  <c r="W63" i="86" s="1"/>
  <c r="AH62" i="90"/>
  <c r="AK53" i="86"/>
  <c r="C14" i="86" s="1"/>
  <c r="AJ24" i="90"/>
  <c r="W63" i="90"/>
  <c r="S62" i="90"/>
  <c r="T27" i="86"/>
  <c r="T31" i="86" s="1"/>
  <c r="T63" i="86" s="1"/>
  <c r="AC27" i="90"/>
  <c r="AC31" i="90" s="1"/>
  <c r="AC63" i="90" s="1"/>
  <c r="K27" i="90"/>
  <c r="K31" i="90" s="1"/>
  <c r="K63" i="90" s="1"/>
  <c r="T27" i="90"/>
  <c r="T31" i="90" s="1"/>
  <c r="T63" i="90" s="1"/>
  <c r="V58" i="91"/>
  <c r="AM77" i="91"/>
  <c r="AL77" i="91"/>
  <c r="AR77" i="91"/>
  <c r="AQ77" i="91"/>
  <c r="AP77" i="91"/>
  <c r="AO77" i="91"/>
  <c r="R123" i="92"/>
  <c r="AN77" i="91"/>
  <c r="F123" i="92"/>
  <c r="O77" i="91"/>
  <c r="N77" i="91"/>
  <c r="M77" i="91"/>
  <c r="L77" i="91"/>
  <c r="K77" i="91"/>
  <c r="J77" i="91"/>
  <c r="P77" i="91"/>
  <c r="X123" i="92"/>
  <c r="BC77" i="91"/>
  <c r="BB77" i="91"/>
  <c r="BA77" i="91"/>
  <c r="AZ77" i="91"/>
  <c r="BD77" i="91"/>
  <c r="BF77" i="91"/>
  <c r="BE77" i="91"/>
  <c r="AH104" i="92"/>
  <c r="AK28" i="90"/>
  <c r="AH91" i="92"/>
  <c r="AH93" i="92" s="1"/>
  <c r="AY61" i="91"/>
  <c r="AX61" i="91" s="1"/>
  <c r="AX62" i="91" s="1"/>
  <c r="X23" i="90" s="1"/>
  <c r="X25" i="90" s="1"/>
  <c r="AR61" i="91"/>
  <c r="AQ61" i="91" s="1"/>
  <c r="AQ62" i="91" s="1"/>
  <c r="U23" i="90" s="1"/>
  <c r="U25" i="90" s="1"/>
  <c r="H58" i="91"/>
  <c r="BT61" i="91"/>
  <c r="BS61" i="91" s="1"/>
  <c r="BS62" i="91" s="1"/>
  <c r="AG23" i="90" s="1"/>
  <c r="AG25" i="90" s="1"/>
  <c r="AF27" i="90"/>
  <c r="AF31" i="90" s="1"/>
  <c r="AF63" i="90" s="1"/>
  <c r="W77" i="91"/>
  <c r="I123" i="92"/>
  <c r="V77" i="91"/>
  <c r="U77" i="91"/>
  <c r="T77" i="91"/>
  <c r="S77" i="91"/>
  <c r="R77" i="91"/>
  <c r="Q77" i="91"/>
  <c r="AH123" i="92"/>
  <c r="BV77" i="91"/>
  <c r="BM61" i="91"/>
  <c r="BL61" i="91" s="1"/>
  <c r="BL62" i="91" s="1"/>
  <c r="AD23" i="90" s="1"/>
  <c r="AD25" i="90" s="1"/>
  <c r="AJ29" i="90"/>
  <c r="AD61" i="91"/>
  <c r="AC61" i="91" s="1"/>
  <c r="AC62" i="91" s="1"/>
  <c r="O23" i="90" s="1"/>
  <c r="O25" i="90" s="1"/>
  <c r="AI87" i="90"/>
  <c r="C123" i="92"/>
  <c r="G77" i="91"/>
  <c r="F77" i="91"/>
  <c r="E77" i="91"/>
  <c r="D77" i="91"/>
  <c r="C77" i="91"/>
  <c r="I77" i="91"/>
  <c r="H77" i="91"/>
  <c r="AD123" i="92"/>
  <c r="BS77" i="91"/>
  <c r="BR77" i="91"/>
  <c r="BQ77" i="91"/>
  <c r="BP77" i="91"/>
  <c r="BO77" i="91"/>
  <c r="BT77" i="91"/>
  <c r="BN77" i="91"/>
  <c r="L123" i="92"/>
  <c r="AD77" i="91"/>
  <c r="AC77" i="91"/>
  <c r="AB77" i="91"/>
  <c r="AA77" i="91"/>
  <c r="Z77" i="91"/>
  <c r="Y77" i="91"/>
  <c r="X77" i="91"/>
  <c r="J120" i="92"/>
  <c r="O87" i="90"/>
  <c r="I61" i="91"/>
  <c r="I62" i="91" s="1"/>
  <c r="BW58" i="91"/>
  <c r="I120" i="92"/>
  <c r="R74" i="91"/>
  <c r="Q74" i="91"/>
  <c r="V74" i="91"/>
  <c r="S74" i="91"/>
  <c r="W74" i="91"/>
  <c r="U74" i="91"/>
  <c r="T74" i="91"/>
  <c r="N87" i="90"/>
  <c r="AH68" i="92"/>
  <c r="W61" i="91"/>
  <c r="V61" i="91" s="1"/>
  <c r="BF61" i="91"/>
  <c r="BE61" i="91" s="1"/>
  <c r="BE62" i="91" s="1"/>
  <c r="AA23" i="90" s="1"/>
  <c r="AA25" i="90" s="1"/>
  <c r="O58" i="91"/>
  <c r="AG123" i="92"/>
  <c r="BU77" i="91"/>
  <c r="O123" i="92"/>
  <c r="AE77" i="91"/>
  <c r="AK77" i="91"/>
  <c r="AJ77" i="91"/>
  <c r="AI77" i="91"/>
  <c r="AG77" i="91"/>
  <c r="AF77" i="91"/>
  <c r="AH77" i="91"/>
  <c r="AJ28" i="90"/>
  <c r="BU61" i="91"/>
  <c r="Q120" i="92"/>
  <c r="V87" i="90"/>
  <c r="P61" i="91"/>
  <c r="O61" i="91" s="1"/>
  <c r="AI88" i="90"/>
  <c r="AK92" i="90"/>
  <c r="AK19" i="90" s="1"/>
  <c r="BW11" i="91" s="1"/>
  <c r="AJ92" i="90"/>
  <c r="AJ19" i="90" s="1"/>
  <c r="BV11" i="91" s="1"/>
  <c r="AK88" i="90"/>
  <c r="D6" i="90"/>
  <c r="E91" i="90" s="1"/>
  <c r="AJ88" i="90"/>
  <c r="AA123" i="92"/>
  <c r="BK77" i="91"/>
  <c r="BJ77" i="91"/>
  <c r="BI77" i="91"/>
  <c r="BH77" i="91"/>
  <c r="BG77" i="91"/>
  <c r="BM77" i="91"/>
  <c r="BL77" i="91"/>
  <c r="U123" i="92"/>
  <c r="AU77" i="91"/>
  <c r="AT77" i="91"/>
  <c r="AS77" i="91"/>
  <c r="AY77" i="91"/>
  <c r="AX77" i="91"/>
  <c r="AW77" i="91"/>
  <c r="AV77" i="91"/>
  <c r="N62" i="91"/>
  <c r="E63" i="90"/>
  <c r="AK53" i="90"/>
  <c r="C14" i="90" s="1"/>
  <c r="G62" i="90"/>
  <c r="AI123" i="92"/>
  <c r="BW77" i="91"/>
  <c r="Z27" i="86"/>
  <c r="Z31" i="86" s="1"/>
  <c r="Z63" i="86" s="1"/>
  <c r="G93" i="88"/>
  <c r="I28" i="86" s="1"/>
  <c r="AJ28" i="86" s="1"/>
  <c r="AN77" i="87"/>
  <c r="AM77" i="87"/>
  <c r="R123" i="88"/>
  <c r="AR77" i="87"/>
  <c r="AQ77" i="87"/>
  <c r="AL77" i="87"/>
  <c r="AP77" i="87"/>
  <c r="AO77" i="87"/>
  <c r="F123" i="88"/>
  <c r="P77" i="87"/>
  <c r="O77" i="87"/>
  <c r="L77" i="87"/>
  <c r="K77" i="87"/>
  <c r="N77" i="87"/>
  <c r="M77" i="87"/>
  <c r="J77" i="87"/>
  <c r="H58" i="87"/>
  <c r="AJ24" i="86"/>
  <c r="AK28" i="86"/>
  <c r="BM61" i="87"/>
  <c r="O58" i="87"/>
  <c r="L123" i="88"/>
  <c r="X77" i="87"/>
  <c r="AB77" i="87"/>
  <c r="AA77" i="87"/>
  <c r="AD77" i="87"/>
  <c r="AC77" i="87"/>
  <c r="Z77" i="87"/>
  <c r="Y77" i="87"/>
  <c r="AI62" i="86"/>
  <c r="AD61" i="87"/>
  <c r="AC61" i="87" s="1"/>
  <c r="BF61" i="87"/>
  <c r="BE61" i="87" s="1"/>
  <c r="BE62" i="87" s="1"/>
  <c r="AA23" i="86" s="1"/>
  <c r="AA25" i="86" s="1"/>
  <c r="AI88" i="86"/>
  <c r="AK92" i="86"/>
  <c r="AK19" i="86" s="1"/>
  <c r="BW11" i="87" s="1"/>
  <c r="AJ92" i="86"/>
  <c r="AJ19" i="86" s="1"/>
  <c r="BV11" i="87" s="1"/>
  <c r="AK88" i="86"/>
  <c r="D6" i="86"/>
  <c r="H17" i="86" s="1"/>
  <c r="AJ88" i="86"/>
  <c r="P61" i="87"/>
  <c r="O61" i="87" s="1"/>
  <c r="W77" i="87"/>
  <c r="T77" i="87"/>
  <c r="S77" i="87"/>
  <c r="V77" i="87"/>
  <c r="U77" i="87"/>
  <c r="R77" i="87"/>
  <c r="Q77" i="87"/>
  <c r="I123" i="88"/>
  <c r="AH123" i="88"/>
  <c r="BV77" i="87"/>
  <c r="C123" i="88"/>
  <c r="H77" i="87"/>
  <c r="G77" i="87"/>
  <c r="D77" i="87"/>
  <c r="C77" i="87"/>
  <c r="F77" i="87"/>
  <c r="E77" i="87"/>
  <c r="I77" i="87"/>
  <c r="AD123" i="88"/>
  <c r="BT77" i="87"/>
  <c r="BS77" i="87"/>
  <c r="BP77" i="87"/>
  <c r="BO77" i="87"/>
  <c r="BR77" i="87"/>
  <c r="BQ77" i="87"/>
  <c r="BN77" i="87"/>
  <c r="BT61" i="87"/>
  <c r="BS61" i="87" s="1"/>
  <c r="BS62" i="87" s="1"/>
  <c r="AG23" i="86" s="1"/>
  <c r="AG25" i="86" s="1"/>
  <c r="AK61" i="87"/>
  <c r="AJ61" i="87" s="1"/>
  <c r="AJ62" i="87" s="1"/>
  <c r="R23" i="86" s="1"/>
  <c r="R25" i="86" s="1"/>
  <c r="AI87" i="86"/>
  <c r="AG123" i="88"/>
  <c r="BU77" i="87"/>
  <c r="O123" i="88"/>
  <c r="AF77" i="87"/>
  <c r="AE77" i="87"/>
  <c r="AJ77" i="87"/>
  <c r="AI77" i="87"/>
  <c r="AK77" i="87"/>
  <c r="AH77" i="87"/>
  <c r="AG77" i="87"/>
  <c r="G62" i="86"/>
  <c r="I120" i="88"/>
  <c r="S74" i="87"/>
  <c r="R74" i="87"/>
  <c r="W74" i="87"/>
  <c r="V74" i="87"/>
  <c r="Q74" i="87"/>
  <c r="U74" i="87"/>
  <c r="T74" i="87"/>
  <c r="N87" i="86"/>
  <c r="AC27" i="86"/>
  <c r="AC31" i="86" s="1"/>
  <c r="AC63" i="86" s="1"/>
  <c r="J120" i="88"/>
  <c r="O87" i="86"/>
  <c r="I61" i="87"/>
  <c r="I62" i="87" s="1"/>
  <c r="E23" i="86"/>
  <c r="AH104" i="88"/>
  <c r="AR61" i="87"/>
  <c r="AQ61" i="87" s="1"/>
  <c r="AQ62" i="87" s="1"/>
  <c r="U23" i="86" s="1"/>
  <c r="U25" i="86" s="1"/>
  <c r="BW58" i="87"/>
  <c r="W61" i="87"/>
  <c r="V61" i="87" s="1"/>
  <c r="AA123" i="88"/>
  <c r="BL77" i="87"/>
  <c r="BK77" i="87"/>
  <c r="BH77" i="87"/>
  <c r="BG77" i="87"/>
  <c r="BM77" i="87"/>
  <c r="BJ77" i="87"/>
  <c r="BI77" i="87"/>
  <c r="U123" i="88"/>
  <c r="AV77" i="87"/>
  <c r="AU77" i="87"/>
  <c r="AY77" i="87"/>
  <c r="AX77" i="87"/>
  <c r="AW77" i="87"/>
  <c r="AT77" i="87"/>
  <c r="AS77" i="87"/>
  <c r="AY61" i="87"/>
  <c r="AX61" i="87" s="1"/>
  <c r="AX62" i="87" s="1"/>
  <c r="X23" i="86" s="1"/>
  <c r="X25" i="86" s="1"/>
  <c r="Q27" i="86"/>
  <c r="Q31" i="86" s="1"/>
  <c r="Q63" i="86" s="1"/>
  <c r="AH68" i="88"/>
  <c r="AJ29" i="86"/>
  <c r="N120" i="88"/>
  <c r="S87" i="86"/>
  <c r="AI123" i="88"/>
  <c r="BW77" i="87"/>
  <c r="BV15" i="87"/>
  <c r="BV58" i="87" s="1"/>
  <c r="AH104" i="67"/>
  <c r="AH68" i="71"/>
  <c r="AH68" i="67"/>
  <c r="AH91" i="71"/>
  <c r="AH93" i="71" s="1"/>
  <c r="AH104" i="71"/>
  <c r="AH91" i="67"/>
  <c r="AH93" i="67" s="1"/>
  <c r="AH91" i="63"/>
  <c r="AH91" i="59"/>
  <c r="AH91" i="54"/>
  <c r="BU62" i="87" l="1"/>
  <c r="AC62" i="87"/>
  <c r="O23" i="86" s="1"/>
  <c r="O25" i="86" s="1"/>
  <c r="V62" i="87"/>
  <c r="L23" i="86" s="1"/>
  <c r="L25" i="86" s="1"/>
  <c r="R31" i="90"/>
  <c r="BT62" i="91"/>
  <c r="AH23" i="90" s="1"/>
  <c r="AH25" i="90" s="1"/>
  <c r="AH27" i="90" s="1"/>
  <c r="AG27" i="90" s="1"/>
  <c r="AG31" i="90" s="1"/>
  <c r="AR62" i="87"/>
  <c r="V23" i="86" s="1"/>
  <c r="V25" i="86" s="1"/>
  <c r="V27" i="86" s="1"/>
  <c r="U27" i="86" s="1"/>
  <c r="U31" i="86" s="1"/>
  <c r="AR62" i="91"/>
  <c r="V23" i="90" s="1"/>
  <c r="V25" i="90" s="1"/>
  <c r="V27" i="90" s="1"/>
  <c r="U27" i="90" s="1"/>
  <c r="U31" i="90" s="1"/>
  <c r="BF62" i="87"/>
  <c r="AB23" i="86" s="1"/>
  <c r="AB25" i="86" s="1"/>
  <c r="AB27" i="86" s="1"/>
  <c r="AA27" i="86" s="1"/>
  <c r="AA31" i="86" s="1"/>
  <c r="BF62" i="91"/>
  <c r="AB23" i="90" s="1"/>
  <c r="AB25" i="90" s="1"/>
  <c r="AB27" i="90" s="1"/>
  <c r="AA27" i="90" s="1"/>
  <c r="AA31" i="90" s="1"/>
  <c r="BL61" i="87"/>
  <c r="BL62" i="87" s="1"/>
  <c r="AD23" i="86" s="1"/>
  <c r="AD25" i="86" s="1"/>
  <c r="BT62" i="87"/>
  <c r="AH23" i="86" s="1"/>
  <c r="AH25" i="86" s="1"/>
  <c r="AH27" i="86" s="1"/>
  <c r="AG27" i="86" s="1"/>
  <c r="AG31" i="86" s="1"/>
  <c r="AK62" i="87"/>
  <c r="S23" i="86" s="1"/>
  <c r="S25" i="86" s="1"/>
  <c r="S27" i="86" s="1"/>
  <c r="R27" i="86" s="1"/>
  <c r="R31" i="86" s="1"/>
  <c r="AD62" i="87"/>
  <c r="P23" i="86" s="1"/>
  <c r="P25" i="86" s="1"/>
  <c r="P27" i="86" s="1"/>
  <c r="O27" i="86" s="1"/>
  <c r="P62" i="91"/>
  <c r="J23" i="90" s="1"/>
  <c r="J25" i="90" s="1"/>
  <c r="J27" i="90" s="1"/>
  <c r="AD62" i="91"/>
  <c r="P23" i="90" s="1"/>
  <c r="P25" i="90" s="1"/>
  <c r="P27" i="90" s="1"/>
  <c r="O27" i="90" s="1"/>
  <c r="O31" i="90" s="1"/>
  <c r="H17" i="90"/>
  <c r="F8" i="92" s="1"/>
  <c r="C124" i="92"/>
  <c r="F78" i="91"/>
  <c r="E78" i="91"/>
  <c r="D78" i="91"/>
  <c r="C78" i="91"/>
  <c r="I78" i="91"/>
  <c r="H78" i="91"/>
  <c r="G78" i="91"/>
  <c r="K91" i="90"/>
  <c r="I91" i="90"/>
  <c r="G124" i="92" s="1"/>
  <c r="AK62" i="90"/>
  <c r="AH121" i="92"/>
  <c r="BV75" i="91"/>
  <c r="AJ89" i="90"/>
  <c r="T120" i="92"/>
  <c r="V91" i="90"/>
  <c r="T124" i="92" s="1"/>
  <c r="Y87" i="90"/>
  <c r="O62" i="91"/>
  <c r="I23" i="90" s="1"/>
  <c r="I25" i="90" s="1"/>
  <c r="BW61" i="91"/>
  <c r="H61" i="91"/>
  <c r="BV61" i="91" s="1"/>
  <c r="V62" i="91"/>
  <c r="L23" i="90" s="1"/>
  <c r="L25" i="90" s="1"/>
  <c r="AJ87" i="90"/>
  <c r="AK87" i="90"/>
  <c r="P91" i="90"/>
  <c r="N124" i="92" s="1"/>
  <c r="H91" i="90"/>
  <c r="J91" i="90"/>
  <c r="H124" i="92" s="1"/>
  <c r="S91" i="90"/>
  <c r="Q124" i="92" s="1"/>
  <c r="G23" i="90"/>
  <c r="F91" i="90"/>
  <c r="D124" i="92" s="1"/>
  <c r="M91" i="90"/>
  <c r="K124" i="92" s="1"/>
  <c r="Z74" i="91"/>
  <c r="L120" i="92"/>
  <c r="Y74" i="91"/>
  <c r="X74" i="91"/>
  <c r="AD74" i="91"/>
  <c r="AC74" i="91"/>
  <c r="AB74" i="91"/>
  <c r="AA74" i="91"/>
  <c r="N91" i="90"/>
  <c r="Q87" i="90"/>
  <c r="AI121" i="92"/>
  <c r="BW75" i="91"/>
  <c r="AK89" i="90"/>
  <c r="K17" i="90"/>
  <c r="BM62" i="91"/>
  <c r="AE23" i="90" s="1"/>
  <c r="AE25" i="90" s="1"/>
  <c r="AY62" i="91"/>
  <c r="Y23" i="90" s="1"/>
  <c r="Y25" i="90" s="1"/>
  <c r="W62" i="91"/>
  <c r="M23" i="90" s="1"/>
  <c r="M25" i="90" s="1"/>
  <c r="M120" i="92"/>
  <c r="O91" i="90"/>
  <c r="M124" i="92" s="1"/>
  <c r="R87" i="90"/>
  <c r="N17" i="90"/>
  <c r="G91" i="90"/>
  <c r="E124" i="92" s="1"/>
  <c r="L91" i="90"/>
  <c r="J124" i="92" s="1"/>
  <c r="S31" i="90"/>
  <c r="S63" i="90" s="1"/>
  <c r="H23" i="90"/>
  <c r="BU62" i="91"/>
  <c r="AG121" i="92"/>
  <c r="BU75" i="91"/>
  <c r="AI89" i="90"/>
  <c r="E17" i="90"/>
  <c r="C8" i="92" s="1"/>
  <c r="G23" i="86"/>
  <c r="F8" i="88"/>
  <c r="C9" i="87"/>
  <c r="E25" i="86"/>
  <c r="AI23" i="86"/>
  <c r="G91" i="86"/>
  <c r="E124" i="88" s="1"/>
  <c r="AK62" i="86"/>
  <c r="AI121" i="88"/>
  <c r="BW75" i="87"/>
  <c r="AK89" i="86"/>
  <c r="AY62" i="87"/>
  <c r="Y23" i="86" s="1"/>
  <c r="Y25" i="86" s="1"/>
  <c r="F91" i="86"/>
  <c r="D124" i="88" s="1"/>
  <c r="K17" i="86"/>
  <c r="AA74" i="87"/>
  <c r="Z74" i="87"/>
  <c r="AD74" i="87"/>
  <c r="AC74" i="87"/>
  <c r="AB74" i="87"/>
  <c r="Y74" i="87"/>
  <c r="X74" i="87"/>
  <c r="L120" i="88"/>
  <c r="N91" i="86"/>
  <c r="Q87" i="86"/>
  <c r="O62" i="87"/>
  <c r="I23" i="86" s="1"/>
  <c r="I25" i="86" s="1"/>
  <c r="AJ87" i="86"/>
  <c r="AK87" i="86"/>
  <c r="J91" i="86"/>
  <c r="H124" i="88" s="1"/>
  <c r="H91" i="86"/>
  <c r="M91" i="86"/>
  <c r="K124" i="88" s="1"/>
  <c r="Q120" i="88"/>
  <c r="S91" i="86"/>
  <c r="Q124" i="88" s="1"/>
  <c r="V87" i="86"/>
  <c r="E17" i="86"/>
  <c r="C8" i="88" s="1"/>
  <c r="AG121" i="88"/>
  <c r="BU75" i="87"/>
  <c r="AI89" i="86"/>
  <c r="W62" i="87"/>
  <c r="M23" i="86" s="1"/>
  <c r="M25" i="86" s="1"/>
  <c r="M120" i="88"/>
  <c r="O91" i="86"/>
  <c r="M124" i="88" s="1"/>
  <c r="R87" i="86"/>
  <c r="N17" i="86"/>
  <c r="K91" i="86"/>
  <c r="I91" i="86"/>
  <c r="G124" i="88" s="1"/>
  <c r="P62" i="87"/>
  <c r="J23" i="86" s="1"/>
  <c r="J25" i="86" s="1"/>
  <c r="BM62" i="87"/>
  <c r="AE23" i="86" s="1"/>
  <c r="AE25" i="86" s="1"/>
  <c r="H61" i="87"/>
  <c r="BW61" i="87"/>
  <c r="P91" i="86"/>
  <c r="N124" i="88" s="1"/>
  <c r="L91" i="86"/>
  <c r="J124" i="88" s="1"/>
  <c r="E91" i="86"/>
  <c r="AH121" i="88"/>
  <c r="BV75" i="87"/>
  <c r="AJ89" i="86"/>
  <c r="B7" i="76"/>
  <c r="B7" i="77"/>
  <c r="A7" i="77"/>
  <c r="F21" i="69"/>
  <c r="B68" i="69"/>
  <c r="B69" i="69"/>
  <c r="B70" i="69"/>
  <c r="B67" i="69"/>
  <c r="B68" i="65"/>
  <c r="B69" i="65"/>
  <c r="B70" i="65"/>
  <c r="B67" i="65"/>
  <c r="B68" i="61"/>
  <c r="B69" i="61"/>
  <c r="B70" i="61"/>
  <c r="B67" i="61"/>
  <c r="B68" i="57"/>
  <c r="B69" i="57"/>
  <c r="B70" i="57"/>
  <c r="B67" i="57"/>
  <c r="B68" i="52"/>
  <c r="B69" i="52"/>
  <c r="B70" i="52"/>
  <c r="B67" i="52"/>
  <c r="B61" i="56"/>
  <c r="B62" i="56"/>
  <c r="B63" i="56"/>
  <c r="A52" i="56"/>
  <c r="A28" i="56"/>
  <c r="A29" i="56"/>
  <c r="A30" i="56"/>
  <c r="A31" i="56"/>
  <c r="A32" i="56"/>
  <c r="A33" i="56"/>
  <c r="A34" i="56"/>
  <c r="A35" i="56"/>
  <c r="A36" i="56"/>
  <c r="A37" i="56"/>
  <c r="A38" i="56"/>
  <c r="A39" i="56"/>
  <c r="A40" i="56"/>
  <c r="A41" i="56"/>
  <c r="A42" i="56"/>
  <c r="A43" i="56"/>
  <c r="A44" i="56"/>
  <c r="A45" i="56"/>
  <c r="A51" i="56"/>
  <c r="B6" i="78"/>
  <c r="A6" i="78"/>
  <c r="C5" i="56"/>
  <c r="G21" i="63"/>
  <c r="G21" i="59"/>
  <c r="G21" i="54"/>
  <c r="AJ34" i="52"/>
  <c r="AJ34" i="57"/>
  <c r="AJ34" i="61"/>
  <c r="AJ34" i="65"/>
  <c r="AJ34" i="69"/>
  <c r="O31" i="86" l="1"/>
  <c r="H62" i="91"/>
  <c r="BV61" i="87"/>
  <c r="V31" i="90"/>
  <c r="V63" i="90" s="1"/>
  <c r="S31" i="86"/>
  <c r="S63" i="86" s="1"/>
  <c r="V31" i="86"/>
  <c r="V63" i="86" s="1"/>
  <c r="P31" i="90"/>
  <c r="P63" i="90" s="1"/>
  <c r="C9" i="91"/>
  <c r="I8" i="92"/>
  <c r="J9" i="91"/>
  <c r="F124" i="92"/>
  <c r="N78" i="91"/>
  <c r="M78" i="91"/>
  <c r="L78" i="91"/>
  <c r="K78" i="91"/>
  <c r="J78" i="91"/>
  <c r="P78" i="91"/>
  <c r="O78" i="91"/>
  <c r="BV62" i="91"/>
  <c r="F23" i="90"/>
  <c r="AE27" i="90"/>
  <c r="AD27" i="90" s="1"/>
  <c r="AD31" i="90" s="1"/>
  <c r="L124" i="92"/>
  <c r="AD78" i="91"/>
  <c r="AC78" i="91"/>
  <c r="AB78" i="91"/>
  <c r="AA78" i="91"/>
  <c r="Z78" i="91"/>
  <c r="X78" i="91"/>
  <c r="Y78" i="91"/>
  <c r="W120" i="92"/>
  <c r="AB87" i="90"/>
  <c r="Y91" i="90"/>
  <c r="W124" i="92" s="1"/>
  <c r="AG122" i="92"/>
  <c r="BU76" i="91"/>
  <c r="P120" i="92"/>
  <c r="R91" i="90"/>
  <c r="P124" i="92" s="1"/>
  <c r="U87" i="90"/>
  <c r="Q17" i="90"/>
  <c r="AB31" i="90"/>
  <c r="AB63" i="90" s="1"/>
  <c r="AH31" i="90"/>
  <c r="AH63" i="90" s="1"/>
  <c r="AH122" i="92"/>
  <c r="BV76" i="91"/>
  <c r="L8" i="92"/>
  <c r="Q9" i="91"/>
  <c r="AI122" i="92"/>
  <c r="BW76" i="91"/>
  <c r="I124" i="92"/>
  <c r="V78" i="91"/>
  <c r="U78" i="91"/>
  <c r="T78" i="91"/>
  <c r="S78" i="91"/>
  <c r="R78" i="91"/>
  <c r="W78" i="91"/>
  <c r="Q78" i="91"/>
  <c r="H25" i="90"/>
  <c r="AI23" i="90"/>
  <c r="G25" i="90"/>
  <c r="AK23" i="90"/>
  <c r="M27" i="90"/>
  <c r="L27" i="90" s="1"/>
  <c r="L31" i="90" s="1"/>
  <c r="BW62" i="91"/>
  <c r="J31" i="90"/>
  <c r="J63" i="90" s="1"/>
  <c r="Y27" i="90"/>
  <c r="X27" i="90" s="1"/>
  <c r="X31" i="90" s="1"/>
  <c r="O120" i="92"/>
  <c r="AH74" i="91"/>
  <c r="AG74" i="91"/>
  <c r="AF74" i="91"/>
  <c r="AI74" i="91"/>
  <c r="AE74" i="91"/>
  <c r="AK74" i="91"/>
  <c r="T87" i="90"/>
  <c r="AJ74" i="91"/>
  <c r="Q91" i="90"/>
  <c r="AH122" i="88"/>
  <c r="BV76" i="87"/>
  <c r="J27" i="86"/>
  <c r="I27" i="86" s="1"/>
  <c r="I31" i="86" s="1"/>
  <c r="AH31" i="86"/>
  <c r="AH63" i="86" s="1"/>
  <c r="C124" i="88"/>
  <c r="G78" i="87"/>
  <c r="F78" i="87"/>
  <c r="C78" i="87"/>
  <c r="I78" i="87"/>
  <c r="H78" i="87"/>
  <c r="E78" i="87"/>
  <c r="D78" i="87"/>
  <c r="L8" i="88"/>
  <c r="Q9" i="87"/>
  <c r="P120" i="88"/>
  <c r="R91" i="86"/>
  <c r="P124" i="88" s="1"/>
  <c r="Q17" i="86"/>
  <c r="U87" i="86"/>
  <c r="T120" i="88"/>
  <c r="V91" i="86"/>
  <c r="T124" i="88" s="1"/>
  <c r="Y87" i="86"/>
  <c r="AB31" i="86"/>
  <c r="AB63" i="86" s="1"/>
  <c r="P31" i="86"/>
  <c r="P63" i="86" s="1"/>
  <c r="W78" i="87"/>
  <c r="V78" i="87"/>
  <c r="S78" i="87"/>
  <c r="R78" i="87"/>
  <c r="I124" i="88"/>
  <c r="U78" i="87"/>
  <c r="T78" i="87"/>
  <c r="Q78" i="87"/>
  <c r="O120" i="88"/>
  <c r="AI74" i="87"/>
  <c r="AH74" i="87"/>
  <c r="AE74" i="87"/>
  <c r="AG74" i="87"/>
  <c r="AF74" i="87"/>
  <c r="AK74" i="87"/>
  <c r="T87" i="86"/>
  <c r="AJ74" i="87"/>
  <c r="Q91" i="86"/>
  <c r="Y27" i="86"/>
  <c r="X27" i="86" s="1"/>
  <c r="X31" i="86" s="1"/>
  <c r="G25" i="86"/>
  <c r="AK23" i="86"/>
  <c r="AI122" i="88"/>
  <c r="BW76" i="87"/>
  <c r="BW62" i="87"/>
  <c r="L124" i="88"/>
  <c r="AD78" i="87"/>
  <c r="AA78" i="87"/>
  <c r="Z78" i="87"/>
  <c r="AC78" i="87"/>
  <c r="AB78" i="87"/>
  <c r="Y78" i="87"/>
  <c r="X78" i="87"/>
  <c r="H62" i="87"/>
  <c r="AE27" i="86"/>
  <c r="AD27" i="86" s="1"/>
  <c r="AD31" i="86" s="1"/>
  <c r="M27" i="86"/>
  <c r="L27" i="86" s="1"/>
  <c r="L31" i="86" s="1"/>
  <c r="I8" i="88"/>
  <c r="J9" i="87"/>
  <c r="E27" i="86"/>
  <c r="AI27" i="86" s="1"/>
  <c r="AI25" i="86"/>
  <c r="AG122" i="88"/>
  <c r="BU76" i="87"/>
  <c r="F124" i="88"/>
  <c r="O78" i="87"/>
  <c r="N78" i="87"/>
  <c r="K78" i="87"/>
  <c r="J78" i="87"/>
  <c r="M78" i="87"/>
  <c r="L78" i="87"/>
  <c r="P78" i="87"/>
  <c r="F21" i="61"/>
  <c r="F21" i="52"/>
  <c r="F21" i="57"/>
  <c r="D5" i="56"/>
  <c r="F21" i="65"/>
  <c r="Z120" i="92" l="1"/>
  <c r="AB91" i="90"/>
  <c r="Z124" i="92" s="1"/>
  <c r="AE87" i="90"/>
  <c r="S120" i="92"/>
  <c r="U91" i="90"/>
  <c r="S124" i="92" s="1"/>
  <c r="T17" i="90"/>
  <c r="X87" i="90"/>
  <c r="O124" i="92"/>
  <c r="AK78" i="91"/>
  <c r="AJ78" i="91"/>
  <c r="AI78" i="91"/>
  <c r="AH78" i="91"/>
  <c r="AG78" i="91"/>
  <c r="AF78" i="91"/>
  <c r="AE78" i="91"/>
  <c r="AE31" i="90"/>
  <c r="AE63" i="90" s="1"/>
  <c r="F25" i="90"/>
  <c r="AJ23" i="90"/>
  <c r="M31" i="90"/>
  <c r="M63" i="90" s="1"/>
  <c r="Y31" i="90"/>
  <c r="Y63" i="90" s="1"/>
  <c r="G27" i="90"/>
  <c r="AK25" i="90"/>
  <c r="O8" i="92"/>
  <c r="X9" i="91"/>
  <c r="R120" i="92"/>
  <c r="AP74" i="91"/>
  <c r="AO74" i="91"/>
  <c r="AN74" i="91"/>
  <c r="AL74" i="91"/>
  <c r="AR74" i="91"/>
  <c r="AQ74" i="91"/>
  <c r="AM74" i="91"/>
  <c r="T91" i="90"/>
  <c r="W87" i="90"/>
  <c r="H27" i="90"/>
  <c r="H31" i="90" s="1"/>
  <c r="AI25" i="90"/>
  <c r="M31" i="86"/>
  <c r="M63" i="86" s="1"/>
  <c r="G27" i="86"/>
  <c r="AK25" i="86"/>
  <c r="AE31" i="86"/>
  <c r="AE63" i="86" s="1"/>
  <c r="Y31" i="86"/>
  <c r="Y63" i="86" s="1"/>
  <c r="S120" i="88"/>
  <c r="U91" i="86"/>
  <c r="S124" i="88" s="1"/>
  <c r="X87" i="86"/>
  <c r="T17" i="86"/>
  <c r="E31" i="86"/>
  <c r="BV62" i="87"/>
  <c r="F23" i="86"/>
  <c r="O124" i="88"/>
  <c r="AE78" i="87"/>
  <c r="AI78" i="87"/>
  <c r="AH78" i="87"/>
  <c r="AK78" i="87"/>
  <c r="AJ78" i="87"/>
  <c r="AG78" i="87"/>
  <c r="AF78" i="87"/>
  <c r="O8" i="88"/>
  <c r="X9" i="87"/>
  <c r="W120" i="88"/>
  <c r="AB87" i="86"/>
  <c r="Y91" i="86"/>
  <c r="W124" i="88" s="1"/>
  <c r="J31" i="86"/>
  <c r="J63" i="86" s="1"/>
  <c r="R120" i="88"/>
  <c r="AQ74" i="87"/>
  <c r="AP74" i="87"/>
  <c r="AM74" i="87"/>
  <c r="AL74" i="87"/>
  <c r="AR74" i="87"/>
  <c r="AO74" i="87"/>
  <c r="AN74" i="87"/>
  <c r="T91" i="86"/>
  <c r="W87" i="86"/>
  <c r="H63" i="90" l="1"/>
  <c r="AI31" i="90"/>
  <c r="AI63" i="90" s="1"/>
  <c r="R8" i="92"/>
  <c r="AE9" i="91"/>
  <c r="AX74" i="91"/>
  <c r="AW74" i="91"/>
  <c r="AV74" i="91"/>
  <c r="AT74" i="91"/>
  <c r="AY74" i="91"/>
  <c r="AU74" i="91"/>
  <c r="AS74" i="91"/>
  <c r="U120" i="92"/>
  <c r="W91" i="90"/>
  <c r="Z87" i="90"/>
  <c r="AK27" i="90"/>
  <c r="F27" i="90"/>
  <c r="F31" i="90" s="1"/>
  <c r="R124" i="92"/>
  <c r="AL78" i="91"/>
  <c r="AR78" i="91"/>
  <c r="AQ78" i="91"/>
  <c r="AP78" i="91"/>
  <c r="AO78" i="91"/>
  <c r="AN78" i="91"/>
  <c r="AM78" i="91"/>
  <c r="AJ25" i="90"/>
  <c r="AC120" i="92"/>
  <c r="AE91" i="90"/>
  <c r="AC124" i="92" s="1"/>
  <c r="AH87" i="90"/>
  <c r="AI27" i="90"/>
  <c r="I27" i="90"/>
  <c r="I31" i="90" s="1"/>
  <c r="G31" i="90"/>
  <c r="V120" i="92"/>
  <c r="X91" i="90"/>
  <c r="V124" i="92" s="1"/>
  <c r="AA87" i="90"/>
  <c r="W17" i="90"/>
  <c r="AY74" i="87"/>
  <c r="AX74" i="87"/>
  <c r="U120" i="88"/>
  <c r="AU74" i="87"/>
  <c r="AT74" i="87"/>
  <c r="AW74" i="87"/>
  <c r="AV74" i="87"/>
  <c r="AS74" i="87"/>
  <c r="W91" i="86"/>
  <c r="Z87" i="86"/>
  <c r="V120" i="88"/>
  <c r="X91" i="86"/>
  <c r="V124" i="88" s="1"/>
  <c r="AA87" i="86"/>
  <c r="W17" i="86"/>
  <c r="AI31" i="86"/>
  <c r="AI63" i="86" s="1"/>
  <c r="E63" i="86"/>
  <c r="R124" i="88"/>
  <c r="AM78" i="87"/>
  <c r="AL78" i="87"/>
  <c r="AQ78" i="87"/>
  <c r="AP78" i="87"/>
  <c r="AR78" i="87"/>
  <c r="AO78" i="87"/>
  <c r="AN78" i="87"/>
  <c r="F27" i="86"/>
  <c r="AJ27" i="86" s="1"/>
  <c r="AK27" i="86"/>
  <c r="F25" i="86"/>
  <c r="AJ23" i="86"/>
  <c r="Z120" i="88"/>
  <c r="AB91" i="86"/>
  <c r="Z124" i="88" s="1"/>
  <c r="AE87" i="86"/>
  <c r="R8" i="88"/>
  <c r="AE9" i="87"/>
  <c r="G31" i="86"/>
  <c r="D5" i="1"/>
  <c r="A5" i="12"/>
  <c r="A45" i="12"/>
  <c r="A30" i="12"/>
  <c r="A31" i="12"/>
  <c r="A32" i="12"/>
  <c r="A33" i="12"/>
  <c r="A34" i="12"/>
  <c r="A35" i="12"/>
  <c r="A36" i="12"/>
  <c r="A37" i="12"/>
  <c r="A38" i="12"/>
  <c r="A39" i="12"/>
  <c r="A40" i="12"/>
  <c r="A41" i="12"/>
  <c r="A42" i="12"/>
  <c r="A43" i="12"/>
  <c r="A44" i="12"/>
  <c r="A6" i="12"/>
  <c r="A7" i="12"/>
  <c r="A8" i="12"/>
  <c r="A9" i="12"/>
  <c r="A10" i="12"/>
  <c r="A11" i="12"/>
  <c r="A12" i="12"/>
  <c r="A13" i="12"/>
  <c r="A14" i="12"/>
  <c r="A15" i="12"/>
  <c r="A16" i="12"/>
  <c r="A17" i="12"/>
  <c r="A18" i="12"/>
  <c r="A19" i="12"/>
  <c r="A20" i="12"/>
  <c r="A21" i="12"/>
  <c r="A22" i="12"/>
  <c r="A23" i="12"/>
  <c r="A24" i="12"/>
  <c r="A25" i="12"/>
  <c r="A26" i="12"/>
  <c r="A27" i="12"/>
  <c r="A28" i="12"/>
  <c r="A29" i="12"/>
  <c r="A28" i="36"/>
  <c r="A29" i="36"/>
  <c r="A30" i="36"/>
  <c r="A31" i="36"/>
  <c r="A32" i="36"/>
  <c r="A33" i="36"/>
  <c r="A34" i="36"/>
  <c r="A35" i="36"/>
  <c r="A36" i="36"/>
  <c r="A37" i="36"/>
  <c r="A38" i="36"/>
  <c r="A39" i="36"/>
  <c r="A40" i="36"/>
  <c r="A41" i="36"/>
  <c r="A42" i="36"/>
  <c r="A43" i="36"/>
  <c r="A44" i="36"/>
  <c r="A45" i="36"/>
  <c r="A28" i="48"/>
  <c r="A29" i="48"/>
  <c r="A30" i="48"/>
  <c r="A31" i="48"/>
  <c r="A32" i="48"/>
  <c r="A33" i="48"/>
  <c r="A34" i="48"/>
  <c r="A35" i="48"/>
  <c r="A36" i="48"/>
  <c r="A37" i="48"/>
  <c r="A38" i="48"/>
  <c r="A39" i="48"/>
  <c r="A40" i="48"/>
  <c r="A41" i="48"/>
  <c r="A42" i="48"/>
  <c r="A43" i="48"/>
  <c r="A44" i="48"/>
  <c r="A45" i="48"/>
  <c r="A35" i="52"/>
  <c r="A36" i="52"/>
  <c r="A37" i="52"/>
  <c r="A38" i="52"/>
  <c r="A39" i="52"/>
  <c r="A40" i="52"/>
  <c r="A41" i="52"/>
  <c r="A42" i="52"/>
  <c r="A43" i="52"/>
  <c r="A44" i="52"/>
  <c r="A45" i="52"/>
  <c r="A46" i="52"/>
  <c r="A47" i="52"/>
  <c r="A48" i="52"/>
  <c r="A49" i="52"/>
  <c r="A50" i="52"/>
  <c r="A51" i="52"/>
  <c r="A52" i="52"/>
  <c r="A35" i="57"/>
  <c r="A36" i="57"/>
  <c r="A37" i="57"/>
  <c r="A38" i="57"/>
  <c r="A39" i="57"/>
  <c r="A40" i="57"/>
  <c r="A41" i="57"/>
  <c r="A42" i="57"/>
  <c r="A43" i="57"/>
  <c r="A44" i="57"/>
  <c r="A45" i="57"/>
  <c r="A46" i="57"/>
  <c r="A47" i="57"/>
  <c r="A48" i="57"/>
  <c r="A49" i="57"/>
  <c r="A50" i="57"/>
  <c r="A51" i="57"/>
  <c r="A52" i="57"/>
  <c r="A35" i="61"/>
  <c r="A36" i="61"/>
  <c r="A37" i="61"/>
  <c r="A38" i="61"/>
  <c r="A39" i="61"/>
  <c r="A40" i="61"/>
  <c r="A41" i="61"/>
  <c r="A42" i="61"/>
  <c r="A43" i="61"/>
  <c r="A44" i="61"/>
  <c r="A45" i="61"/>
  <c r="A46" i="61"/>
  <c r="A47" i="61"/>
  <c r="A48" i="61"/>
  <c r="A49" i="61"/>
  <c r="A50" i="61"/>
  <c r="A51" i="61"/>
  <c r="A52" i="61"/>
  <c r="A35" i="65"/>
  <c r="A36" i="65"/>
  <c r="A37" i="65"/>
  <c r="A38" i="65"/>
  <c r="A39" i="65"/>
  <c r="A40" i="65"/>
  <c r="A41" i="65"/>
  <c r="A42" i="65"/>
  <c r="A43" i="65"/>
  <c r="A44" i="65"/>
  <c r="A45" i="65"/>
  <c r="A46" i="65"/>
  <c r="A47" i="65"/>
  <c r="A48" i="65"/>
  <c r="A49" i="65"/>
  <c r="A50" i="65"/>
  <c r="A51" i="65"/>
  <c r="A52" i="65"/>
  <c r="A35" i="69"/>
  <c r="A36" i="69"/>
  <c r="A37" i="69"/>
  <c r="A38" i="69"/>
  <c r="A39" i="69"/>
  <c r="A40" i="69"/>
  <c r="A41" i="69"/>
  <c r="A42" i="69"/>
  <c r="A43" i="69"/>
  <c r="A44" i="69"/>
  <c r="A45" i="69"/>
  <c r="A46" i="69"/>
  <c r="A47" i="69"/>
  <c r="A48" i="69"/>
  <c r="A49" i="69"/>
  <c r="A50" i="69"/>
  <c r="A51" i="69"/>
  <c r="A52" i="69"/>
  <c r="B3" i="9"/>
  <c r="G35" i="52"/>
  <c r="G36" i="52"/>
  <c r="G37" i="52"/>
  <c r="G38" i="52"/>
  <c r="G39" i="52"/>
  <c r="G40" i="52"/>
  <c r="G41" i="52"/>
  <c r="G42" i="52"/>
  <c r="G43" i="52"/>
  <c r="G44" i="52"/>
  <c r="G45" i="52"/>
  <c r="G35" i="57"/>
  <c r="G36" i="57"/>
  <c r="G37" i="57"/>
  <c r="G38" i="57"/>
  <c r="G39" i="57"/>
  <c r="G40" i="57"/>
  <c r="G41" i="57"/>
  <c r="G42" i="57"/>
  <c r="G43" i="57"/>
  <c r="G44" i="57"/>
  <c r="G45" i="57"/>
  <c r="G35" i="61"/>
  <c r="G36" i="61"/>
  <c r="G37" i="61"/>
  <c r="G38" i="61"/>
  <c r="G39" i="61"/>
  <c r="G40" i="61"/>
  <c r="G41" i="61"/>
  <c r="G42" i="61"/>
  <c r="G43" i="61"/>
  <c r="G44" i="61"/>
  <c r="G45" i="61"/>
  <c r="G35" i="65"/>
  <c r="G36" i="65"/>
  <c r="G37" i="65"/>
  <c r="G38" i="65"/>
  <c r="G39" i="65"/>
  <c r="G40" i="65"/>
  <c r="G41" i="65"/>
  <c r="G42" i="65"/>
  <c r="G43" i="65"/>
  <c r="G44" i="65"/>
  <c r="G45" i="65"/>
  <c r="G35" i="69"/>
  <c r="G36" i="69"/>
  <c r="G37" i="69"/>
  <c r="G38" i="69"/>
  <c r="G39" i="69"/>
  <c r="G40" i="69"/>
  <c r="G41" i="69"/>
  <c r="G42" i="69"/>
  <c r="G43" i="69"/>
  <c r="G44" i="69"/>
  <c r="G45" i="69"/>
  <c r="J35" i="52"/>
  <c r="M35" i="52"/>
  <c r="P35" i="52"/>
  <c r="S35" i="52"/>
  <c r="V35" i="52"/>
  <c r="Y35" i="52"/>
  <c r="AB35" i="52"/>
  <c r="AE35" i="52"/>
  <c r="AH35" i="52"/>
  <c r="AI35" i="52"/>
  <c r="AJ35" i="52"/>
  <c r="J36" i="52"/>
  <c r="M36" i="52"/>
  <c r="P36" i="52"/>
  <c r="S36" i="52"/>
  <c r="V36" i="52"/>
  <c r="Y36" i="52"/>
  <c r="AB36" i="52"/>
  <c r="AE36" i="52"/>
  <c r="AH36" i="52"/>
  <c r="AI36" i="52"/>
  <c r="AJ36" i="52"/>
  <c r="J37" i="52"/>
  <c r="M37" i="52"/>
  <c r="P37" i="52"/>
  <c r="S37" i="52"/>
  <c r="V37" i="52"/>
  <c r="Y37" i="52"/>
  <c r="AB37" i="52"/>
  <c r="AE37" i="52"/>
  <c r="AH37" i="52"/>
  <c r="AI37" i="52"/>
  <c r="AJ37" i="52"/>
  <c r="J38" i="52"/>
  <c r="M38" i="52"/>
  <c r="P38" i="52"/>
  <c r="S38" i="52"/>
  <c r="V38" i="52"/>
  <c r="Y38" i="52"/>
  <c r="AB38" i="52"/>
  <c r="AE38" i="52"/>
  <c r="AH38" i="52"/>
  <c r="AI38" i="52"/>
  <c r="AJ38" i="52"/>
  <c r="J39" i="52"/>
  <c r="M39" i="52"/>
  <c r="P39" i="52"/>
  <c r="S39" i="52"/>
  <c r="V39" i="52"/>
  <c r="Y39" i="52"/>
  <c r="AB39" i="52"/>
  <c r="AE39" i="52"/>
  <c r="AH39" i="52"/>
  <c r="AI39" i="52"/>
  <c r="AJ39" i="52"/>
  <c r="J40" i="52"/>
  <c r="M40" i="52"/>
  <c r="P40" i="52"/>
  <c r="S40" i="52"/>
  <c r="V40" i="52"/>
  <c r="Y40" i="52"/>
  <c r="AB40" i="52"/>
  <c r="AE40" i="52"/>
  <c r="AH40" i="52"/>
  <c r="AI40" i="52"/>
  <c r="AJ40" i="52"/>
  <c r="J41" i="52"/>
  <c r="M41" i="52"/>
  <c r="P41" i="52"/>
  <c r="S41" i="52"/>
  <c r="V41" i="52"/>
  <c r="Y41" i="52"/>
  <c r="AB41" i="52"/>
  <c r="AE41" i="52"/>
  <c r="AH41" i="52"/>
  <c r="AI41" i="52"/>
  <c r="AJ41" i="52"/>
  <c r="J42" i="52"/>
  <c r="M42" i="52"/>
  <c r="P42" i="52"/>
  <c r="S42" i="52"/>
  <c r="V42" i="52"/>
  <c r="Y42" i="52"/>
  <c r="AB42" i="52"/>
  <c r="AE42" i="52"/>
  <c r="AH42" i="52"/>
  <c r="AI42" i="52"/>
  <c r="AJ42" i="52"/>
  <c r="J43" i="52"/>
  <c r="M43" i="52"/>
  <c r="P43" i="52"/>
  <c r="S43" i="52"/>
  <c r="V43" i="52"/>
  <c r="Y43" i="52"/>
  <c r="AB43" i="52"/>
  <c r="AE43" i="52"/>
  <c r="AH43" i="52"/>
  <c r="AI43" i="52"/>
  <c r="AJ43" i="52"/>
  <c r="J44" i="52"/>
  <c r="M44" i="52"/>
  <c r="P44" i="52"/>
  <c r="S44" i="52"/>
  <c r="V44" i="52"/>
  <c r="Y44" i="52"/>
  <c r="AB44" i="52"/>
  <c r="AE44" i="52"/>
  <c r="AH44" i="52"/>
  <c r="AI44" i="52"/>
  <c r="AJ44" i="52"/>
  <c r="J45" i="52"/>
  <c r="M45" i="52"/>
  <c r="P45" i="52"/>
  <c r="S45" i="52"/>
  <c r="V45" i="52"/>
  <c r="Y45" i="52"/>
  <c r="AB45" i="52"/>
  <c r="AE45" i="52"/>
  <c r="AH45" i="52"/>
  <c r="AI45" i="52"/>
  <c r="AJ45" i="52"/>
  <c r="J35" i="57"/>
  <c r="M35" i="57"/>
  <c r="P35" i="57"/>
  <c r="S35" i="57"/>
  <c r="V35" i="57"/>
  <c r="Y35" i="57"/>
  <c r="AB35" i="57"/>
  <c r="AE35" i="57"/>
  <c r="AH35" i="57"/>
  <c r="AI35" i="57"/>
  <c r="AJ35" i="57"/>
  <c r="J36" i="57"/>
  <c r="M36" i="57"/>
  <c r="P36" i="57"/>
  <c r="S36" i="57"/>
  <c r="V36" i="57"/>
  <c r="Y36" i="57"/>
  <c r="AB36" i="57"/>
  <c r="AE36" i="57"/>
  <c r="AH36" i="57"/>
  <c r="AI36" i="57"/>
  <c r="AJ36" i="57"/>
  <c r="J37" i="57"/>
  <c r="M37" i="57"/>
  <c r="P37" i="57"/>
  <c r="S37" i="57"/>
  <c r="V37" i="57"/>
  <c r="Y37" i="57"/>
  <c r="AB37" i="57"/>
  <c r="AE37" i="57"/>
  <c r="AH37" i="57"/>
  <c r="AI37" i="57"/>
  <c r="AJ37" i="57"/>
  <c r="J38" i="57"/>
  <c r="M38" i="57"/>
  <c r="P38" i="57"/>
  <c r="S38" i="57"/>
  <c r="V38" i="57"/>
  <c r="Y38" i="57"/>
  <c r="AB38" i="57"/>
  <c r="AE38" i="57"/>
  <c r="AH38" i="57"/>
  <c r="AI38" i="57"/>
  <c r="AJ38" i="57"/>
  <c r="J39" i="57"/>
  <c r="M39" i="57"/>
  <c r="P39" i="57"/>
  <c r="S39" i="57"/>
  <c r="V39" i="57"/>
  <c r="Y39" i="57"/>
  <c r="AB39" i="57"/>
  <c r="AE39" i="57"/>
  <c r="AH39" i="57"/>
  <c r="AI39" i="57"/>
  <c r="AJ39" i="57"/>
  <c r="J40" i="57"/>
  <c r="M40" i="57"/>
  <c r="P40" i="57"/>
  <c r="S40" i="57"/>
  <c r="V40" i="57"/>
  <c r="Y40" i="57"/>
  <c r="AB40" i="57"/>
  <c r="AE40" i="57"/>
  <c r="AH40" i="57"/>
  <c r="AI40" i="57"/>
  <c r="AJ40" i="57"/>
  <c r="J41" i="57"/>
  <c r="M41" i="57"/>
  <c r="P41" i="57"/>
  <c r="S41" i="57"/>
  <c r="V41" i="57"/>
  <c r="Y41" i="57"/>
  <c r="AB41" i="57"/>
  <c r="AE41" i="57"/>
  <c r="AH41" i="57"/>
  <c r="AI41" i="57"/>
  <c r="AJ41" i="57"/>
  <c r="J42" i="57"/>
  <c r="M42" i="57"/>
  <c r="P42" i="57"/>
  <c r="S42" i="57"/>
  <c r="V42" i="57"/>
  <c r="Y42" i="57"/>
  <c r="AB42" i="57"/>
  <c r="AE42" i="57"/>
  <c r="AH42" i="57"/>
  <c r="AI42" i="57"/>
  <c r="AJ42" i="57"/>
  <c r="J43" i="57"/>
  <c r="M43" i="57"/>
  <c r="P43" i="57"/>
  <c r="S43" i="57"/>
  <c r="V43" i="57"/>
  <c r="Y43" i="57"/>
  <c r="AB43" i="57"/>
  <c r="AE43" i="57"/>
  <c r="AH43" i="57"/>
  <c r="AI43" i="57"/>
  <c r="AJ43" i="57"/>
  <c r="J44" i="57"/>
  <c r="M44" i="57"/>
  <c r="P44" i="57"/>
  <c r="S44" i="57"/>
  <c r="V44" i="57"/>
  <c r="Y44" i="57"/>
  <c r="AB44" i="57"/>
  <c r="AE44" i="57"/>
  <c r="AH44" i="57"/>
  <c r="AI44" i="57"/>
  <c r="AJ44" i="57"/>
  <c r="J45" i="57"/>
  <c r="M45" i="57"/>
  <c r="P45" i="57"/>
  <c r="S45" i="57"/>
  <c r="V45" i="57"/>
  <c r="Y45" i="57"/>
  <c r="AB45" i="57"/>
  <c r="AE45" i="57"/>
  <c r="AH45" i="57"/>
  <c r="AI45" i="57"/>
  <c r="AJ45" i="57"/>
  <c r="J35" i="61"/>
  <c r="M35" i="61"/>
  <c r="P35" i="61"/>
  <c r="S35" i="61"/>
  <c r="V35" i="61"/>
  <c r="Y35" i="61"/>
  <c r="AB35" i="61"/>
  <c r="AE35" i="61"/>
  <c r="AH35" i="61"/>
  <c r="AI35" i="61"/>
  <c r="AJ35" i="61"/>
  <c r="J36" i="61"/>
  <c r="M36" i="61"/>
  <c r="P36" i="61"/>
  <c r="S36" i="61"/>
  <c r="V36" i="61"/>
  <c r="Y36" i="61"/>
  <c r="AB36" i="61"/>
  <c r="AE36" i="61"/>
  <c r="AH36" i="61"/>
  <c r="AI36" i="61"/>
  <c r="AJ36" i="61"/>
  <c r="J37" i="61"/>
  <c r="M37" i="61"/>
  <c r="P37" i="61"/>
  <c r="S37" i="61"/>
  <c r="V37" i="61"/>
  <c r="Y37" i="61"/>
  <c r="AB37" i="61"/>
  <c r="AE37" i="61"/>
  <c r="AH37" i="61"/>
  <c r="AI37" i="61"/>
  <c r="AJ37" i="61"/>
  <c r="J38" i="61"/>
  <c r="M38" i="61"/>
  <c r="P38" i="61"/>
  <c r="S38" i="61"/>
  <c r="V38" i="61"/>
  <c r="Y38" i="61"/>
  <c r="AB38" i="61"/>
  <c r="AE38" i="61"/>
  <c r="AH38" i="61"/>
  <c r="AI38" i="61"/>
  <c r="AJ38" i="61"/>
  <c r="J39" i="61"/>
  <c r="M39" i="61"/>
  <c r="P39" i="61"/>
  <c r="S39" i="61"/>
  <c r="V39" i="61"/>
  <c r="Y39" i="61"/>
  <c r="AB39" i="61"/>
  <c r="AE39" i="61"/>
  <c r="AH39" i="61"/>
  <c r="AI39" i="61"/>
  <c r="AJ39" i="61"/>
  <c r="J40" i="61"/>
  <c r="M40" i="61"/>
  <c r="P40" i="61"/>
  <c r="S40" i="61"/>
  <c r="V40" i="61"/>
  <c r="Y40" i="61"/>
  <c r="AB40" i="61"/>
  <c r="AE40" i="61"/>
  <c r="AH40" i="61"/>
  <c r="AI40" i="61"/>
  <c r="AJ40" i="61"/>
  <c r="J41" i="61"/>
  <c r="M41" i="61"/>
  <c r="P41" i="61"/>
  <c r="S41" i="61"/>
  <c r="V41" i="61"/>
  <c r="Y41" i="61"/>
  <c r="AB41" i="61"/>
  <c r="AE41" i="61"/>
  <c r="AH41" i="61"/>
  <c r="AI41" i="61"/>
  <c r="AJ41" i="61"/>
  <c r="J42" i="61"/>
  <c r="M42" i="61"/>
  <c r="P42" i="61"/>
  <c r="S42" i="61"/>
  <c r="V42" i="61"/>
  <c r="Y42" i="61"/>
  <c r="AB42" i="61"/>
  <c r="AE42" i="61"/>
  <c r="AH42" i="61"/>
  <c r="AI42" i="61"/>
  <c r="AJ42" i="61"/>
  <c r="J43" i="61"/>
  <c r="M43" i="61"/>
  <c r="P43" i="61"/>
  <c r="S43" i="61"/>
  <c r="V43" i="61"/>
  <c r="Y43" i="61"/>
  <c r="AB43" i="61"/>
  <c r="AE43" i="61"/>
  <c r="AH43" i="61"/>
  <c r="AI43" i="61"/>
  <c r="AJ43" i="61"/>
  <c r="J44" i="61"/>
  <c r="M44" i="61"/>
  <c r="P44" i="61"/>
  <c r="S44" i="61"/>
  <c r="V44" i="61"/>
  <c r="Y44" i="61"/>
  <c r="AB44" i="61"/>
  <c r="AE44" i="61"/>
  <c r="AH44" i="61"/>
  <c r="AI44" i="61"/>
  <c r="AJ44" i="61"/>
  <c r="J45" i="61"/>
  <c r="M45" i="61"/>
  <c r="P45" i="61"/>
  <c r="S45" i="61"/>
  <c r="V45" i="61"/>
  <c r="Y45" i="61"/>
  <c r="AB45" i="61"/>
  <c r="AE45" i="61"/>
  <c r="AH45" i="61"/>
  <c r="AI45" i="61"/>
  <c r="AJ45" i="61"/>
  <c r="J35" i="65"/>
  <c r="M35" i="65"/>
  <c r="P35" i="65"/>
  <c r="S35" i="65"/>
  <c r="V35" i="65"/>
  <c r="Y35" i="65"/>
  <c r="AB35" i="65"/>
  <c r="AE35" i="65"/>
  <c r="AH35" i="65"/>
  <c r="AI35" i="65"/>
  <c r="AJ35" i="65"/>
  <c r="J36" i="65"/>
  <c r="M36" i="65"/>
  <c r="P36" i="65"/>
  <c r="S36" i="65"/>
  <c r="V36" i="65"/>
  <c r="Y36" i="65"/>
  <c r="AB36" i="65"/>
  <c r="AE36" i="65"/>
  <c r="AH36" i="65"/>
  <c r="AI36" i="65"/>
  <c r="AJ36" i="65"/>
  <c r="J37" i="65"/>
  <c r="M37" i="65"/>
  <c r="P37" i="65"/>
  <c r="S37" i="65"/>
  <c r="V37" i="65"/>
  <c r="Y37" i="65"/>
  <c r="AB37" i="65"/>
  <c r="AE37" i="65"/>
  <c r="AH37" i="65"/>
  <c r="AI37" i="65"/>
  <c r="AJ37" i="65"/>
  <c r="J38" i="65"/>
  <c r="M38" i="65"/>
  <c r="P38" i="65"/>
  <c r="S38" i="65"/>
  <c r="V38" i="65"/>
  <c r="Y38" i="65"/>
  <c r="AB38" i="65"/>
  <c r="AE38" i="65"/>
  <c r="AH38" i="65"/>
  <c r="AI38" i="65"/>
  <c r="AJ38" i="65"/>
  <c r="J39" i="65"/>
  <c r="M39" i="65"/>
  <c r="P39" i="65"/>
  <c r="S39" i="65"/>
  <c r="V39" i="65"/>
  <c r="Y39" i="65"/>
  <c r="AB39" i="65"/>
  <c r="AE39" i="65"/>
  <c r="AH39" i="65"/>
  <c r="AI39" i="65"/>
  <c r="AJ39" i="65"/>
  <c r="J40" i="65"/>
  <c r="M40" i="65"/>
  <c r="P40" i="65"/>
  <c r="S40" i="65"/>
  <c r="V40" i="65"/>
  <c r="Y40" i="65"/>
  <c r="AB40" i="65"/>
  <c r="AE40" i="65"/>
  <c r="AH40" i="65"/>
  <c r="AI40" i="65"/>
  <c r="AJ40" i="65"/>
  <c r="J41" i="65"/>
  <c r="M41" i="65"/>
  <c r="P41" i="65"/>
  <c r="S41" i="65"/>
  <c r="V41" i="65"/>
  <c r="Y41" i="65"/>
  <c r="AB41" i="65"/>
  <c r="AE41" i="65"/>
  <c r="AH41" i="65"/>
  <c r="AI41" i="65"/>
  <c r="AJ41" i="65"/>
  <c r="J42" i="65"/>
  <c r="M42" i="65"/>
  <c r="P42" i="65"/>
  <c r="S42" i="65"/>
  <c r="V42" i="65"/>
  <c r="Y42" i="65"/>
  <c r="AB42" i="65"/>
  <c r="AE42" i="65"/>
  <c r="AH42" i="65"/>
  <c r="AI42" i="65"/>
  <c r="AJ42" i="65"/>
  <c r="J43" i="65"/>
  <c r="M43" i="65"/>
  <c r="P43" i="65"/>
  <c r="S43" i="65"/>
  <c r="V43" i="65"/>
  <c r="Y43" i="65"/>
  <c r="AB43" i="65"/>
  <c r="AE43" i="65"/>
  <c r="AH43" i="65"/>
  <c r="AI43" i="65"/>
  <c r="AJ43" i="65"/>
  <c r="J44" i="65"/>
  <c r="M44" i="65"/>
  <c r="P44" i="65"/>
  <c r="S44" i="65"/>
  <c r="V44" i="65"/>
  <c r="Y44" i="65"/>
  <c r="AB44" i="65"/>
  <c r="AE44" i="65"/>
  <c r="AH44" i="65"/>
  <c r="AI44" i="65"/>
  <c r="AJ44" i="65"/>
  <c r="J45" i="65"/>
  <c r="M45" i="65"/>
  <c r="P45" i="65"/>
  <c r="S45" i="65"/>
  <c r="V45" i="65"/>
  <c r="Y45" i="65"/>
  <c r="AB45" i="65"/>
  <c r="AE45" i="65"/>
  <c r="AH45" i="65"/>
  <c r="AI45" i="65"/>
  <c r="AJ45" i="65"/>
  <c r="J35" i="69"/>
  <c r="M35" i="69"/>
  <c r="P35" i="69"/>
  <c r="S35" i="69"/>
  <c r="V35" i="69"/>
  <c r="Y35" i="69"/>
  <c r="AB35" i="69"/>
  <c r="AE35" i="69"/>
  <c r="AH35" i="69"/>
  <c r="AI35" i="69"/>
  <c r="AJ35" i="69"/>
  <c r="J36" i="69"/>
  <c r="M36" i="69"/>
  <c r="P36" i="69"/>
  <c r="S36" i="69"/>
  <c r="V36" i="69"/>
  <c r="Y36" i="69"/>
  <c r="AB36" i="69"/>
  <c r="AE36" i="69"/>
  <c r="AH36" i="69"/>
  <c r="AI36" i="69"/>
  <c r="AJ36" i="69"/>
  <c r="J37" i="69"/>
  <c r="M37" i="69"/>
  <c r="P37" i="69"/>
  <c r="S37" i="69"/>
  <c r="V37" i="69"/>
  <c r="Y37" i="69"/>
  <c r="AB37" i="69"/>
  <c r="AE37" i="69"/>
  <c r="AH37" i="69"/>
  <c r="AI37" i="69"/>
  <c r="AJ37" i="69"/>
  <c r="J38" i="69"/>
  <c r="M38" i="69"/>
  <c r="P38" i="69"/>
  <c r="S38" i="69"/>
  <c r="V38" i="69"/>
  <c r="Y38" i="69"/>
  <c r="AB38" i="69"/>
  <c r="AE38" i="69"/>
  <c r="AH38" i="69"/>
  <c r="AI38" i="69"/>
  <c r="AJ38" i="69"/>
  <c r="J39" i="69"/>
  <c r="M39" i="69"/>
  <c r="P39" i="69"/>
  <c r="S39" i="69"/>
  <c r="V39" i="69"/>
  <c r="Y39" i="69"/>
  <c r="AB39" i="69"/>
  <c r="AE39" i="69"/>
  <c r="AH39" i="69"/>
  <c r="AI39" i="69"/>
  <c r="AJ39" i="69"/>
  <c r="J40" i="69"/>
  <c r="M40" i="69"/>
  <c r="P40" i="69"/>
  <c r="S40" i="69"/>
  <c r="V40" i="69"/>
  <c r="Y40" i="69"/>
  <c r="AB40" i="69"/>
  <c r="AE40" i="69"/>
  <c r="AH40" i="69"/>
  <c r="AI40" i="69"/>
  <c r="AJ40" i="69"/>
  <c r="J41" i="69"/>
  <c r="M41" i="69"/>
  <c r="P41" i="69"/>
  <c r="S41" i="69"/>
  <c r="V41" i="69"/>
  <c r="Y41" i="69"/>
  <c r="AB41" i="69"/>
  <c r="AE41" i="69"/>
  <c r="AH41" i="69"/>
  <c r="AI41" i="69"/>
  <c r="AJ41" i="69"/>
  <c r="J42" i="69"/>
  <c r="M42" i="69"/>
  <c r="P42" i="69"/>
  <c r="S42" i="69"/>
  <c r="V42" i="69"/>
  <c r="Y42" i="69"/>
  <c r="AB42" i="69"/>
  <c r="AE42" i="69"/>
  <c r="AH42" i="69"/>
  <c r="AI42" i="69"/>
  <c r="AJ42" i="69"/>
  <c r="J43" i="69"/>
  <c r="M43" i="69"/>
  <c r="P43" i="69"/>
  <c r="S43" i="69"/>
  <c r="V43" i="69"/>
  <c r="Y43" i="69"/>
  <c r="AB43" i="69"/>
  <c r="AE43" i="69"/>
  <c r="AH43" i="69"/>
  <c r="AI43" i="69"/>
  <c r="AJ43" i="69"/>
  <c r="J44" i="69"/>
  <c r="M44" i="69"/>
  <c r="P44" i="69"/>
  <c r="S44" i="69"/>
  <c r="V44" i="69"/>
  <c r="Y44" i="69"/>
  <c r="AB44" i="69"/>
  <c r="AE44" i="69"/>
  <c r="AH44" i="69"/>
  <c r="AI44" i="69"/>
  <c r="AJ44" i="69"/>
  <c r="J45" i="69"/>
  <c r="M45" i="69"/>
  <c r="P45" i="69"/>
  <c r="S45" i="69"/>
  <c r="V45" i="69"/>
  <c r="Y45" i="69"/>
  <c r="AB45" i="69"/>
  <c r="AE45" i="69"/>
  <c r="AH45" i="69"/>
  <c r="AI45" i="69"/>
  <c r="AJ45" i="69"/>
  <c r="AJ31" i="90" l="1"/>
  <c r="W21" i="90"/>
  <c r="W21" i="86"/>
  <c r="Z21" i="90"/>
  <c r="Z21" i="86"/>
  <c r="J36" i="56"/>
  <c r="AC21" i="90"/>
  <c r="AC21" i="86"/>
  <c r="T21" i="90"/>
  <c r="T21" i="86"/>
  <c r="K21" i="86"/>
  <c r="K21" i="90"/>
  <c r="Q21" i="86"/>
  <c r="Q21" i="90"/>
  <c r="J31" i="56"/>
  <c r="N21" i="90"/>
  <c r="N21" i="86"/>
  <c r="U8" i="92"/>
  <c r="AL9" i="91"/>
  <c r="AF120" i="92"/>
  <c r="AH120" i="92" s="1"/>
  <c r="AH91" i="90"/>
  <c r="AF124" i="92" s="1"/>
  <c r="X120" i="92"/>
  <c r="BF74" i="91"/>
  <c r="BE74" i="91"/>
  <c r="BD74" i="91"/>
  <c r="BB74" i="91"/>
  <c r="BC74" i="91"/>
  <c r="BA74" i="91"/>
  <c r="AZ74" i="91"/>
  <c r="Z91" i="90"/>
  <c r="AC87" i="90"/>
  <c r="Y120" i="92"/>
  <c r="AA91" i="90"/>
  <c r="Y124" i="92" s="1"/>
  <c r="AD87" i="90"/>
  <c r="Z17" i="90"/>
  <c r="U124" i="92"/>
  <c r="AT78" i="91"/>
  <c r="AS78" i="91"/>
  <c r="AY78" i="91"/>
  <c r="AX78" i="91"/>
  <c r="AW78" i="91"/>
  <c r="AU78" i="91"/>
  <c r="AV78" i="91"/>
  <c r="AK31" i="90"/>
  <c r="AK63" i="90" s="1"/>
  <c r="G63" i="90"/>
  <c r="AJ27" i="90"/>
  <c r="AC120" i="88"/>
  <c r="AE91" i="86"/>
  <c r="AC124" i="88" s="1"/>
  <c r="AH87" i="86"/>
  <c r="U124" i="88"/>
  <c r="AU78" i="87"/>
  <c r="AT78" i="87"/>
  <c r="AY78" i="87"/>
  <c r="AX78" i="87"/>
  <c r="AS78" i="87"/>
  <c r="AW78" i="87"/>
  <c r="AV78" i="87"/>
  <c r="U8" i="88"/>
  <c r="AL9" i="87"/>
  <c r="Y120" i="88"/>
  <c r="AA91" i="86"/>
  <c r="Y124" i="88" s="1"/>
  <c r="AD87" i="86"/>
  <c r="Z17" i="86"/>
  <c r="AK31" i="86"/>
  <c r="AK63" i="86" s="1"/>
  <c r="G63" i="86"/>
  <c r="F31" i="86"/>
  <c r="AJ31" i="86" s="1"/>
  <c r="AJ25" i="86"/>
  <c r="X120" i="88"/>
  <c r="BF74" i="87"/>
  <c r="BC74" i="87"/>
  <c r="BB74" i="87"/>
  <c r="BE74" i="87"/>
  <c r="BD74" i="87"/>
  <c r="BA74" i="87"/>
  <c r="Z91" i="86"/>
  <c r="AZ74" i="87"/>
  <c r="AC87" i="86"/>
  <c r="W21" i="65"/>
  <c r="W21" i="69"/>
  <c r="W21" i="57"/>
  <c r="W21" i="61"/>
  <c r="W21" i="52"/>
  <c r="Z21" i="69"/>
  <c r="Z21" i="57"/>
  <c r="Z21" i="61"/>
  <c r="Z21" i="52"/>
  <c r="Z21" i="65"/>
  <c r="Q21" i="61"/>
  <c r="Q21" i="52"/>
  <c r="Q21" i="69"/>
  <c r="Q21" i="65"/>
  <c r="Q21" i="57"/>
  <c r="N21" i="69"/>
  <c r="N21" i="57"/>
  <c r="N21" i="61"/>
  <c r="N21" i="52"/>
  <c r="N21" i="65"/>
  <c r="K21" i="65"/>
  <c r="K21" i="69"/>
  <c r="K21" i="57"/>
  <c r="K21" i="61"/>
  <c r="K21" i="52"/>
  <c r="H21" i="61"/>
  <c r="H21" i="52"/>
  <c r="H21" i="65"/>
  <c r="H21" i="69"/>
  <c r="H21" i="57"/>
  <c r="AC21" i="61"/>
  <c r="AC21" i="52"/>
  <c r="AC21" i="65"/>
  <c r="AC21" i="69"/>
  <c r="AC21" i="57"/>
  <c r="T21" i="61"/>
  <c r="T21" i="52"/>
  <c r="T21" i="65"/>
  <c r="T21" i="69"/>
  <c r="T21" i="57"/>
  <c r="AK38" i="57"/>
  <c r="AK39" i="65"/>
  <c r="AK45" i="61"/>
  <c r="AK37" i="61"/>
  <c r="AK40" i="57"/>
  <c r="AK37" i="57"/>
  <c r="AK43" i="52"/>
  <c r="AK40" i="52"/>
  <c r="AK41" i="69"/>
  <c r="AK42" i="61"/>
  <c r="AK39" i="61"/>
  <c r="AK42" i="65"/>
  <c r="AK44" i="57"/>
  <c r="AK45" i="52"/>
  <c r="AK37" i="52"/>
  <c r="AK39" i="69"/>
  <c r="AK37" i="65"/>
  <c r="AK36" i="69"/>
  <c r="AK35" i="52"/>
  <c r="AK44" i="69"/>
  <c r="AK42" i="69"/>
  <c r="AK35" i="61"/>
  <c r="AK38" i="65"/>
  <c r="AK36" i="57"/>
  <c r="AK45" i="69"/>
  <c r="AK37" i="69"/>
  <c r="AK40" i="65"/>
  <c r="AK43" i="61"/>
  <c r="AK41" i="52"/>
  <c r="AK41" i="61"/>
  <c r="AK43" i="69"/>
  <c r="AK45" i="65"/>
  <c r="AK40" i="61"/>
  <c r="AK43" i="57"/>
  <c r="AK35" i="57"/>
  <c r="AK38" i="52"/>
  <c r="AK35" i="69"/>
  <c r="AK45" i="57"/>
  <c r="AK39" i="52"/>
  <c r="AK38" i="69"/>
  <c r="AK44" i="61"/>
  <c r="AK39" i="57"/>
  <c r="AK41" i="65"/>
  <c r="AK36" i="61"/>
  <c r="AK42" i="52"/>
  <c r="AK40" i="69"/>
  <c r="AK43" i="65"/>
  <c r="AK35" i="65"/>
  <c r="AK38" i="61"/>
  <c r="AK41" i="57"/>
  <c r="AK44" i="52"/>
  <c r="AK36" i="52"/>
  <c r="AK44" i="65"/>
  <c r="AK36" i="65"/>
  <c r="AK42" i="57"/>
  <c r="J37" i="56" l="1"/>
  <c r="J38" i="56"/>
  <c r="J30" i="56"/>
  <c r="J32" i="56"/>
  <c r="J33" i="56"/>
  <c r="J34" i="56"/>
  <c r="J35" i="56"/>
  <c r="AA120" i="92"/>
  <c r="BM74" i="91"/>
  <c r="BL74" i="91"/>
  <c r="BJ74" i="91"/>
  <c r="BK74" i="91"/>
  <c r="BI74" i="91"/>
  <c r="BH74" i="91"/>
  <c r="BG74" i="91"/>
  <c r="AC91" i="90"/>
  <c r="AF87" i="90"/>
  <c r="BB78" i="91"/>
  <c r="BA78" i="91"/>
  <c r="AZ78" i="91"/>
  <c r="BF78" i="91"/>
  <c r="X124" i="92"/>
  <c r="BE78" i="91"/>
  <c r="BD78" i="91"/>
  <c r="BC78" i="91"/>
  <c r="X8" i="92"/>
  <c r="AS9" i="91"/>
  <c r="AB120" i="92"/>
  <c r="AD91" i="90"/>
  <c r="AB124" i="92" s="1"/>
  <c r="AG87" i="90"/>
  <c r="AC17" i="90"/>
  <c r="BC78" i="87"/>
  <c r="BB78" i="87"/>
  <c r="BF78" i="87"/>
  <c r="X124" i="88"/>
  <c r="BE78" i="87"/>
  <c r="BD78" i="87"/>
  <c r="BA78" i="87"/>
  <c r="AZ78" i="87"/>
  <c r="AF120" i="88"/>
  <c r="AH120" i="88" s="1"/>
  <c r="AH91" i="86"/>
  <c r="AF124" i="88" s="1"/>
  <c r="X8" i="88"/>
  <c r="AS9" i="87"/>
  <c r="AA120" i="88"/>
  <c r="BG74" i="87"/>
  <c r="BK74" i="87"/>
  <c r="BJ74" i="87"/>
  <c r="BM74" i="87"/>
  <c r="BL74" i="87"/>
  <c r="BI74" i="87"/>
  <c r="BH74" i="87"/>
  <c r="AC91" i="86"/>
  <c r="AF87" i="86"/>
  <c r="AB120" i="88"/>
  <c r="AD91" i="86"/>
  <c r="AB124" i="88" s="1"/>
  <c r="AG87" i="86"/>
  <c r="AC17" i="86"/>
  <c r="F14" i="56"/>
  <c r="G14" i="56"/>
  <c r="H14" i="56"/>
  <c r="C16" i="86" l="1"/>
  <c r="C16" i="90"/>
  <c r="AD120" i="92"/>
  <c r="BN74" i="91"/>
  <c r="BT74" i="91"/>
  <c r="BV74" i="91" s="1"/>
  <c r="BR74" i="91"/>
  <c r="BO74" i="91"/>
  <c r="BS74" i="91"/>
  <c r="BU74" i="91" s="1"/>
  <c r="BW74" i="91" s="1"/>
  <c r="BQ74" i="91"/>
  <c r="BP74" i="91"/>
  <c r="AF91" i="90"/>
  <c r="AE120" i="92"/>
  <c r="AG120" i="92" s="1"/>
  <c r="AI120" i="92" s="1"/>
  <c r="AF17" i="90"/>
  <c r="AG91" i="90"/>
  <c r="AE124" i="92" s="1"/>
  <c r="AA8" i="92"/>
  <c r="AZ9" i="91"/>
  <c r="AA124" i="92"/>
  <c r="BJ78" i="91"/>
  <c r="BI78" i="91"/>
  <c r="BH78" i="91"/>
  <c r="BG78" i="91"/>
  <c r="BM78" i="91"/>
  <c r="BL78" i="91"/>
  <c r="BK78" i="91"/>
  <c r="AA124" i="88"/>
  <c r="BK78" i="87"/>
  <c r="BJ78" i="87"/>
  <c r="BG78" i="87"/>
  <c r="BI78" i="87"/>
  <c r="BH78" i="87"/>
  <c r="BM78" i="87"/>
  <c r="BL78" i="87"/>
  <c r="AD120" i="88"/>
  <c r="BO74" i="87"/>
  <c r="BN74" i="87"/>
  <c r="BS74" i="87"/>
  <c r="BU74" i="87" s="1"/>
  <c r="BW74" i="87" s="1"/>
  <c r="BR74" i="87"/>
  <c r="BT74" i="87"/>
  <c r="BV74" i="87" s="1"/>
  <c r="AF91" i="86"/>
  <c r="BQ74" i="87"/>
  <c r="BP74" i="87"/>
  <c r="AA8" i="88"/>
  <c r="AZ9" i="87"/>
  <c r="AE120" i="88"/>
  <c r="AG120" i="88" s="1"/>
  <c r="AI120" i="88" s="1"/>
  <c r="AF17" i="86"/>
  <c r="AG91" i="86"/>
  <c r="AE124" i="88" s="1"/>
  <c r="C5" i="78"/>
  <c r="B5" i="78"/>
  <c r="J41" i="77"/>
  <c r="I41" i="77"/>
  <c r="L41" i="77" s="1"/>
  <c r="H41" i="77"/>
  <c r="C6" i="77"/>
  <c r="C5" i="77"/>
  <c r="B5" i="77"/>
  <c r="B6" i="77" s="1"/>
  <c r="C6" i="76"/>
  <c r="H40" i="76"/>
  <c r="K40" i="76" s="1"/>
  <c r="N40" i="76" s="1"/>
  <c r="I40" i="76"/>
  <c r="L40" i="76" s="1"/>
  <c r="O40" i="76" s="1"/>
  <c r="J40" i="76"/>
  <c r="M40" i="76" s="1"/>
  <c r="P40" i="76" s="1"/>
  <c r="B5" i="76"/>
  <c r="AD8" i="92" l="1"/>
  <c r="BG9" i="91"/>
  <c r="AD124" i="92"/>
  <c r="BR78" i="91"/>
  <c r="BQ78" i="91"/>
  <c r="BP78" i="91"/>
  <c r="BO78" i="91"/>
  <c r="BN78" i="91"/>
  <c r="BT78" i="91"/>
  <c r="BS78" i="91"/>
  <c r="AD124" i="88"/>
  <c r="BS78" i="87"/>
  <c r="BR78" i="87"/>
  <c r="BO78" i="87"/>
  <c r="BN78" i="87"/>
  <c r="BT78" i="87"/>
  <c r="BQ78" i="87"/>
  <c r="BP78" i="87"/>
  <c r="AD8" i="88"/>
  <c r="BG9" i="87"/>
  <c r="D6" i="77"/>
  <c r="D5" i="77"/>
  <c r="D5" i="78"/>
  <c r="K41" i="77"/>
  <c r="O41" i="77"/>
  <c r="M41" i="77"/>
  <c r="B6" i="76"/>
  <c r="D6" i="76" s="1"/>
  <c r="D5" i="76"/>
  <c r="S40" i="76"/>
  <c r="AI66" i="63"/>
  <c r="AG66" i="63"/>
  <c r="AE66" i="63"/>
  <c r="AB66" i="63"/>
  <c r="Y66" i="63"/>
  <c r="V66" i="63"/>
  <c r="S66" i="63"/>
  <c r="P66" i="63"/>
  <c r="M66" i="63"/>
  <c r="J66" i="63"/>
  <c r="G66" i="63"/>
  <c r="D66" i="63"/>
  <c r="AI65" i="63"/>
  <c r="AG65" i="63"/>
  <c r="AE65" i="63"/>
  <c r="AB65" i="63"/>
  <c r="Y65" i="63"/>
  <c r="V65" i="63"/>
  <c r="S65" i="63"/>
  <c r="P65" i="63"/>
  <c r="M65" i="63"/>
  <c r="J65" i="63"/>
  <c r="G65" i="63"/>
  <c r="D65" i="63"/>
  <c r="AI64" i="63"/>
  <c r="AG64" i="63"/>
  <c r="AE64" i="63"/>
  <c r="AB64" i="63"/>
  <c r="Y64" i="63"/>
  <c r="V64" i="63"/>
  <c r="S64" i="63"/>
  <c r="P64" i="63"/>
  <c r="M64" i="63"/>
  <c r="J64" i="63"/>
  <c r="G64" i="63"/>
  <c r="D64" i="63"/>
  <c r="AI63" i="63"/>
  <c r="AG63" i="63"/>
  <c r="AE63" i="63"/>
  <c r="AB63" i="63"/>
  <c r="Y63" i="63"/>
  <c r="V63" i="63"/>
  <c r="S63" i="63"/>
  <c r="P63" i="63"/>
  <c r="M63" i="63"/>
  <c r="J63" i="63"/>
  <c r="G63" i="63"/>
  <c r="D63" i="63"/>
  <c r="AI62" i="63"/>
  <c r="AG62" i="63"/>
  <c r="AE62" i="63"/>
  <c r="AB62" i="63"/>
  <c r="Y62" i="63"/>
  <c r="V62" i="63"/>
  <c r="S62" i="63"/>
  <c r="P62" i="63"/>
  <c r="M62" i="63"/>
  <c r="J62" i="63"/>
  <c r="G62" i="63"/>
  <c r="D62" i="63"/>
  <c r="AI61" i="63"/>
  <c r="AG61" i="63"/>
  <c r="AE61" i="63"/>
  <c r="AB61" i="63"/>
  <c r="Y61" i="63"/>
  <c r="V61" i="63"/>
  <c r="S61" i="63"/>
  <c r="P61" i="63"/>
  <c r="M61" i="63"/>
  <c r="J61" i="63"/>
  <c r="G61" i="63"/>
  <c r="D61" i="63"/>
  <c r="AI60" i="63"/>
  <c r="AG60" i="63"/>
  <c r="AE60" i="63"/>
  <c r="AB60" i="63"/>
  <c r="Y60" i="63"/>
  <c r="V60" i="63"/>
  <c r="S60" i="63"/>
  <c r="P60" i="63"/>
  <c r="M60" i="63"/>
  <c r="J60" i="63"/>
  <c r="G60" i="63"/>
  <c r="D60" i="63"/>
  <c r="AI59" i="63"/>
  <c r="AG59" i="63"/>
  <c r="AE59" i="63"/>
  <c r="AB59" i="63"/>
  <c r="Y59" i="63"/>
  <c r="V59" i="63"/>
  <c r="S59" i="63"/>
  <c r="P59" i="63"/>
  <c r="M59" i="63"/>
  <c r="J59" i="63"/>
  <c r="G59" i="63"/>
  <c r="D59" i="63"/>
  <c r="AI58" i="63"/>
  <c r="AG58" i="63"/>
  <c r="AE58" i="63"/>
  <c r="AB58" i="63"/>
  <c r="Y58" i="63"/>
  <c r="V58" i="63"/>
  <c r="S58" i="63"/>
  <c r="P58" i="63"/>
  <c r="M58" i="63"/>
  <c r="J58" i="63"/>
  <c r="G58" i="63"/>
  <c r="D58" i="63"/>
  <c r="AI57" i="63"/>
  <c r="AG57" i="63"/>
  <c r="AE57" i="63"/>
  <c r="AB57" i="63"/>
  <c r="Y57" i="63"/>
  <c r="V57" i="63"/>
  <c r="S57" i="63"/>
  <c r="P57" i="63"/>
  <c r="M57" i="63"/>
  <c r="J57" i="63"/>
  <c r="G57" i="63"/>
  <c r="D57" i="63"/>
  <c r="AI66" i="59"/>
  <c r="AG66" i="59"/>
  <c r="AE66" i="59"/>
  <c r="AB66" i="59"/>
  <c r="Y66" i="59"/>
  <c r="V66" i="59"/>
  <c r="S66" i="59"/>
  <c r="P66" i="59"/>
  <c r="M66" i="59"/>
  <c r="J66" i="59"/>
  <c r="G66" i="59"/>
  <c r="D66" i="59"/>
  <c r="AI65" i="59"/>
  <c r="AG65" i="59"/>
  <c r="AE65" i="59"/>
  <c r="AB65" i="59"/>
  <c r="Y65" i="59"/>
  <c r="V65" i="59"/>
  <c r="S65" i="59"/>
  <c r="P65" i="59"/>
  <c r="M65" i="59"/>
  <c r="J65" i="59"/>
  <c r="G65" i="59"/>
  <c r="D65" i="59"/>
  <c r="AI64" i="59"/>
  <c r="AG64" i="59"/>
  <c r="AE64" i="59"/>
  <c r="AB64" i="59"/>
  <c r="Y64" i="59"/>
  <c r="V64" i="59"/>
  <c r="S64" i="59"/>
  <c r="P64" i="59"/>
  <c r="M64" i="59"/>
  <c r="J64" i="59"/>
  <c r="G64" i="59"/>
  <c r="D64" i="59"/>
  <c r="AI63" i="59"/>
  <c r="AG63" i="59"/>
  <c r="AE63" i="59"/>
  <c r="AB63" i="59"/>
  <c r="Y63" i="59"/>
  <c r="V63" i="59"/>
  <c r="S63" i="59"/>
  <c r="P63" i="59"/>
  <c r="M63" i="59"/>
  <c r="J63" i="59"/>
  <c r="G63" i="59"/>
  <c r="D63" i="59"/>
  <c r="AI62" i="59"/>
  <c r="AG62" i="59"/>
  <c r="AE62" i="59"/>
  <c r="AB62" i="59"/>
  <c r="Y62" i="59"/>
  <c r="V62" i="59"/>
  <c r="S62" i="59"/>
  <c r="P62" i="59"/>
  <c r="M62" i="59"/>
  <c r="J62" i="59"/>
  <c r="G62" i="59"/>
  <c r="D62" i="59"/>
  <c r="AI61" i="59"/>
  <c r="AG61" i="59"/>
  <c r="AE61" i="59"/>
  <c r="AB61" i="59"/>
  <c r="Y61" i="59"/>
  <c r="V61" i="59"/>
  <c r="S61" i="59"/>
  <c r="P61" i="59"/>
  <c r="M61" i="59"/>
  <c r="J61" i="59"/>
  <c r="G61" i="59"/>
  <c r="D61" i="59"/>
  <c r="AI60" i="59"/>
  <c r="AG60" i="59"/>
  <c r="AE60" i="59"/>
  <c r="AB60" i="59"/>
  <c r="Y60" i="59"/>
  <c r="V60" i="59"/>
  <c r="S60" i="59"/>
  <c r="P60" i="59"/>
  <c r="M60" i="59"/>
  <c r="J60" i="59"/>
  <c r="G60" i="59"/>
  <c r="D60" i="59"/>
  <c r="AI59" i="59"/>
  <c r="AG59" i="59"/>
  <c r="AE59" i="59"/>
  <c r="AB59" i="59"/>
  <c r="Y59" i="59"/>
  <c r="V59" i="59"/>
  <c r="S59" i="59"/>
  <c r="P59" i="59"/>
  <c r="M59" i="59"/>
  <c r="J59" i="59"/>
  <c r="G59" i="59"/>
  <c r="D59" i="59"/>
  <c r="AI58" i="59"/>
  <c r="AG58" i="59"/>
  <c r="AE58" i="59"/>
  <c r="AB58" i="59"/>
  <c r="Y58" i="59"/>
  <c r="V58" i="59"/>
  <c r="S58" i="59"/>
  <c r="P58" i="59"/>
  <c r="M58" i="59"/>
  <c r="J58" i="59"/>
  <c r="G58" i="59"/>
  <c r="D58" i="59"/>
  <c r="AI57" i="59"/>
  <c r="AG57" i="59"/>
  <c r="AE57" i="59"/>
  <c r="AB57" i="59"/>
  <c r="Y57" i="59"/>
  <c r="V57" i="59"/>
  <c r="S57" i="59"/>
  <c r="P57" i="59"/>
  <c r="M57" i="59"/>
  <c r="J57" i="59"/>
  <c r="G57" i="59"/>
  <c r="D57" i="59"/>
  <c r="AI67" i="54"/>
  <c r="AG67" i="54"/>
  <c r="AE67" i="54"/>
  <c r="AB67" i="54"/>
  <c r="Y67" i="54"/>
  <c r="V67" i="54"/>
  <c r="S67" i="54"/>
  <c r="P67" i="54"/>
  <c r="M67" i="54"/>
  <c r="J67" i="54"/>
  <c r="G67" i="54"/>
  <c r="D67" i="54"/>
  <c r="AI66" i="54"/>
  <c r="AG66" i="54"/>
  <c r="AE66" i="54"/>
  <c r="AB66" i="54"/>
  <c r="Y66" i="54"/>
  <c r="V66" i="54"/>
  <c r="S66" i="54"/>
  <c r="P66" i="54"/>
  <c r="M66" i="54"/>
  <c r="J66" i="54"/>
  <c r="G66" i="54"/>
  <c r="D66" i="54"/>
  <c r="AI64" i="54"/>
  <c r="AG64" i="54"/>
  <c r="AE64" i="54"/>
  <c r="AB64" i="54"/>
  <c r="Y64" i="54"/>
  <c r="V64" i="54"/>
  <c r="S64" i="54"/>
  <c r="P64" i="54"/>
  <c r="M64" i="54"/>
  <c r="J64" i="54"/>
  <c r="G64" i="54"/>
  <c r="D64" i="54"/>
  <c r="AI63" i="54"/>
  <c r="AG63" i="54"/>
  <c r="AE63" i="54"/>
  <c r="AB63" i="54"/>
  <c r="Y63" i="54"/>
  <c r="V63" i="54"/>
  <c r="S63" i="54"/>
  <c r="P63" i="54"/>
  <c r="M63" i="54"/>
  <c r="J63" i="54"/>
  <c r="G63" i="54"/>
  <c r="D63" i="54"/>
  <c r="AI61" i="54"/>
  <c r="AG61" i="54"/>
  <c r="AE61" i="54"/>
  <c r="AB61" i="54"/>
  <c r="Y61" i="54"/>
  <c r="V61" i="54"/>
  <c r="S61" i="54"/>
  <c r="P61" i="54"/>
  <c r="M61" i="54"/>
  <c r="J61" i="54"/>
  <c r="G61" i="54"/>
  <c r="D61" i="54"/>
  <c r="AI60" i="54"/>
  <c r="AG60" i="54"/>
  <c r="AE60" i="54"/>
  <c r="AB60" i="54"/>
  <c r="Y60" i="54"/>
  <c r="V60" i="54"/>
  <c r="S60" i="54"/>
  <c r="P60" i="54"/>
  <c r="M60" i="54"/>
  <c r="J60" i="54"/>
  <c r="G60" i="54"/>
  <c r="D60" i="54"/>
  <c r="AI59" i="54"/>
  <c r="AG59" i="54"/>
  <c r="AE59" i="54"/>
  <c r="AB59" i="54"/>
  <c r="Y59" i="54"/>
  <c r="V59" i="54"/>
  <c r="S59" i="54"/>
  <c r="P59" i="54"/>
  <c r="M59" i="54"/>
  <c r="J59" i="54"/>
  <c r="G59" i="54"/>
  <c r="D59" i="54"/>
  <c r="AI58" i="54"/>
  <c r="AG58" i="54"/>
  <c r="AE58" i="54"/>
  <c r="AB58" i="54"/>
  <c r="Y58" i="54"/>
  <c r="V58" i="54"/>
  <c r="S58" i="54"/>
  <c r="P58" i="54"/>
  <c r="M58" i="54"/>
  <c r="J58" i="54"/>
  <c r="G58" i="54"/>
  <c r="D58" i="54"/>
  <c r="AI57" i="54"/>
  <c r="AG57" i="54"/>
  <c r="AE57" i="54"/>
  <c r="AB57" i="54"/>
  <c r="Y57" i="54"/>
  <c r="V57" i="54"/>
  <c r="S57" i="54"/>
  <c r="P57" i="54"/>
  <c r="M57" i="54"/>
  <c r="J57" i="54"/>
  <c r="G57" i="54"/>
  <c r="D57" i="54"/>
  <c r="AA66" i="50"/>
  <c r="X66" i="50"/>
  <c r="U66" i="50"/>
  <c r="R66" i="50"/>
  <c r="O66" i="50"/>
  <c r="L66" i="50"/>
  <c r="I66" i="50"/>
  <c r="F66" i="50"/>
  <c r="AA65" i="50"/>
  <c r="X65" i="50"/>
  <c r="U65" i="50"/>
  <c r="R65" i="50"/>
  <c r="O65" i="50"/>
  <c r="L65" i="50"/>
  <c r="I65" i="50"/>
  <c r="F65" i="50"/>
  <c r="AA64" i="50"/>
  <c r="X64" i="50"/>
  <c r="U64" i="50"/>
  <c r="R64" i="50"/>
  <c r="O64" i="50"/>
  <c r="L64" i="50"/>
  <c r="I64" i="50"/>
  <c r="F64" i="50"/>
  <c r="AA63" i="50"/>
  <c r="X63" i="50"/>
  <c r="U63" i="50"/>
  <c r="R63" i="50"/>
  <c r="O63" i="50"/>
  <c r="L63" i="50"/>
  <c r="I63" i="50"/>
  <c r="F63" i="50"/>
  <c r="AA62" i="50"/>
  <c r="X62" i="50"/>
  <c r="U62" i="50"/>
  <c r="R62" i="50"/>
  <c r="O62" i="50"/>
  <c r="L62" i="50"/>
  <c r="I62" i="50"/>
  <c r="F62" i="50"/>
  <c r="AA59" i="50"/>
  <c r="X59" i="50"/>
  <c r="U59" i="50"/>
  <c r="R59" i="50"/>
  <c r="O59" i="50"/>
  <c r="L59" i="50"/>
  <c r="I59" i="50"/>
  <c r="F59" i="50"/>
  <c r="AA58" i="50"/>
  <c r="X58" i="50"/>
  <c r="U58" i="50"/>
  <c r="R58" i="50"/>
  <c r="O58" i="50"/>
  <c r="L58" i="50"/>
  <c r="I58" i="50"/>
  <c r="F58" i="50"/>
  <c r="AA57" i="50"/>
  <c r="X57" i="50"/>
  <c r="U57" i="50"/>
  <c r="R57" i="50"/>
  <c r="O57" i="50"/>
  <c r="L57" i="50"/>
  <c r="I57" i="50"/>
  <c r="F57" i="50"/>
  <c r="AA56" i="50"/>
  <c r="X56" i="50"/>
  <c r="U56" i="50"/>
  <c r="R56" i="50"/>
  <c r="O56" i="50"/>
  <c r="L56" i="50"/>
  <c r="I56" i="50"/>
  <c r="F56" i="50"/>
  <c r="AH58" i="63" l="1"/>
  <c r="AH61" i="63"/>
  <c r="AH65" i="63"/>
  <c r="AH58" i="59"/>
  <c r="AH61" i="59"/>
  <c r="AH65" i="59"/>
  <c r="AH66" i="54"/>
  <c r="AH57" i="54"/>
  <c r="AH59" i="54"/>
  <c r="AH63" i="54"/>
  <c r="AH67" i="54"/>
  <c r="AH62" i="59"/>
  <c r="AH66" i="59"/>
  <c r="AH59" i="63"/>
  <c r="AH62" i="63"/>
  <c r="AH66" i="63"/>
  <c r="AH61" i="54"/>
  <c r="AH57" i="59"/>
  <c r="AH64" i="54"/>
  <c r="AH64" i="59"/>
  <c r="AH57" i="63"/>
  <c r="AH64" i="63"/>
  <c r="AH59" i="59"/>
  <c r="AH63" i="59"/>
  <c r="AH63" i="63"/>
  <c r="AH60" i="54"/>
  <c r="AH60" i="59"/>
  <c r="AH60" i="63"/>
  <c r="AH58" i="54"/>
  <c r="J45" i="77"/>
  <c r="G45" i="77"/>
  <c r="H45" i="77"/>
  <c r="L45" i="77"/>
  <c r="E45" i="77"/>
  <c r="I45" i="77"/>
  <c r="F45" i="77"/>
  <c r="N41" i="77"/>
  <c r="K45" i="77"/>
  <c r="M45" i="77"/>
  <c r="P41" i="77"/>
  <c r="R41" i="77"/>
  <c r="O45" i="77"/>
  <c r="F44" i="76"/>
  <c r="G44" i="76"/>
  <c r="E44" i="76"/>
  <c r="L44" i="76"/>
  <c r="I44" i="76"/>
  <c r="H44" i="76"/>
  <c r="K44" i="76"/>
  <c r="O44" i="76"/>
  <c r="N44" i="76"/>
  <c r="J44" i="76"/>
  <c r="P44" i="76"/>
  <c r="R40" i="76"/>
  <c r="M44" i="76"/>
  <c r="S44" i="76"/>
  <c r="V40" i="76"/>
  <c r="AI102" i="63"/>
  <c r="AG102" i="63"/>
  <c r="AE102" i="63"/>
  <c r="AB102" i="63"/>
  <c r="Y102" i="63"/>
  <c r="V102" i="63"/>
  <c r="S102" i="63"/>
  <c r="P102" i="63"/>
  <c r="M102" i="63"/>
  <c r="J102" i="63"/>
  <c r="G102" i="63"/>
  <c r="D102" i="63"/>
  <c r="AI101" i="63"/>
  <c r="AG101" i="63"/>
  <c r="AE101" i="63"/>
  <c r="AB101" i="63"/>
  <c r="Y101" i="63"/>
  <c r="V101" i="63"/>
  <c r="S101" i="63"/>
  <c r="P101" i="63"/>
  <c r="M101" i="63"/>
  <c r="J101" i="63"/>
  <c r="G101" i="63"/>
  <c r="D101" i="63"/>
  <c r="AI100" i="63"/>
  <c r="AG100" i="63"/>
  <c r="AE100" i="63"/>
  <c r="AB100" i="63"/>
  <c r="Y100" i="63"/>
  <c r="V100" i="63"/>
  <c r="S100" i="63"/>
  <c r="P100" i="63"/>
  <c r="M100" i="63"/>
  <c r="J100" i="63"/>
  <c r="G100" i="63"/>
  <c r="D100" i="63"/>
  <c r="AI99" i="63"/>
  <c r="AG99" i="63"/>
  <c r="AE99" i="63"/>
  <c r="AB99" i="63"/>
  <c r="Y99" i="63"/>
  <c r="V99" i="63"/>
  <c r="S99" i="63"/>
  <c r="P99" i="63"/>
  <c r="M99" i="63"/>
  <c r="J99" i="63"/>
  <c r="G99" i="63"/>
  <c r="D99" i="63"/>
  <c r="AI98" i="63"/>
  <c r="AG98" i="63"/>
  <c r="AE98" i="63"/>
  <c r="AB98" i="63"/>
  <c r="Y98" i="63"/>
  <c r="V98" i="63"/>
  <c r="S98" i="63"/>
  <c r="P98" i="63"/>
  <c r="M98" i="63"/>
  <c r="J98" i="63"/>
  <c r="G98" i="63"/>
  <c r="D98" i="63"/>
  <c r="AI97" i="63"/>
  <c r="AG97" i="63"/>
  <c r="AE97" i="63"/>
  <c r="AB97" i="63"/>
  <c r="Y97" i="63"/>
  <c r="V97" i="63"/>
  <c r="S97" i="63"/>
  <c r="P97" i="63"/>
  <c r="M97" i="63"/>
  <c r="J97" i="63"/>
  <c r="G97" i="63"/>
  <c r="D97" i="63"/>
  <c r="AI96" i="63"/>
  <c r="AG96" i="63"/>
  <c r="AE96" i="63"/>
  <c r="AE104" i="63" s="1"/>
  <c r="AB96" i="63"/>
  <c r="Y96" i="63"/>
  <c r="V96" i="63"/>
  <c r="S96" i="63"/>
  <c r="P96" i="63"/>
  <c r="P104" i="63" s="1"/>
  <c r="M96" i="63"/>
  <c r="M104" i="63" s="1"/>
  <c r="J96" i="63"/>
  <c r="J104" i="63" s="1"/>
  <c r="G96" i="63"/>
  <c r="G104" i="63" s="1"/>
  <c r="D96" i="63"/>
  <c r="AI90" i="63"/>
  <c r="AG90" i="63"/>
  <c r="AE90" i="63"/>
  <c r="AB90" i="63"/>
  <c r="Y90" i="63"/>
  <c r="V90" i="63"/>
  <c r="S90" i="63"/>
  <c r="P90" i="63"/>
  <c r="M90" i="63"/>
  <c r="J90" i="63"/>
  <c r="G90" i="63"/>
  <c r="D90" i="63"/>
  <c r="AI89" i="63"/>
  <c r="AG89" i="63"/>
  <c r="AE89" i="63"/>
  <c r="AB89" i="63"/>
  <c r="Y89" i="63"/>
  <c r="V89" i="63"/>
  <c r="S89" i="63"/>
  <c r="P89" i="63"/>
  <c r="M89" i="63"/>
  <c r="G89" i="63"/>
  <c r="D89" i="63"/>
  <c r="AI88" i="63"/>
  <c r="AG88" i="63"/>
  <c r="AE88" i="63"/>
  <c r="AB88" i="63"/>
  <c r="Y88" i="63"/>
  <c r="V88" i="63"/>
  <c r="S88" i="63"/>
  <c r="P88" i="63"/>
  <c r="M88" i="63"/>
  <c r="J88" i="63"/>
  <c r="G88" i="63"/>
  <c r="D88" i="63"/>
  <c r="AI87" i="63"/>
  <c r="AG87" i="63"/>
  <c r="AE87" i="63"/>
  <c r="AB87" i="63"/>
  <c r="Y87" i="63"/>
  <c r="V87" i="63"/>
  <c r="S87" i="63"/>
  <c r="P87" i="63"/>
  <c r="M87" i="63"/>
  <c r="J87" i="63"/>
  <c r="G87" i="63"/>
  <c r="D87" i="63"/>
  <c r="AI86" i="63"/>
  <c r="AG86" i="63"/>
  <c r="AE86" i="63"/>
  <c r="AB86" i="63"/>
  <c r="Y86" i="63"/>
  <c r="V86" i="63"/>
  <c r="S86" i="63"/>
  <c r="P86" i="63"/>
  <c r="M86" i="63"/>
  <c r="J86" i="63"/>
  <c r="G86" i="63"/>
  <c r="D86" i="63"/>
  <c r="AI85" i="63"/>
  <c r="AG85" i="63"/>
  <c r="AE85" i="63"/>
  <c r="AB85" i="63"/>
  <c r="Y85" i="63"/>
  <c r="V85" i="63"/>
  <c r="S85" i="63"/>
  <c r="P85" i="63"/>
  <c r="M85" i="63"/>
  <c r="J85" i="63"/>
  <c r="G85" i="63"/>
  <c r="D85" i="63"/>
  <c r="AI84" i="63"/>
  <c r="AG84" i="63"/>
  <c r="AE84" i="63"/>
  <c r="AB84" i="63"/>
  <c r="Y84" i="63"/>
  <c r="V84" i="63"/>
  <c r="S84" i="63"/>
  <c r="P84" i="63"/>
  <c r="M84" i="63"/>
  <c r="J84" i="63"/>
  <c r="G84" i="63"/>
  <c r="D84" i="63"/>
  <c r="AI83" i="63"/>
  <c r="AG83" i="63"/>
  <c r="AE83" i="63"/>
  <c r="AB83" i="63"/>
  <c r="Y83" i="63"/>
  <c r="V83" i="63"/>
  <c r="S83" i="63"/>
  <c r="P83" i="63"/>
  <c r="M83" i="63"/>
  <c r="J83" i="63"/>
  <c r="G83" i="63"/>
  <c r="D83" i="63"/>
  <c r="AI82" i="63"/>
  <c r="AG82" i="63"/>
  <c r="AE82" i="63"/>
  <c r="AB82" i="63"/>
  <c r="Y82" i="63"/>
  <c r="V82" i="63"/>
  <c r="S82" i="63"/>
  <c r="P82" i="63"/>
  <c r="M82" i="63"/>
  <c r="J82" i="63"/>
  <c r="G82" i="63"/>
  <c r="D82" i="63"/>
  <c r="AI71" i="63"/>
  <c r="AG71" i="63"/>
  <c r="AE71" i="63"/>
  <c r="AB71" i="63"/>
  <c r="AB93" i="63" s="1"/>
  <c r="Y71" i="63"/>
  <c r="V71" i="63"/>
  <c r="S71" i="63"/>
  <c r="P71" i="63"/>
  <c r="M71" i="63"/>
  <c r="J71" i="63"/>
  <c r="J93" i="63" s="1"/>
  <c r="G71" i="63"/>
  <c r="D71" i="63"/>
  <c r="D93" i="63" s="1"/>
  <c r="AI54" i="63"/>
  <c r="AG54" i="63"/>
  <c r="AE54" i="63"/>
  <c r="AB54" i="63"/>
  <c r="Y54" i="63"/>
  <c r="V54" i="63"/>
  <c r="S54" i="63"/>
  <c r="P54" i="63"/>
  <c r="M54" i="63"/>
  <c r="J54" i="63"/>
  <c r="G54" i="63"/>
  <c r="D54" i="63"/>
  <c r="AI53" i="63"/>
  <c r="AG53" i="63"/>
  <c r="AE53" i="63"/>
  <c r="AB53" i="63"/>
  <c r="Y53" i="63"/>
  <c r="V53" i="63"/>
  <c r="S53" i="63"/>
  <c r="P53" i="63"/>
  <c r="M53" i="63"/>
  <c r="J53" i="63"/>
  <c r="G53" i="63"/>
  <c r="D53" i="63"/>
  <c r="AI52" i="63"/>
  <c r="AG52" i="63"/>
  <c r="AE52" i="63"/>
  <c r="AB52" i="63"/>
  <c r="Y52" i="63"/>
  <c r="V52" i="63"/>
  <c r="S52" i="63"/>
  <c r="P52" i="63"/>
  <c r="M52" i="63"/>
  <c r="J52" i="63"/>
  <c r="G52" i="63"/>
  <c r="D52" i="63"/>
  <c r="AI51" i="63"/>
  <c r="AG51" i="63"/>
  <c r="AE51" i="63"/>
  <c r="AB51" i="63"/>
  <c r="Y51" i="63"/>
  <c r="V51" i="63"/>
  <c r="S51" i="63"/>
  <c r="P51" i="63"/>
  <c r="M51" i="63"/>
  <c r="J51" i="63"/>
  <c r="G51" i="63"/>
  <c r="D51" i="63"/>
  <c r="AI50" i="63"/>
  <c r="AG50" i="63"/>
  <c r="AE50" i="63"/>
  <c r="AB50" i="63"/>
  <c r="Y50" i="63"/>
  <c r="V50" i="63"/>
  <c r="S50" i="63"/>
  <c r="P50" i="63"/>
  <c r="M50" i="63"/>
  <c r="J50" i="63"/>
  <c r="G50" i="63"/>
  <c r="D50" i="63"/>
  <c r="AI49" i="63"/>
  <c r="AG49" i="63"/>
  <c r="AE49" i="63"/>
  <c r="AB49" i="63"/>
  <c r="Y49" i="63"/>
  <c r="V49" i="63"/>
  <c r="S49" i="63"/>
  <c r="P49" i="63"/>
  <c r="M49" i="63"/>
  <c r="J49" i="63"/>
  <c r="G49" i="63"/>
  <c r="D49" i="63"/>
  <c r="AI48" i="63"/>
  <c r="AG48" i="63"/>
  <c r="AE48" i="63"/>
  <c r="AB48" i="63"/>
  <c r="Y48" i="63"/>
  <c r="V48" i="63"/>
  <c r="S48" i="63"/>
  <c r="P48" i="63"/>
  <c r="M48" i="63"/>
  <c r="J48" i="63"/>
  <c r="G48" i="63"/>
  <c r="D48" i="63"/>
  <c r="AI47" i="63"/>
  <c r="AG47" i="63"/>
  <c r="AE47" i="63"/>
  <c r="AB47" i="63"/>
  <c r="Y47" i="63"/>
  <c r="V47" i="63"/>
  <c r="S47" i="63"/>
  <c r="P47" i="63"/>
  <c r="M47" i="63"/>
  <c r="J47" i="63"/>
  <c r="G47" i="63"/>
  <c r="D47" i="63"/>
  <c r="AI46" i="63"/>
  <c r="AG46" i="63"/>
  <c r="AE46" i="63"/>
  <c r="AB46" i="63"/>
  <c r="Y46" i="63"/>
  <c r="V46" i="63"/>
  <c r="S46" i="63"/>
  <c r="P46" i="63"/>
  <c r="M46" i="63"/>
  <c r="J46" i="63"/>
  <c r="G46" i="63"/>
  <c r="D46" i="63"/>
  <c r="AI45" i="63"/>
  <c r="AG45" i="63"/>
  <c r="AE45" i="63"/>
  <c r="AB45" i="63"/>
  <c r="Y45" i="63"/>
  <c r="V45" i="63"/>
  <c r="S45" i="63"/>
  <c r="P45" i="63"/>
  <c r="M45" i="63"/>
  <c r="J45" i="63"/>
  <c r="G45" i="63"/>
  <c r="D45" i="63"/>
  <c r="AI44" i="63"/>
  <c r="AG44" i="63"/>
  <c r="AE44" i="63"/>
  <c r="AB44" i="63"/>
  <c r="Y44" i="63"/>
  <c r="V44" i="63"/>
  <c r="S44" i="63"/>
  <c r="P44" i="63"/>
  <c r="M44" i="63"/>
  <c r="J44" i="63"/>
  <c r="G44" i="63"/>
  <c r="D44" i="63"/>
  <c r="AI42" i="63"/>
  <c r="AG42" i="63"/>
  <c r="AE42" i="63"/>
  <c r="AB42" i="63"/>
  <c r="Y42" i="63"/>
  <c r="V42" i="63"/>
  <c r="S42" i="63"/>
  <c r="P42" i="63"/>
  <c r="M42" i="63"/>
  <c r="J42" i="63"/>
  <c r="G42" i="63"/>
  <c r="D42" i="63"/>
  <c r="AI41" i="63"/>
  <c r="AG41" i="63"/>
  <c r="AE41" i="63"/>
  <c r="AB41" i="63"/>
  <c r="Y41" i="63"/>
  <c r="V41" i="63"/>
  <c r="S41" i="63"/>
  <c r="P41" i="63"/>
  <c r="M41" i="63"/>
  <c r="J41" i="63"/>
  <c r="G41" i="63"/>
  <c r="D41" i="63"/>
  <c r="AI40" i="63"/>
  <c r="AG40" i="63"/>
  <c r="AE40" i="63"/>
  <c r="AB40" i="63"/>
  <c r="Y40" i="63"/>
  <c r="V40" i="63"/>
  <c r="S40" i="63"/>
  <c r="P40" i="63"/>
  <c r="M40" i="63"/>
  <c r="J40" i="63"/>
  <c r="G40" i="63"/>
  <c r="D40" i="63"/>
  <c r="AI39" i="63"/>
  <c r="AG39" i="63"/>
  <c r="AE39" i="63"/>
  <c r="AB39" i="63"/>
  <c r="Y39" i="63"/>
  <c r="V39" i="63"/>
  <c r="S39" i="63"/>
  <c r="P39" i="63"/>
  <c r="M39" i="63"/>
  <c r="J39" i="63"/>
  <c r="G39" i="63"/>
  <c r="D39" i="63"/>
  <c r="AI38" i="63"/>
  <c r="AG38" i="63"/>
  <c r="AE38" i="63"/>
  <c r="AB38" i="63"/>
  <c r="Y38" i="63"/>
  <c r="V38" i="63"/>
  <c r="S38" i="63"/>
  <c r="P38" i="63"/>
  <c r="M38" i="63"/>
  <c r="J38" i="63"/>
  <c r="G38" i="63"/>
  <c r="D38" i="63"/>
  <c r="AI37" i="63"/>
  <c r="AG37" i="63"/>
  <c r="AE37" i="63"/>
  <c r="AB37" i="63"/>
  <c r="Y37" i="63"/>
  <c r="V37" i="63"/>
  <c r="S37" i="63"/>
  <c r="P37" i="63"/>
  <c r="M37" i="63"/>
  <c r="J37" i="63"/>
  <c r="G37" i="63"/>
  <c r="D37" i="63"/>
  <c r="AI36" i="63"/>
  <c r="AG36" i="63"/>
  <c r="AE36" i="63"/>
  <c r="AB36" i="63"/>
  <c r="Y36" i="63"/>
  <c r="V36" i="63"/>
  <c r="S36" i="63"/>
  <c r="P36" i="63"/>
  <c r="M36" i="63"/>
  <c r="J36" i="63"/>
  <c r="G36" i="63"/>
  <c r="D36" i="63"/>
  <c r="AI35" i="63"/>
  <c r="AG35" i="63"/>
  <c r="AE35" i="63"/>
  <c r="AB35" i="63"/>
  <c r="Y35" i="63"/>
  <c r="V35" i="63"/>
  <c r="S35" i="63"/>
  <c r="P35" i="63"/>
  <c r="M35" i="63"/>
  <c r="J35" i="63"/>
  <c r="G35" i="63"/>
  <c r="D35" i="63"/>
  <c r="AI34" i="63"/>
  <c r="AG34" i="63"/>
  <c r="AE34" i="63"/>
  <c r="AB34" i="63"/>
  <c r="Y34" i="63"/>
  <c r="V34" i="63"/>
  <c r="S34" i="63"/>
  <c r="P34" i="63"/>
  <c r="M34" i="63"/>
  <c r="J34" i="63"/>
  <c r="G34" i="63"/>
  <c r="D34" i="63"/>
  <c r="AI33" i="63"/>
  <c r="AG33" i="63"/>
  <c r="AE33" i="63"/>
  <c r="AB33" i="63"/>
  <c r="Y33" i="63"/>
  <c r="V33" i="63"/>
  <c r="S33" i="63"/>
  <c r="P33" i="63"/>
  <c r="M33" i="63"/>
  <c r="J33" i="63"/>
  <c r="G33" i="63"/>
  <c r="D33" i="63"/>
  <c r="AI32" i="63"/>
  <c r="AG32" i="63"/>
  <c r="AE32" i="63"/>
  <c r="AB32" i="63"/>
  <c r="Y32" i="63"/>
  <c r="V32" i="63"/>
  <c r="S32" i="63"/>
  <c r="P32" i="63"/>
  <c r="M32" i="63"/>
  <c r="J32" i="63"/>
  <c r="G32" i="63"/>
  <c r="D32" i="63"/>
  <c r="AI31" i="63"/>
  <c r="AG31" i="63"/>
  <c r="AE31" i="63"/>
  <c r="AB31" i="63"/>
  <c r="Y31" i="63"/>
  <c r="V31" i="63"/>
  <c r="S31" i="63"/>
  <c r="P31" i="63"/>
  <c r="M31" i="63"/>
  <c r="J31" i="63"/>
  <c r="G31" i="63"/>
  <c r="D31" i="63"/>
  <c r="AI30" i="63"/>
  <c r="AG30" i="63"/>
  <c r="AE30" i="63"/>
  <c r="AB30" i="63"/>
  <c r="Y30" i="63"/>
  <c r="V30" i="63"/>
  <c r="S30" i="63"/>
  <c r="P30" i="63"/>
  <c r="M30" i="63"/>
  <c r="J30" i="63"/>
  <c r="G30" i="63"/>
  <c r="D30" i="63"/>
  <c r="AI29" i="63"/>
  <c r="AG29" i="63"/>
  <c r="AE29" i="63"/>
  <c r="AB29" i="63"/>
  <c r="Y29" i="63"/>
  <c r="V29" i="63"/>
  <c r="S29" i="63"/>
  <c r="P29" i="63"/>
  <c r="M29" i="63"/>
  <c r="J29" i="63"/>
  <c r="G29" i="63"/>
  <c r="D29" i="63"/>
  <c r="AI28" i="63"/>
  <c r="AG28" i="63"/>
  <c r="AE28" i="63"/>
  <c r="AB28" i="63"/>
  <c r="Y28" i="63"/>
  <c r="V28" i="63"/>
  <c r="S28" i="63"/>
  <c r="P28" i="63"/>
  <c r="M28" i="63"/>
  <c r="J28" i="63"/>
  <c r="G28" i="63"/>
  <c r="D28" i="63"/>
  <c r="AI27" i="63"/>
  <c r="AG27" i="63"/>
  <c r="AE27" i="63"/>
  <c r="AB27" i="63"/>
  <c r="Y27" i="63"/>
  <c r="V27" i="63"/>
  <c r="S27" i="63"/>
  <c r="P27" i="63"/>
  <c r="M27" i="63"/>
  <c r="J27" i="63"/>
  <c r="G27" i="63"/>
  <c r="D27" i="63"/>
  <c r="AI26" i="63"/>
  <c r="AG26" i="63"/>
  <c r="AE26" i="63"/>
  <c r="AB26" i="63"/>
  <c r="Y26" i="63"/>
  <c r="V26" i="63"/>
  <c r="S26" i="63"/>
  <c r="P26" i="63"/>
  <c r="M26" i="63"/>
  <c r="J26" i="63"/>
  <c r="G26" i="63"/>
  <c r="D26" i="63"/>
  <c r="AI25" i="63"/>
  <c r="AG25" i="63"/>
  <c r="AE25" i="63"/>
  <c r="AB25" i="63"/>
  <c r="Y25" i="63"/>
  <c r="V25" i="63"/>
  <c r="S25" i="63"/>
  <c r="P25" i="63"/>
  <c r="M25" i="63"/>
  <c r="J25" i="63"/>
  <c r="G25" i="63"/>
  <c r="D25" i="63"/>
  <c r="AI24" i="63"/>
  <c r="AG24" i="63"/>
  <c r="AE24" i="63"/>
  <c r="AB24" i="63"/>
  <c r="Y24" i="63"/>
  <c r="V24" i="63"/>
  <c r="S24" i="63"/>
  <c r="P24" i="63"/>
  <c r="M24" i="63"/>
  <c r="J24" i="63"/>
  <c r="G24" i="63"/>
  <c r="D24" i="63"/>
  <c r="AI23" i="63"/>
  <c r="AG23" i="63"/>
  <c r="AE23" i="63"/>
  <c r="AB23" i="63"/>
  <c r="Y23" i="63"/>
  <c r="V23" i="63"/>
  <c r="S23" i="63"/>
  <c r="P23" i="63"/>
  <c r="M23" i="63"/>
  <c r="J23" i="63"/>
  <c r="G23" i="63"/>
  <c r="D23" i="63"/>
  <c r="AI22" i="63"/>
  <c r="AG22" i="63"/>
  <c r="AE22" i="63"/>
  <c r="AB22" i="63"/>
  <c r="Y22" i="63"/>
  <c r="V22" i="63"/>
  <c r="S22" i="63"/>
  <c r="P22" i="63"/>
  <c r="M22" i="63"/>
  <c r="J22" i="63"/>
  <c r="G22" i="63"/>
  <c r="D22" i="63"/>
  <c r="AI21" i="63"/>
  <c r="AG21" i="63"/>
  <c r="AE21" i="63"/>
  <c r="AB21" i="63"/>
  <c r="Y21" i="63"/>
  <c r="V21" i="63"/>
  <c r="S21" i="63"/>
  <c r="P21" i="63"/>
  <c r="M21" i="63"/>
  <c r="J21" i="63"/>
  <c r="D21" i="63"/>
  <c r="AI20" i="63"/>
  <c r="AG20" i="63"/>
  <c r="AE20" i="63"/>
  <c r="AB20" i="63"/>
  <c r="Y20" i="63"/>
  <c r="V20" i="63"/>
  <c r="S20" i="63"/>
  <c r="P20" i="63"/>
  <c r="M20" i="63"/>
  <c r="J20" i="63"/>
  <c r="G20" i="63"/>
  <c r="D20" i="63"/>
  <c r="AI19" i="63"/>
  <c r="AG19" i="63"/>
  <c r="AE19" i="63"/>
  <c r="AB19" i="63"/>
  <c r="Y19" i="63"/>
  <c r="V19" i="63"/>
  <c r="S19" i="63"/>
  <c r="P19" i="63"/>
  <c r="M19" i="63"/>
  <c r="J19" i="63"/>
  <c r="G19" i="63"/>
  <c r="D19" i="63"/>
  <c r="AI18" i="63"/>
  <c r="AG18" i="63"/>
  <c r="AE18" i="63"/>
  <c r="AB18" i="63"/>
  <c r="Y18" i="63"/>
  <c r="V18" i="63"/>
  <c r="S18" i="63"/>
  <c r="P18" i="63"/>
  <c r="M18" i="63"/>
  <c r="J18" i="63"/>
  <c r="G18" i="63"/>
  <c r="D18" i="63"/>
  <c r="AI17" i="63"/>
  <c r="AG17" i="63"/>
  <c r="AE17" i="63"/>
  <c r="AB17" i="63"/>
  <c r="Y17" i="63"/>
  <c r="V17" i="63"/>
  <c r="S17" i="63"/>
  <c r="P17" i="63"/>
  <c r="M17" i="63"/>
  <c r="J17" i="63"/>
  <c r="G17" i="63"/>
  <c r="D17" i="63"/>
  <c r="AI16" i="63"/>
  <c r="AG16" i="63"/>
  <c r="AE16" i="63"/>
  <c r="AB16" i="63"/>
  <c r="Y16" i="63"/>
  <c r="V16" i="63"/>
  <c r="S16" i="63"/>
  <c r="P16" i="63"/>
  <c r="M16" i="63"/>
  <c r="J16" i="63"/>
  <c r="G16" i="63"/>
  <c r="D16" i="63"/>
  <c r="AI15" i="63"/>
  <c r="AG15" i="63"/>
  <c r="AE15" i="63"/>
  <c r="AB15" i="63"/>
  <c r="Y15" i="63"/>
  <c r="V15" i="63"/>
  <c r="S15" i="63"/>
  <c r="P15" i="63"/>
  <c r="M15" i="63"/>
  <c r="J15" i="63"/>
  <c r="G15" i="63"/>
  <c r="D15" i="63"/>
  <c r="AI14" i="63"/>
  <c r="AG14" i="63"/>
  <c r="AE14" i="63"/>
  <c r="AB14" i="63"/>
  <c r="Y14" i="63"/>
  <c r="V14" i="63"/>
  <c r="S14" i="63"/>
  <c r="P14" i="63"/>
  <c r="M14" i="63"/>
  <c r="J14" i="63"/>
  <c r="G14" i="63"/>
  <c r="D14" i="63"/>
  <c r="AI102" i="59"/>
  <c r="AG102" i="59"/>
  <c r="AE102" i="59"/>
  <c r="AB102" i="59"/>
  <c r="Y102" i="59"/>
  <c r="V102" i="59"/>
  <c r="S102" i="59"/>
  <c r="P102" i="59"/>
  <c r="M102" i="59"/>
  <c r="J102" i="59"/>
  <c r="G102" i="59"/>
  <c r="D102" i="59"/>
  <c r="AI101" i="59"/>
  <c r="AG101" i="59"/>
  <c r="AE101" i="59"/>
  <c r="AB101" i="59"/>
  <c r="Y101" i="59"/>
  <c r="V101" i="59"/>
  <c r="S101" i="59"/>
  <c r="P101" i="59"/>
  <c r="M101" i="59"/>
  <c r="J101" i="59"/>
  <c r="G101" i="59"/>
  <c r="D101" i="59"/>
  <c r="AI100" i="59"/>
  <c r="AG100" i="59"/>
  <c r="AE100" i="59"/>
  <c r="AB100" i="59"/>
  <c r="Y100" i="59"/>
  <c r="V100" i="59"/>
  <c r="S100" i="59"/>
  <c r="P100" i="59"/>
  <c r="M100" i="59"/>
  <c r="J100" i="59"/>
  <c r="G100" i="59"/>
  <c r="D100" i="59"/>
  <c r="AI99" i="59"/>
  <c r="AG99" i="59"/>
  <c r="AE99" i="59"/>
  <c r="AB99" i="59"/>
  <c r="Y99" i="59"/>
  <c r="V99" i="59"/>
  <c r="S99" i="59"/>
  <c r="P99" i="59"/>
  <c r="M99" i="59"/>
  <c r="J99" i="59"/>
  <c r="G99" i="59"/>
  <c r="D99" i="59"/>
  <c r="AI98" i="59"/>
  <c r="AG98" i="59"/>
  <c r="AE98" i="59"/>
  <c r="AB98" i="59"/>
  <c r="Y98" i="59"/>
  <c r="V98" i="59"/>
  <c r="S98" i="59"/>
  <c r="P98" i="59"/>
  <c r="M98" i="59"/>
  <c r="J98" i="59"/>
  <c r="G98" i="59"/>
  <c r="D98" i="59"/>
  <c r="AI97" i="59"/>
  <c r="AG97" i="59"/>
  <c r="AE97" i="59"/>
  <c r="AB97" i="59"/>
  <c r="Y97" i="59"/>
  <c r="V97" i="59"/>
  <c r="S97" i="59"/>
  <c r="P97" i="59"/>
  <c r="M97" i="59"/>
  <c r="J97" i="59"/>
  <c r="G97" i="59"/>
  <c r="D97" i="59"/>
  <c r="AI96" i="59"/>
  <c r="AG96" i="59"/>
  <c r="AE96" i="59"/>
  <c r="AB96" i="59"/>
  <c r="Y96" i="59"/>
  <c r="V96" i="59"/>
  <c r="V104" i="59" s="1"/>
  <c r="S96" i="59"/>
  <c r="S104" i="59" s="1"/>
  <c r="P96" i="59"/>
  <c r="P104" i="59" s="1"/>
  <c r="M96" i="59"/>
  <c r="M104" i="59" s="1"/>
  <c r="J96" i="59"/>
  <c r="G96" i="59"/>
  <c r="D96" i="59"/>
  <c r="AI90" i="59"/>
  <c r="AG90" i="59"/>
  <c r="AE90" i="59"/>
  <c r="AB90" i="59"/>
  <c r="Y90" i="59"/>
  <c r="V90" i="59"/>
  <c r="S90" i="59"/>
  <c r="P90" i="59"/>
  <c r="M90" i="59"/>
  <c r="J90" i="59"/>
  <c r="G90" i="59"/>
  <c r="D90" i="59"/>
  <c r="AI89" i="59"/>
  <c r="AG89" i="59"/>
  <c r="AE89" i="59"/>
  <c r="AB89" i="59"/>
  <c r="Y89" i="59"/>
  <c r="V89" i="59"/>
  <c r="S89" i="59"/>
  <c r="P89" i="59"/>
  <c r="M89" i="59"/>
  <c r="G89" i="59"/>
  <c r="D89" i="59"/>
  <c r="AI88" i="59"/>
  <c r="AG88" i="59"/>
  <c r="AE88" i="59"/>
  <c r="AB88" i="59"/>
  <c r="Y88" i="59"/>
  <c r="V88" i="59"/>
  <c r="S88" i="59"/>
  <c r="P88" i="59"/>
  <c r="M88" i="59"/>
  <c r="J88" i="59"/>
  <c r="G88" i="59"/>
  <c r="D88" i="59"/>
  <c r="AI87" i="59"/>
  <c r="AG87" i="59"/>
  <c r="AE87" i="59"/>
  <c r="AB87" i="59"/>
  <c r="Y87" i="59"/>
  <c r="V87" i="59"/>
  <c r="S87" i="59"/>
  <c r="P87" i="59"/>
  <c r="M87" i="59"/>
  <c r="J87" i="59"/>
  <c r="G87" i="59"/>
  <c r="D87" i="59"/>
  <c r="AI86" i="59"/>
  <c r="AG86" i="59"/>
  <c r="AE86" i="59"/>
  <c r="AB86" i="59"/>
  <c r="Y86" i="59"/>
  <c r="V86" i="59"/>
  <c r="S86" i="59"/>
  <c r="P86" i="59"/>
  <c r="M86" i="59"/>
  <c r="J86" i="59"/>
  <c r="G86" i="59"/>
  <c r="D86" i="59"/>
  <c r="AI85" i="59"/>
  <c r="AG85" i="59"/>
  <c r="AE85" i="59"/>
  <c r="AB85" i="59"/>
  <c r="Y85" i="59"/>
  <c r="V85" i="59"/>
  <c r="S85" i="59"/>
  <c r="P85" i="59"/>
  <c r="M85" i="59"/>
  <c r="J85" i="59"/>
  <c r="G85" i="59"/>
  <c r="D85" i="59"/>
  <c r="AI84" i="59"/>
  <c r="AG84" i="59"/>
  <c r="AE84" i="59"/>
  <c r="AB84" i="59"/>
  <c r="Y84" i="59"/>
  <c r="V84" i="59"/>
  <c r="S84" i="59"/>
  <c r="P84" i="59"/>
  <c r="M84" i="59"/>
  <c r="J84" i="59"/>
  <c r="G84" i="59"/>
  <c r="D84" i="59"/>
  <c r="AI83" i="59"/>
  <c r="AG83" i="59"/>
  <c r="AE83" i="59"/>
  <c r="AB83" i="59"/>
  <c r="Y83" i="59"/>
  <c r="V83" i="59"/>
  <c r="S83" i="59"/>
  <c r="P83" i="59"/>
  <c r="M83" i="59"/>
  <c r="J83" i="59"/>
  <c r="G83" i="59"/>
  <c r="D83" i="59"/>
  <c r="AI82" i="59"/>
  <c r="AG82" i="59"/>
  <c r="AE82" i="59"/>
  <c r="AB82" i="59"/>
  <c r="Y82" i="59"/>
  <c r="V82" i="59"/>
  <c r="S82" i="59"/>
  <c r="P82" i="59"/>
  <c r="M82" i="59"/>
  <c r="J82" i="59"/>
  <c r="G82" i="59"/>
  <c r="D82" i="59"/>
  <c r="AI71" i="59"/>
  <c r="AG71" i="59"/>
  <c r="AE71" i="59"/>
  <c r="AB71" i="59"/>
  <c r="Y71" i="59"/>
  <c r="V71" i="59"/>
  <c r="S71" i="59"/>
  <c r="P71" i="59"/>
  <c r="M71" i="59"/>
  <c r="J71" i="59"/>
  <c r="G71" i="59"/>
  <c r="D71" i="59"/>
  <c r="AI54" i="59"/>
  <c r="AG54" i="59"/>
  <c r="AE54" i="59"/>
  <c r="AB54" i="59"/>
  <c r="Y54" i="59"/>
  <c r="V54" i="59"/>
  <c r="S54" i="59"/>
  <c r="P54" i="59"/>
  <c r="M54" i="59"/>
  <c r="J54" i="59"/>
  <c r="G54" i="59"/>
  <c r="D54" i="59"/>
  <c r="AI53" i="59"/>
  <c r="AG53" i="59"/>
  <c r="AE53" i="59"/>
  <c r="AB53" i="59"/>
  <c r="Y53" i="59"/>
  <c r="V53" i="59"/>
  <c r="S53" i="59"/>
  <c r="P53" i="59"/>
  <c r="M53" i="59"/>
  <c r="J53" i="59"/>
  <c r="G53" i="59"/>
  <c r="D53" i="59"/>
  <c r="AI52" i="59"/>
  <c r="AG52" i="59"/>
  <c r="AE52" i="59"/>
  <c r="AB52" i="59"/>
  <c r="Y52" i="59"/>
  <c r="V52" i="59"/>
  <c r="S52" i="59"/>
  <c r="P52" i="59"/>
  <c r="M52" i="59"/>
  <c r="J52" i="59"/>
  <c r="G52" i="59"/>
  <c r="D52" i="59"/>
  <c r="AI51" i="59"/>
  <c r="AG51" i="59"/>
  <c r="AE51" i="59"/>
  <c r="AB51" i="59"/>
  <c r="Y51" i="59"/>
  <c r="V51" i="59"/>
  <c r="S51" i="59"/>
  <c r="P51" i="59"/>
  <c r="M51" i="59"/>
  <c r="J51" i="59"/>
  <c r="G51" i="59"/>
  <c r="D51" i="59"/>
  <c r="AI50" i="59"/>
  <c r="AG50" i="59"/>
  <c r="AE50" i="59"/>
  <c r="AB50" i="59"/>
  <c r="Y50" i="59"/>
  <c r="V50" i="59"/>
  <c r="S50" i="59"/>
  <c r="P50" i="59"/>
  <c r="M50" i="59"/>
  <c r="J50" i="59"/>
  <c r="G50" i="59"/>
  <c r="D50" i="59"/>
  <c r="AI49" i="59"/>
  <c r="AG49" i="59"/>
  <c r="AE49" i="59"/>
  <c r="AB49" i="59"/>
  <c r="Y49" i="59"/>
  <c r="V49" i="59"/>
  <c r="S49" i="59"/>
  <c r="P49" i="59"/>
  <c r="M49" i="59"/>
  <c r="J49" i="59"/>
  <c r="G49" i="59"/>
  <c r="D49" i="59"/>
  <c r="AI48" i="59"/>
  <c r="AG48" i="59"/>
  <c r="AE48" i="59"/>
  <c r="AB48" i="59"/>
  <c r="Y48" i="59"/>
  <c r="V48" i="59"/>
  <c r="S48" i="59"/>
  <c r="P48" i="59"/>
  <c r="M48" i="59"/>
  <c r="J48" i="59"/>
  <c r="G48" i="59"/>
  <c r="D48" i="59"/>
  <c r="AI47" i="59"/>
  <c r="AG47" i="59"/>
  <c r="AE47" i="59"/>
  <c r="AB47" i="59"/>
  <c r="Y47" i="59"/>
  <c r="V47" i="59"/>
  <c r="S47" i="59"/>
  <c r="P47" i="59"/>
  <c r="M47" i="59"/>
  <c r="J47" i="59"/>
  <c r="G47" i="59"/>
  <c r="D47" i="59"/>
  <c r="AI46" i="59"/>
  <c r="AG46" i="59"/>
  <c r="AE46" i="59"/>
  <c r="AB46" i="59"/>
  <c r="Y46" i="59"/>
  <c r="V46" i="59"/>
  <c r="S46" i="59"/>
  <c r="P46" i="59"/>
  <c r="M46" i="59"/>
  <c r="J46" i="59"/>
  <c r="G46" i="59"/>
  <c r="D46" i="59"/>
  <c r="AI45" i="59"/>
  <c r="AG45" i="59"/>
  <c r="AE45" i="59"/>
  <c r="AB45" i="59"/>
  <c r="Y45" i="59"/>
  <c r="V45" i="59"/>
  <c r="S45" i="59"/>
  <c r="P45" i="59"/>
  <c r="M45" i="59"/>
  <c r="J45" i="59"/>
  <c r="G45" i="59"/>
  <c r="D45" i="59"/>
  <c r="AI44" i="59"/>
  <c r="AG44" i="59"/>
  <c r="AE44" i="59"/>
  <c r="AB44" i="59"/>
  <c r="Y44" i="59"/>
  <c r="V44" i="59"/>
  <c r="S44" i="59"/>
  <c r="P44" i="59"/>
  <c r="M44" i="59"/>
  <c r="J44" i="59"/>
  <c r="G44" i="59"/>
  <c r="D44" i="59"/>
  <c r="AI42" i="59"/>
  <c r="AG42" i="59"/>
  <c r="AE42" i="59"/>
  <c r="AB42" i="59"/>
  <c r="Y42" i="59"/>
  <c r="V42" i="59"/>
  <c r="S42" i="59"/>
  <c r="P42" i="59"/>
  <c r="M42" i="59"/>
  <c r="J42" i="59"/>
  <c r="G42" i="59"/>
  <c r="D42" i="59"/>
  <c r="AI41" i="59"/>
  <c r="AG41" i="59"/>
  <c r="AE41" i="59"/>
  <c r="AB41" i="59"/>
  <c r="Y41" i="59"/>
  <c r="V41" i="59"/>
  <c r="S41" i="59"/>
  <c r="P41" i="59"/>
  <c r="M41" i="59"/>
  <c r="J41" i="59"/>
  <c r="G41" i="59"/>
  <c r="D41" i="59"/>
  <c r="AI40" i="59"/>
  <c r="AG40" i="59"/>
  <c r="AE40" i="59"/>
  <c r="AB40" i="59"/>
  <c r="Y40" i="59"/>
  <c r="V40" i="59"/>
  <c r="S40" i="59"/>
  <c r="P40" i="59"/>
  <c r="M40" i="59"/>
  <c r="J40" i="59"/>
  <c r="G40" i="59"/>
  <c r="D40" i="59"/>
  <c r="AI39" i="59"/>
  <c r="AG39" i="59"/>
  <c r="AE39" i="59"/>
  <c r="AB39" i="59"/>
  <c r="Y39" i="59"/>
  <c r="V39" i="59"/>
  <c r="S39" i="59"/>
  <c r="P39" i="59"/>
  <c r="M39" i="59"/>
  <c r="J39" i="59"/>
  <c r="G39" i="59"/>
  <c r="D39" i="59"/>
  <c r="AI38" i="59"/>
  <c r="AG38" i="59"/>
  <c r="AE38" i="59"/>
  <c r="AB38" i="59"/>
  <c r="Y38" i="59"/>
  <c r="V38" i="59"/>
  <c r="S38" i="59"/>
  <c r="P38" i="59"/>
  <c r="M38" i="59"/>
  <c r="J38" i="59"/>
  <c r="G38" i="59"/>
  <c r="D38" i="59"/>
  <c r="AI37" i="59"/>
  <c r="AG37" i="59"/>
  <c r="AE37" i="59"/>
  <c r="AB37" i="59"/>
  <c r="Y37" i="59"/>
  <c r="V37" i="59"/>
  <c r="S37" i="59"/>
  <c r="P37" i="59"/>
  <c r="M37" i="59"/>
  <c r="J37" i="59"/>
  <c r="G37" i="59"/>
  <c r="D37" i="59"/>
  <c r="AI36" i="59"/>
  <c r="AG36" i="59"/>
  <c r="AE36" i="59"/>
  <c r="AB36" i="59"/>
  <c r="Y36" i="59"/>
  <c r="V36" i="59"/>
  <c r="S36" i="59"/>
  <c r="P36" i="59"/>
  <c r="M36" i="59"/>
  <c r="J36" i="59"/>
  <c r="G36" i="59"/>
  <c r="D36" i="59"/>
  <c r="AI35" i="59"/>
  <c r="AG35" i="59"/>
  <c r="AE35" i="59"/>
  <c r="AB35" i="59"/>
  <c r="Y35" i="59"/>
  <c r="V35" i="59"/>
  <c r="S35" i="59"/>
  <c r="P35" i="59"/>
  <c r="M35" i="59"/>
  <c r="J35" i="59"/>
  <c r="G35" i="59"/>
  <c r="D35" i="59"/>
  <c r="AI34" i="59"/>
  <c r="AG34" i="59"/>
  <c r="AE34" i="59"/>
  <c r="AB34" i="59"/>
  <c r="Y34" i="59"/>
  <c r="V34" i="59"/>
  <c r="S34" i="59"/>
  <c r="P34" i="59"/>
  <c r="M34" i="59"/>
  <c r="J34" i="59"/>
  <c r="G34" i="59"/>
  <c r="D34" i="59"/>
  <c r="AI33" i="59"/>
  <c r="AG33" i="59"/>
  <c r="AE33" i="59"/>
  <c r="AB33" i="59"/>
  <c r="Y33" i="59"/>
  <c r="V33" i="59"/>
  <c r="S33" i="59"/>
  <c r="P33" i="59"/>
  <c r="M33" i="59"/>
  <c r="J33" i="59"/>
  <c r="G33" i="59"/>
  <c r="D33" i="59"/>
  <c r="AI32" i="59"/>
  <c r="AG32" i="59"/>
  <c r="AE32" i="59"/>
  <c r="AB32" i="59"/>
  <c r="Y32" i="59"/>
  <c r="V32" i="59"/>
  <c r="S32" i="59"/>
  <c r="P32" i="59"/>
  <c r="M32" i="59"/>
  <c r="J32" i="59"/>
  <c r="G32" i="59"/>
  <c r="D32" i="59"/>
  <c r="AI31" i="59"/>
  <c r="AG31" i="59"/>
  <c r="AE31" i="59"/>
  <c r="AB31" i="59"/>
  <c r="Y31" i="59"/>
  <c r="V31" i="59"/>
  <c r="S31" i="59"/>
  <c r="P31" i="59"/>
  <c r="M31" i="59"/>
  <c r="J31" i="59"/>
  <c r="G31" i="59"/>
  <c r="D31" i="59"/>
  <c r="AI30" i="59"/>
  <c r="AG30" i="59"/>
  <c r="AE30" i="59"/>
  <c r="AB30" i="59"/>
  <c r="Y30" i="59"/>
  <c r="V30" i="59"/>
  <c r="S30" i="59"/>
  <c r="P30" i="59"/>
  <c r="M30" i="59"/>
  <c r="J30" i="59"/>
  <c r="G30" i="59"/>
  <c r="D30" i="59"/>
  <c r="AI29" i="59"/>
  <c r="AG29" i="59"/>
  <c r="AE29" i="59"/>
  <c r="AB29" i="59"/>
  <c r="Y29" i="59"/>
  <c r="V29" i="59"/>
  <c r="S29" i="59"/>
  <c r="P29" i="59"/>
  <c r="M29" i="59"/>
  <c r="J29" i="59"/>
  <c r="G29" i="59"/>
  <c r="D29" i="59"/>
  <c r="AI28" i="59"/>
  <c r="AG28" i="59"/>
  <c r="AE28" i="59"/>
  <c r="AB28" i="59"/>
  <c r="Y28" i="59"/>
  <c r="V28" i="59"/>
  <c r="S28" i="59"/>
  <c r="P28" i="59"/>
  <c r="M28" i="59"/>
  <c r="J28" i="59"/>
  <c r="G28" i="59"/>
  <c r="D28" i="59"/>
  <c r="AI27" i="59"/>
  <c r="AG27" i="59"/>
  <c r="AE27" i="59"/>
  <c r="AB27" i="59"/>
  <c r="Y27" i="59"/>
  <c r="V27" i="59"/>
  <c r="S27" i="59"/>
  <c r="P27" i="59"/>
  <c r="M27" i="59"/>
  <c r="J27" i="59"/>
  <c r="G27" i="59"/>
  <c r="D27" i="59"/>
  <c r="AI26" i="59"/>
  <c r="AG26" i="59"/>
  <c r="AE26" i="59"/>
  <c r="AB26" i="59"/>
  <c r="Y26" i="59"/>
  <c r="V26" i="59"/>
  <c r="S26" i="59"/>
  <c r="P26" i="59"/>
  <c r="M26" i="59"/>
  <c r="J26" i="59"/>
  <c r="G26" i="59"/>
  <c r="D26" i="59"/>
  <c r="AI25" i="59"/>
  <c r="AG25" i="59"/>
  <c r="AE25" i="59"/>
  <c r="AB25" i="59"/>
  <c r="Y25" i="59"/>
  <c r="V25" i="59"/>
  <c r="S25" i="59"/>
  <c r="P25" i="59"/>
  <c r="M25" i="59"/>
  <c r="J25" i="59"/>
  <c r="G25" i="59"/>
  <c r="D25" i="59"/>
  <c r="AI24" i="59"/>
  <c r="AG24" i="59"/>
  <c r="AE24" i="59"/>
  <c r="AB24" i="59"/>
  <c r="Y24" i="59"/>
  <c r="V24" i="59"/>
  <c r="S24" i="59"/>
  <c r="P24" i="59"/>
  <c r="M24" i="59"/>
  <c r="J24" i="59"/>
  <c r="G24" i="59"/>
  <c r="D24" i="59"/>
  <c r="AI23" i="59"/>
  <c r="AG23" i="59"/>
  <c r="AE23" i="59"/>
  <c r="AB23" i="59"/>
  <c r="Y23" i="59"/>
  <c r="V23" i="59"/>
  <c r="S23" i="59"/>
  <c r="P23" i="59"/>
  <c r="M23" i="59"/>
  <c r="J23" i="59"/>
  <c r="G23" i="59"/>
  <c r="D23" i="59"/>
  <c r="AI22" i="59"/>
  <c r="AG22" i="59"/>
  <c r="AE22" i="59"/>
  <c r="AB22" i="59"/>
  <c r="Y22" i="59"/>
  <c r="V22" i="59"/>
  <c r="S22" i="59"/>
  <c r="P22" i="59"/>
  <c r="M22" i="59"/>
  <c r="J22" i="59"/>
  <c r="G22" i="59"/>
  <c r="D22" i="59"/>
  <c r="AI21" i="59"/>
  <c r="AG21" i="59"/>
  <c r="AE21" i="59"/>
  <c r="AB21" i="59"/>
  <c r="Y21" i="59"/>
  <c r="V21" i="59"/>
  <c r="S21" i="59"/>
  <c r="P21" i="59"/>
  <c r="M21" i="59"/>
  <c r="J21" i="59"/>
  <c r="D21" i="59"/>
  <c r="AI20" i="59"/>
  <c r="AG20" i="59"/>
  <c r="AE20" i="59"/>
  <c r="AB20" i="59"/>
  <c r="Y20" i="59"/>
  <c r="V20" i="59"/>
  <c r="S20" i="59"/>
  <c r="P20" i="59"/>
  <c r="M20" i="59"/>
  <c r="J20" i="59"/>
  <c r="G20" i="59"/>
  <c r="D20" i="59"/>
  <c r="AI19" i="59"/>
  <c r="AG19" i="59"/>
  <c r="AE19" i="59"/>
  <c r="AB19" i="59"/>
  <c r="Y19" i="59"/>
  <c r="V19" i="59"/>
  <c r="S19" i="59"/>
  <c r="P19" i="59"/>
  <c r="M19" i="59"/>
  <c r="J19" i="59"/>
  <c r="G19" i="59"/>
  <c r="D19" i="59"/>
  <c r="AI18" i="59"/>
  <c r="AG18" i="59"/>
  <c r="AE18" i="59"/>
  <c r="AB18" i="59"/>
  <c r="Y18" i="59"/>
  <c r="V18" i="59"/>
  <c r="S18" i="59"/>
  <c r="P18" i="59"/>
  <c r="M18" i="59"/>
  <c r="J18" i="59"/>
  <c r="G18" i="59"/>
  <c r="D18" i="59"/>
  <c r="AI17" i="59"/>
  <c r="AG17" i="59"/>
  <c r="AE17" i="59"/>
  <c r="AB17" i="59"/>
  <c r="Y17" i="59"/>
  <c r="V17" i="59"/>
  <c r="S17" i="59"/>
  <c r="P17" i="59"/>
  <c r="M17" i="59"/>
  <c r="J17" i="59"/>
  <c r="G17" i="59"/>
  <c r="D17" i="59"/>
  <c r="AI16" i="59"/>
  <c r="AG16" i="59"/>
  <c r="AE16" i="59"/>
  <c r="AB16" i="59"/>
  <c r="Y16" i="59"/>
  <c r="V16" i="59"/>
  <c r="S16" i="59"/>
  <c r="P16" i="59"/>
  <c r="M16" i="59"/>
  <c r="J16" i="59"/>
  <c r="G16" i="59"/>
  <c r="D16" i="59"/>
  <c r="AI15" i="59"/>
  <c r="AG15" i="59"/>
  <c r="AE15" i="59"/>
  <c r="AB15" i="59"/>
  <c r="Y15" i="59"/>
  <c r="V15" i="59"/>
  <c r="S15" i="59"/>
  <c r="P15" i="59"/>
  <c r="M15" i="59"/>
  <c r="J15" i="59"/>
  <c r="G15" i="59"/>
  <c r="D15" i="59"/>
  <c r="AI14" i="59"/>
  <c r="AG14" i="59"/>
  <c r="AE14" i="59"/>
  <c r="AB14" i="59"/>
  <c r="Y14" i="59"/>
  <c r="V14" i="59"/>
  <c r="S14" i="59"/>
  <c r="P14" i="59"/>
  <c r="M14" i="59"/>
  <c r="J14" i="59"/>
  <c r="G14" i="59"/>
  <c r="D14" i="59"/>
  <c r="AI102" i="54"/>
  <c r="AG102" i="54"/>
  <c r="AE102" i="54"/>
  <c r="AB102" i="54"/>
  <c r="Y102" i="54"/>
  <c r="V102" i="54"/>
  <c r="S102" i="54"/>
  <c r="P102" i="54"/>
  <c r="M102" i="54"/>
  <c r="J102" i="54"/>
  <c r="G102" i="54"/>
  <c r="D102" i="54"/>
  <c r="AI101" i="54"/>
  <c r="AG101" i="54"/>
  <c r="AE101" i="54"/>
  <c r="AB101" i="54"/>
  <c r="Y101" i="54"/>
  <c r="V101" i="54"/>
  <c r="S101" i="54"/>
  <c r="P101" i="54"/>
  <c r="M101" i="54"/>
  <c r="J101" i="54"/>
  <c r="G101" i="54"/>
  <c r="D101" i="54"/>
  <c r="AI100" i="54"/>
  <c r="AG100" i="54"/>
  <c r="AE100" i="54"/>
  <c r="AB100" i="54"/>
  <c r="Y100" i="54"/>
  <c r="V100" i="54"/>
  <c r="S100" i="54"/>
  <c r="P100" i="54"/>
  <c r="M100" i="54"/>
  <c r="J100" i="54"/>
  <c r="G100" i="54"/>
  <c r="D100" i="54"/>
  <c r="AI99" i="54"/>
  <c r="AG99" i="54"/>
  <c r="AE99" i="54"/>
  <c r="AB99" i="54"/>
  <c r="Y99" i="54"/>
  <c r="V99" i="54"/>
  <c r="S99" i="54"/>
  <c r="P99" i="54"/>
  <c r="M99" i="54"/>
  <c r="J99" i="54"/>
  <c r="G99" i="54"/>
  <c r="D99" i="54"/>
  <c r="AI98" i="54"/>
  <c r="AG98" i="54"/>
  <c r="AE98" i="54"/>
  <c r="AB98" i="54"/>
  <c r="Y98" i="54"/>
  <c r="V98" i="54"/>
  <c r="S98" i="54"/>
  <c r="P98" i="54"/>
  <c r="M98" i="54"/>
  <c r="J98" i="54"/>
  <c r="G98" i="54"/>
  <c r="D98" i="54"/>
  <c r="AI97" i="54"/>
  <c r="AG97" i="54"/>
  <c r="AE97" i="54"/>
  <c r="AB97" i="54"/>
  <c r="Y97" i="54"/>
  <c r="V97" i="54"/>
  <c r="S97" i="54"/>
  <c r="P97" i="54"/>
  <c r="M97" i="54"/>
  <c r="J97" i="54"/>
  <c r="G97" i="54"/>
  <c r="D97" i="54"/>
  <c r="AI96" i="54"/>
  <c r="AG96" i="54"/>
  <c r="AE96" i="54"/>
  <c r="AB96" i="54"/>
  <c r="AB104" i="54" s="1"/>
  <c r="Y96" i="54"/>
  <c r="Y104" i="54" s="1"/>
  <c r="V96" i="54"/>
  <c r="V104" i="54" s="1"/>
  <c r="S96" i="54"/>
  <c r="P96" i="54"/>
  <c r="M96" i="54"/>
  <c r="J96" i="54"/>
  <c r="G96" i="54"/>
  <c r="D96" i="54"/>
  <c r="D104" i="54" s="1"/>
  <c r="AI90" i="54"/>
  <c r="AG90" i="54"/>
  <c r="AE90" i="54"/>
  <c r="AB90" i="54"/>
  <c r="Y90" i="54"/>
  <c r="V90" i="54"/>
  <c r="S90" i="54"/>
  <c r="P90" i="54"/>
  <c r="M90" i="54"/>
  <c r="J90" i="54"/>
  <c r="G90" i="54"/>
  <c r="D90" i="54"/>
  <c r="AI89" i="54"/>
  <c r="AG89" i="54"/>
  <c r="AE89" i="54"/>
  <c r="AB89" i="54"/>
  <c r="Y89" i="54"/>
  <c r="V89" i="54"/>
  <c r="S89" i="54"/>
  <c r="P89" i="54"/>
  <c r="M89" i="54"/>
  <c r="G89" i="54"/>
  <c r="D89" i="54"/>
  <c r="AI88" i="54"/>
  <c r="AG88" i="54"/>
  <c r="AE88" i="54"/>
  <c r="AB88" i="54"/>
  <c r="Y88" i="54"/>
  <c r="V88" i="54"/>
  <c r="S88" i="54"/>
  <c r="P88" i="54"/>
  <c r="M88" i="54"/>
  <c r="J88" i="54"/>
  <c r="G88" i="54"/>
  <c r="D88" i="54"/>
  <c r="AI87" i="54"/>
  <c r="AG87" i="54"/>
  <c r="AE87" i="54"/>
  <c r="AB87" i="54"/>
  <c r="Y87" i="54"/>
  <c r="V87" i="54"/>
  <c r="S87" i="54"/>
  <c r="P87" i="54"/>
  <c r="M87" i="54"/>
  <c r="J87" i="54"/>
  <c r="G87" i="54"/>
  <c r="D87" i="54"/>
  <c r="AI86" i="54"/>
  <c r="AG86" i="54"/>
  <c r="AE86" i="54"/>
  <c r="AB86" i="54"/>
  <c r="Y86" i="54"/>
  <c r="V86" i="54"/>
  <c r="S86" i="54"/>
  <c r="P86" i="54"/>
  <c r="M86" i="54"/>
  <c r="J86" i="54"/>
  <c r="G86" i="54"/>
  <c r="D86" i="54"/>
  <c r="AI85" i="54"/>
  <c r="AG85" i="54"/>
  <c r="AE85" i="54"/>
  <c r="AB85" i="54"/>
  <c r="Y85" i="54"/>
  <c r="V85" i="54"/>
  <c r="S85" i="54"/>
  <c r="P85" i="54"/>
  <c r="M85" i="54"/>
  <c r="J85" i="54"/>
  <c r="G85" i="54"/>
  <c r="D85" i="54"/>
  <c r="AI84" i="54"/>
  <c r="AG84" i="54"/>
  <c r="AE84" i="54"/>
  <c r="AB84" i="54"/>
  <c r="Y84" i="54"/>
  <c r="V84" i="54"/>
  <c r="S84" i="54"/>
  <c r="P84" i="54"/>
  <c r="M84" i="54"/>
  <c r="J84" i="54"/>
  <c r="G84" i="54"/>
  <c r="D84" i="54"/>
  <c r="AI83" i="54"/>
  <c r="AG83" i="54"/>
  <c r="AE83" i="54"/>
  <c r="AB83" i="54"/>
  <c r="Y83" i="54"/>
  <c r="V83" i="54"/>
  <c r="S83" i="54"/>
  <c r="P83" i="54"/>
  <c r="M83" i="54"/>
  <c r="J83" i="54"/>
  <c r="G83" i="54"/>
  <c r="D83" i="54"/>
  <c r="AI72" i="54"/>
  <c r="AG72" i="54"/>
  <c r="AE72" i="54"/>
  <c r="AB72" i="54"/>
  <c r="Y72" i="54"/>
  <c r="V72" i="54"/>
  <c r="S72" i="54"/>
  <c r="P72" i="54"/>
  <c r="M72" i="54"/>
  <c r="J72" i="54"/>
  <c r="G72" i="54"/>
  <c r="D72" i="54"/>
  <c r="AI71" i="54"/>
  <c r="AG71" i="54"/>
  <c r="AE71" i="54"/>
  <c r="AB71" i="54"/>
  <c r="Y71" i="54"/>
  <c r="V71" i="54"/>
  <c r="S71" i="54"/>
  <c r="P71" i="54"/>
  <c r="P93" i="54" s="1"/>
  <c r="M71" i="54"/>
  <c r="J71" i="54"/>
  <c r="G71" i="54"/>
  <c r="D71" i="54"/>
  <c r="AI54" i="54"/>
  <c r="AG54" i="54"/>
  <c r="AE54" i="54"/>
  <c r="AB54" i="54"/>
  <c r="Y54" i="54"/>
  <c r="V54" i="54"/>
  <c r="S54" i="54"/>
  <c r="P54" i="54"/>
  <c r="M54" i="54"/>
  <c r="J54" i="54"/>
  <c r="G54" i="54"/>
  <c r="D54" i="54"/>
  <c r="AI53" i="54"/>
  <c r="AG53" i="54"/>
  <c r="AE53" i="54"/>
  <c r="AB53" i="54"/>
  <c r="Y53" i="54"/>
  <c r="V53" i="54"/>
  <c r="S53" i="54"/>
  <c r="P53" i="54"/>
  <c r="M53" i="54"/>
  <c r="J53" i="54"/>
  <c r="G53" i="54"/>
  <c r="D53" i="54"/>
  <c r="AI52" i="54"/>
  <c r="AG52" i="54"/>
  <c r="AE52" i="54"/>
  <c r="AB52" i="54"/>
  <c r="Y52" i="54"/>
  <c r="V52" i="54"/>
  <c r="S52" i="54"/>
  <c r="P52" i="54"/>
  <c r="M52" i="54"/>
  <c r="J52" i="54"/>
  <c r="G52" i="54"/>
  <c r="D52" i="54"/>
  <c r="AI51" i="54"/>
  <c r="AG51" i="54"/>
  <c r="AE51" i="54"/>
  <c r="AB51" i="54"/>
  <c r="Y51" i="54"/>
  <c r="V51" i="54"/>
  <c r="S51" i="54"/>
  <c r="P51" i="54"/>
  <c r="M51" i="54"/>
  <c r="J51" i="54"/>
  <c r="G51" i="54"/>
  <c r="D51" i="54"/>
  <c r="AI50" i="54"/>
  <c r="AG50" i="54"/>
  <c r="AE50" i="54"/>
  <c r="AB50" i="54"/>
  <c r="Y50" i="54"/>
  <c r="V50" i="54"/>
  <c r="S50" i="54"/>
  <c r="P50" i="54"/>
  <c r="M50" i="54"/>
  <c r="J50" i="54"/>
  <c r="G50" i="54"/>
  <c r="D50" i="54"/>
  <c r="AI49" i="54"/>
  <c r="AG49" i="54"/>
  <c r="AE49" i="54"/>
  <c r="AB49" i="54"/>
  <c r="Y49" i="54"/>
  <c r="V49" i="54"/>
  <c r="S49" i="54"/>
  <c r="P49" i="54"/>
  <c r="M49" i="54"/>
  <c r="J49" i="54"/>
  <c r="G49" i="54"/>
  <c r="D49" i="54"/>
  <c r="AI48" i="54"/>
  <c r="AG48" i="54"/>
  <c r="AE48" i="54"/>
  <c r="AB48" i="54"/>
  <c r="Y48" i="54"/>
  <c r="V48" i="54"/>
  <c r="S48" i="54"/>
  <c r="P48" i="54"/>
  <c r="M48" i="54"/>
  <c r="J48" i="54"/>
  <c r="G48" i="54"/>
  <c r="D48" i="54"/>
  <c r="AI47" i="54"/>
  <c r="AG47" i="54"/>
  <c r="AE47" i="54"/>
  <c r="AB47" i="54"/>
  <c r="Y47" i="54"/>
  <c r="V47" i="54"/>
  <c r="S47" i="54"/>
  <c r="P47" i="54"/>
  <c r="M47" i="54"/>
  <c r="J47" i="54"/>
  <c r="G47" i="54"/>
  <c r="D47" i="54"/>
  <c r="AI46" i="54"/>
  <c r="AG46" i="54"/>
  <c r="AE46" i="54"/>
  <c r="AB46" i="54"/>
  <c r="Y46" i="54"/>
  <c r="V46" i="54"/>
  <c r="S46" i="54"/>
  <c r="P46" i="54"/>
  <c r="M46" i="54"/>
  <c r="J46" i="54"/>
  <c r="G46" i="54"/>
  <c r="D46" i="54"/>
  <c r="AI45" i="54"/>
  <c r="AG45" i="54"/>
  <c r="AE45" i="54"/>
  <c r="AB45" i="54"/>
  <c r="Y45" i="54"/>
  <c r="V45" i="54"/>
  <c r="S45" i="54"/>
  <c r="P45" i="54"/>
  <c r="M45" i="54"/>
  <c r="J45" i="54"/>
  <c r="G45" i="54"/>
  <c r="D45" i="54"/>
  <c r="AI44" i="54"/>
  <c r="AG44" i="54"/>
  <c r="AE44" i="54"/>
  <c r="AB44" i="54"/>
  <c r="Y44" i="54"/>
  <c r="V44" i="54"/>
  <c r="S44" i="54"/>
  <c r="P44" i="54"/>
  <c r="M44" i="54"/>
  <c r="J44" i="54"/>
  <c r="G44" i="54"/>
  <c r="D44" i="54"/>
  <c r="AI42" i="54"/>
  <c r="AG42" i="54"/>
  <c r="AE42" i="54"/>
  <c r="AB42" i="54"/>
  <c r="Y42" i="54"/>
  <c r="V42" i="54"/>
  <c r="S42" i="54"/>
  <c r="P42" i="54"/>
  <c r="M42" i="54"/>
  <c r="J42" i="54"/>
  <c r="G42" i="54"/>
  <c r="D42" i="54"/>
  <c r="AI41" i="54"/>
  <c r="AG41" i="54"/>
  <c r="AE41" i="54"/>
  <c r="AB41" i="54"/>
  <c r="Y41" i="54"/>
  <c r="V41" i="54"/>
  <c r="S41" i="54"/>
  <c r="P41" i="54"/>
  <c r="M41" i="54"/>
  <c r="J41" i="54"/>
  <c r="G41" i="54"/>
  <c r="D41" i="54"/>
  <c r="AI40" i="54"/>
  <c r="AG40" i="54"/>
  <c r="AE40" i="54"/>
  <c r="AB40" i="54"/>
  <c r="Y40" i="54"/>
  <c r="V40" i="54"/>
  <c r="S40" i="54"/>
  <c r="P40" i="54"/>
  <c r="M40" i="54"/>
  <c r="J40" i="54"/>
  <c r="G40" i="54"/>
  <c r="D40" i="54"/>
  <c r="AI39" i="54"/>
  <c r="AG39" i="54"/>
  <c r="AE39" i="54"/>
  <c r="AB39" i="54"/>
  <c r="Y39" i="54"/>
  <c r="V39" i="54"/>
  <c r="S39" i="54"/>
  <c r="P39" i="54"/>
  <c r="M39" i="54"/>
  <c r="J39" i="54"/>
  <c r="G39" i="54"/>
  <c r="D39" i="54"/>
  <c r="AI38" i="54"/>
  <c r="AG38" i="54"/>
  <c r="AE38" i="54"/>
  <c r="AB38" i="54"/>
  <c r="Y38" i="54"/>
  <c r="V38" i="54"/>
  <c r="S38" i="54"/>
  <c r="P38" i="54"/>
  <c r="M38" i="54"/>
  <c r="J38" i="54"/>
  <c r="G38" i="54"/>
  <c r="D38" i="54"/>
  <c r="AI37" i="54"/>
  <c r="AG37" i="54"/>
  <c r="AE37" i="54"/>
  <c r="AB37" i="54"/>
  <c r="Y37" i="54"/>
  <c r="V37" i="54"/>
  <c r="S37" i="54"/>
  <c r="P37" i="54"/>
  <c r="M37" i="54"/>
  <c r="J37" i="54"/>
  <c r="G37" i="54"/>
  <c r="D37" i="54"/>
  <c r="AI36" i="54"/>
  <c r="AG36" i="54"/>
  <c r="AE36" i="54"/>
  <c r="AB36" i="54"/>
  <c r="Y36" i="54"/>
  <c r="V36" i="54"/>
  <c r="S36" i="54"/>
  <c r="P36" i="54"/>
  <c r="M36" i="54"/>
  <c r="J36" i="54"/>
  <c r="G36" i="54"/>
  <c r="D36" i="54"/>
  <c r="AI35" i="54"/>
  <c r="AG35" i="54"/>
  <c r="AE35" i="54"/>
  <c r="AB35" i="54"/>
  <c r="Y35" i="54"/>
  <c r="V35" i="54"/>
  <c r="S35" i="54"/>
  <c r="P35" i="54"/>
  <c r="M35" i="54"/>
  <c r="J35" i="54"/>
  <c r="G35" i="54"/>
  <c r="D35" i="54"/>
  <c r="AI34" i="54"/>
  <c r="AG34" i="54"/>
  <c r="AE34" i="54"/>
  <c r="AB34" i="54"/>
  <c r="Y34" i="54"/>
  <c r="V34" i="54"/>
  <c r="S34" i="54"/>
  <c r="P34" i="54"/>
  <c r="M34" i="54"/>
  <c r="J34" i="54"/>
  <c r="G34" i="54"/>
  <c r="D34" i="54"/>
  <c r="AI33" i="54"/>
  <c r="AG33" i="54"/>
  <c r="AE33" i="54"/>
  <c r="AB33" i="54"/>
  <c r="Y33" i="54"/>
  <c r="V33" i="54"/>
  <c r="S33" i="54"/>
  <c r="P33" i="54"/>
  <c r="M33" i="54"/>
  <c r="J33" i="54"/>
  <c r="G33" i="54"/>
  <c r="D33" i="54"/>
  <c r="AI32" i="54"/>
  <c r="AG32" i="54"/>
  <c r="AE32" i="54"/>
  <c r="AB32" i="54"/>
  <c r="Y32" i="54"/>
  <c r="V32" i="54"/>
  <c r="S32" i="54"/>
  <c r="P32" i="54"/>
  <c r="M32" i="54"/>
  <c r="J32" i="54"/>
  <c r="G32" i="54"/>
  <c r="D32" i="54"/>
  <c r="AI31" i="54"/>
  <c r="AG31" i="54"/>
  <c r="AE31" i="54"/>
  <c r="AB31" i="54"/>
  <c r="Y31" i="54"/>
  <c r="V31" i="54"/>
  <c r="S31" i="54"/>
  <c r="P31" i="54"/>
  <c r="M31" i="54"/>
  <c r="J31" i="54"/>
  <c r="G31" i="54"/>
  <c r="D31" i="54"/>
  <c r="AI30" i="54"/>
  <c r="AG30" i="54"/>
  <c r="AE30" i="54"/>
  <c r="AB30" i="54"/>
  <c r="Y30" i="54"/>
  <c r="V30" i="54"/>
  <c r="S30" i="54"/>
  <c r="P30" i="54"/>
  <c r="M30" i="54"/>
  <c r="J30" i="54"/>
  <c r="G30" i="54"/>
  <c r="D30" i="54"/>
  <c r="AI29" i="54"/>
  <c r="AG29" i="54"/>
  <c r="AE29" i="54"/>
  <c r="AB29" i="54"/>
  <c r="Y29" i="54"/>
  <c r="V29" i="54"/>
  <c r="S29" i="54"/>
  <c r="P29" i="54"/>
  <c r="M29" i="54"/>
  <c r="J29" i="54"/>
  <c r="G29" i="54"/>
  <c r="D29" i="54"/>
  <c r="AI28" i="54"/>
  <c r="AG28" i="54"/>
  <c r="AE28" i="54"/>
  <c r="AB28" i="54"/>
  <c r="Y28" i="54"/>
  <c r="V28" i="54"/>
  <c r="S28" i="54"/>
  <c r="P28" i="54"/>
  <c r="M28" i="54"/>
  <c r="J28" i="54"/>
  <c r="G28" i="54"/>
  <c r="D28" i="54"/>
  <c r="AI27" i="54"/>
  <c r="AG27" i="54"/>
  <c r="AE27" i="54"/>
  <c r="AB27" i="54"/>
  <c r="Y27" i="54"/>
  <c r="V27" i="54"/>
  <c r="S27" i="54"/>
  <c r="P27" i="54"/>
  <c r="M27" i="54"/>
  <c r="J27" i="54"/>
  <c r="G27" i="54"/>
  <c r="D27" i="54"/>
  <c r="AI26" i="54"/>
  <c r="AG26" i="54"/>
  <c r="AE26" i="54"/>
  <c r="AB26" i="54"/>
  <c r="Y26" i="54"/>
  <c r="V26" i="54"/>
  <c r="S26" i="54"/>
  <c r="P26" i="54"/>
  <c r="M26" i="54"/>
  <c r="J26" i="54"/>
  <c r="G26" i="54"/>
  <c r="D26" i="54"/>
  <c r="AI25" i="54"/>
  <c r="AG25" i="54"/>
  <c r="AE25" i="54"/>
  <c r="AB25" i="54"/>
  <c r="Y25" i="54"/>
  <c r="V25" i="54"/>
  <c r="S25" i="54"/>
  <c r="P25" i="54"/>
  <c r="M25" i="54"/>
  <c r="J25" i="54"/>
  <c r="G25" i="54"/>
  <c r="D25" i="54"/>
  <c r="AI24" i="54"/>
  <c r="AG24" i="54"/>
  <c r="AE24" i="54"/>
  <c r="AB24" i="54"/>
  <c r="Y24" i="54"/>
  <c r="V24" i="54"/>
  <c r="S24" i="54"/>
  <c r="P24" i="54"/>
  <c r="M24" i="54"/>
  <c r="J24" i="54"/>
  <c r="G24" i="54"/>
  <c r="D24" i="54"/>
  <c r="AI23" i="54"/>
  <c r="AG23" i="54"/>
  <c r="AE23" i="54"/>
  <c r="AB23" i="54"/>
  <c r="Y23" i="54"/>
  <c r="V23" i="54"/>
  <c r="S23" i="54"/>
  <c r="P23" i="54"/>
  <c r="M23" i="54"/>
  <c r="J23" i="54"/>
  <c r="G23" i="54"/>
  <c r="D23" i="54"/>
  <c r="AI22" i="54"/>
  <c r="AG22" i="54"/>
  <c r="AE22" i="54"/>
  <c r="AB22" i="54"/>
  <c r="Y22" i="54"/>
  <c r="V22" i="54"/>
  <c r="S22" i="54"/>
  <c r="P22" i="54"/>
  <c r="M22" i="54"/>
  <c r="J22" i="54"/>
  <c r="G22" i="54"/>
  <c r="D22" i="54"/>
  <c r="AI21" i="54"/>
  <c r="AG21" i="54"/>
  <c r="AE21" i="54"/>
  <c r="AB21" i="54"/>
  <c r="Y21" i="54"/>
  <c r="V21" i="54"/>
  <c r="S21" i="54"/>
  <c r="P21" i="54"/>
  <c r="M21" i="54"/>
  <c r="J21" i="54"/>
  <c r="D21" i="54"/>
  <c r="AI20" i="54"/>
  <c r="AG20" i="54"/>
  <c r="AE20" i="54"/>
  <c r="AB20" i="54"/>
  <c r="Y20" i="54"/>
  <c r="V20" i="54"/>
  <c r="S20" i="54"/>
  <c r="P20" i="54"/>
  <c r="M20" i="54"/>
  <c r="J20" i="54"/>
  <c r="G20" i="54"/>
  <c r="D20" i="54"/>
  <c r="AI19" i="54"/>
  <c r="AG19" i="54"/>
  <c r="AE19" i="54"/>
  <c r="AB19" i="54"/>
  <c r="Y19" i="54"/>
  <c r="V19" i="54"/>
  <c r="S19" i="54"/>
  <c r="P19" i="54"/>
  <c r="M19" i="54"/>
  <c r="J19" i="54"/>
  <c r="G19" i="54"/>
  <c r="D19" i="54"/>
  <c r="AI18" i="54"/>
  <c r="AG18" i="54"/>
  <c r="AE18" i="54"/>
  <c r="AB18" i="54"/>
  <c r="Y18" i="54"/>
  <c r="V18" i="54"/>
  <c r="S18" i="54"/>
  <c r="P18" i="54"/>
  <c r="M18" i="54"/>
  <c r="J18" i="54"/>
  <c r="G18" i="54"/>
  <c r="D18" i="54"/>
  <c r="AI17" i="54"/>
  <c r="AG17" i="54"/>
  <c r="AE17" i="54"/>
  <c r="AB17" i="54"/>
  <c r="Y17" i="54"/>
  <c r="V17" i="54"/>
  <c r="S17" i="54"/>
  <c r="P17" i="54"/>
  <c r="M17" i="54"/>
  <c r="J17" i="54"/>
  <c r="G17" i="54"/>
  <c r="D17" i="54"/>
  <c r="AI16" i="54"/>
  <c r="AG16" i="54"/>
  <c r="AE16" i="54"/>
  <c r="AB16" i="54"/>
  <c r="Y16" i="54"/>
  <c r="V16" i="54"/>
  <c r="S16" i="54"/>
  <c r="P16" i="54"/>
  <c r="M16" i="54"/>
  <c r="J16" i="54"/>
  <c r="G16" i="54"/>
  <c r="D16" i="54"/>
  <c r="AI15" i="54"/>
  <c r="AG15" i="54"/>
  <c r="AE15" i="54"/>
  <c r="AB15" i="54"/>
  <c r="Y15" i="54"/>
  <c r="V15" i="54"/>
  <c r="S15" i="54"/>
  <c r="P15" i="54"/>
  <c r="M15" i="54"/>
  <c r="J15" i="54"/>
  <c r="G15" i="54"/>
  <c r="D15" i="54"/>
  <c r="AI14" i="54"/>
  <c r="AG14" i="54"/>
  <c r="AE14" i="54"/>
  <c r="AB14" i="54"/>
  <c r="Y14" i="54"/>
  <c r="V14" i="54"/>
  <c r="S14" i="54"/>
  <c r="P14" i="54"/>
  <c r="M14" i="54"/>
  <c r="M68" i="54" s="1"/>
  <c r="J14" i="54"/>
  <c r="G14" i="54"/>
  <c r="D14" i="54"/>
  <c r="AA101" i="50"/>
  <c r="X101" i="50"/>
  <c r="U101" i="50"/>
  <c r="R101" i="50"/>
  <c r="O101" i="50"/>
  <c r="L101" i="50"/>
  <c r="I101" i="50"/>
  <c r="F101" i="50"/>
  <c r="AA100" i="50"/>
  <c r="X100" i="50"/>
  <c r="U100" i="50"/>
  <c r="R100" i="50"/>
  <c r="O100" i="50"/>
  <c r="L100" i="50"/>
  <c r="I100" i="50"/>
  <c r="F100" i="50"/>
  <c r="AA99" i="50"/>
  <c r="X99" i="50"/>
  <c r="U99" i="50"/>
  <c r="R99" i="50"/>
  <c r="O99" i="50"/>
  <c r="L99" i="50"/>
  <c r="I99" i="50"/>
  <c r="F99" i="50"/>
  <c r="AA98" i="50"/>
  <c r="X98" i="50"/>
  <c r="U98" i="50"/>
  <c r="R98" i="50"/>
  <c r="O98" i="50"/>
  <c r="L98" i="50"/>
  <c r="I98" i="50"/>
  <c r="F98" i="50"/>
  <c r="AA97" i="50"/>
  <c r="X97" i="50"/>
  <c r="U97" i="50"/>
  <c r="R97" i="50"/>
  <c r="O97" i="50"/>
  <c r="L97" i="50"/>
  <c r="I97" i="50"/>
  <c r="F97" i="50"/>
  <c r="AA96" i="50"/>
  <c r="X96" i="50"/>
  <c r="U96" i="50"/>
  <c r="R96" i="50"/>
  <c r="O96" i="50"/>
  <c r="L96" i="50"/>
  <c r="I96" i="50"/>
  <c r="F96" i="50"/>
  <c r="AA95" i="50"/>
  <c r="X95" i="50"/>
  <c r="U95" i="50"/>
  <c r="R95" i="50"/>
  <c r="O95" i="50"/>
  <c r="L95" i="50"/>
  <c r="I95" i="50"/>
  <c r="F95" i="50"/>
  <c r="AA89" i="50"/>
  <c r="X89" i="50"/>
  <c r="U89" i="50"/>
  <c r="R89" i="50"/>
  <c r="O89" i="50"/>
  <c r="L89" i="50"/>
  <c r="I89" i="50"/>
  <c r="F89" i="50"/>
  <c r="AA88" i="50"/>
  <c r="X88" i="50"/>
  <c r="U88" i="50"/>
  <c r="R88" i="50"/>
  <c r="O88" i="50"/>
  <c r="L88" i="50"/>
  <c r="I88" i="50"/>
  <c r="AA87" i="50"/>
  <c r="X87" i="50"/>
  <c r="U87" i="50"/>
  <c r="R87" i="50"/>
  <c r="O87" i="50"/>
  <c r="L87" i="50"/>
  <c r="I87" i="50"/>
  <c r="F87" i="50"/>
  <c r="AA83" i="50"/>
  <c r="X83" i="50"/>
  <c r="U83" i="50"/>
  <c r="R83" i="50"/>
  <c r="O83" i="50"/>
  <c r="L83" i="50"/>
  <c r="I83" i="50"/>
  <c r="F83" i="50"/>
  <c r="AA82" i="50"/>
  <c r="X82" i="50"/>
  <c r="U82" i="50"/>
  <c r="R82" i="50"/>
  <c r="O82" i="50"/>
  <c r="L82" i="50"/>
  <c r="I82" i="50"/>
  <c r="F82" i="50"/>
  <c r="AA81" i="50"/>
  <c r="X81" i="50"/>
  <c r="U81" i="50"/>
  <c r="R81" i="50"/>
  <c r="O81" i="50"/>
  <c r="L81" i="50"/>
  <c r="I81" i="50"/>
  <c r="F81" i="50"/>
  <c r="AA79" i="50"/>
  <c r="X79" i="50"/>
  <c r="U79" i="50"/>
  <c r="R79" i="50"/>
  <c r="O79" i="50"/>
  <c r="L79" i="50"/>
  <c r="I79" i="50"/>
  <c r="F79" i="50"/>
  <c r="AA78" i="50"/>
  <c r="X78" i="50"/>
  <c r="U78" i="50"/>
  <c r="R78" i="50"/>
  <c r="O78" i="50"/>
  <c r="L78" i="50"/>
  <c r="I78" i="50"/>
  <c r="F78" i="50"/>
  <c r="AA70" i="50"/>
  <c r="X70" i="50"/>
  <c r="U70" i="50"/>
  <c r="R70" i="50"/>
  <c r="O70" i="50"/>
  <c r="L70" i="50"/>
  <c r="I70" i="50"/>
  <c r="F70" i="50"/>
  <c r="AA53" i="50"/>
  <c r="X53" i="50"/>
  <c r="U53" i="50"/>
  <c r="R53" i="50"/>
  <c r="O53" i="50"/>
  <c r="L53" i="50"/>
  <c r="I53" i="50"/>
  <c r="F53" i="50"/>
  <c r="AA52" i="50"/>
  <c r="X52" i="50"/>
  <c r="U52" i="50"/>
  <c r="R52" i="50"/>
  <c r="O52" i="50"/>
  <c r="L52" i="50"/>
  <c r="I52" i="50"/>
  <c r="F52" i="50"/>
  <c r="AA51" i="50"/>
  <c r="X51" i="50"/>
  <c r="U51" i="50"/>
  <c r="R51" i="50"/>
  <c r="O51" i="50"/>
  <c r="L51" i="50"/>
  <c r="I51" i="50"/>
  <c r="F51" i="50"/>
  <c r="AA50" i="50"/>
  <c r="X50" i="50"/>
  <c r="U50" i="50"/>
  <c r="R50" i="50"/>
  <c r="O50" i="50"/>
  <c r="L50" i="50"/>
  <c r="I50" i="50"/>
  <c r="F50" i="50"/>
  <c r="AA49" i="50"/>
  <c r="X49" i="50"/>
  <c r="U49" i="50"/>
  <c r="R49" i="50"/>
  <c r="O49" i="50"/>
  <c r="L49" i="50"/>
  <c r="I49" i="50"/>
  <c r="F49" i="50"/>
  <c r="AA48" i="50"/>
  <c r="X48" i="50"/>
  <c r="U48" i="50"/>
  <c r="R48" i="50"/>
  <c r="O48" i="50"/>
  <c r="L48" i="50"/>
  <c r="I48" i="50"/>
  <c r="F48" i="50"/>
  <c r="AA47" i="50"/>
  <c r="X47" i="50"/>
  <c r="U47" i="50"/>
  <c r="R47" i="50"/>
  <c r="O47" i="50"/>
  <c r="L47" i="50"/>
  <c r="I47" i="50"/>
  <c r="F47" i="50"/>
  <c r="AA46" i="50"/>
  <c r="X46" i="50"/>
  <c r="U46" i="50"/>
  <c r="R46" i="50"/>
  <c r="O46" i="50"/>
  <c r="L46" i="50"/>
  <c r="I46" i="50"/>
  <c r="F46" i="50"/>
  <c r="AA45" i="50"/>
  <c r="X45" i="50"/>
  <c r="U45" i="50"/>
  <c r="R45" i="50"/>
  <c r="O45" i="50"/>
  <c r="L45" i="50"/>
  <c r="I45" i="50"/>
  <c r="F45" i="50"/>
  <c r="AA44" i="50"/>
  <c r="X44" i="50"/>
  <c r="U44" i="50"/>
  <c r="R44" i="50"/>
  <c r="O44" i="50"/>
  <c r="L44" i="50"/>
  <c r="I44" i="50"/>
  <c r="F44" i="50"/>
  <c r="AA43" i="50"/>
  <c r="X43" i="50"/>
  <c r="U43" i="50"/>
  <c r="R43" i="50"/>
  <c r="O43" i="50"/>
  <c r="L43" i="50"/>
  <c r="I43" i="50"/>
  <c r="F43" i="50"/>
  <c r="AA41" i="50"/>
  <c r="X41" i="50"/>
  <c r="U41" i="50"/>
  <c r="R41" i="50"/>
  <c r="O41" i="50"/>
  <c r="L41" i="50"/>
  <c r="I41" i="50"/>
  <c r="F41" i="50"/>
  <c r="AA40" i="50"/>
  <c r="X40" i="50"/>
  <c r="U40" i="50"/>
  <c r="R40" i="50"/>
  <c r="O40" i="50"/>
  <c r="L40" i="50"/>
  <c r="I40" i="50"/>
  <c r="F40" i="50"/>
  <c r="AA39" i="50"/>
  <c r="X39" i="50"/>
  <c r="U39" i="50"/>
  <c r="R39" i="50"/>
  <c r="O39" i="50"/>
  <c r="L39" i="50"/>
  <c r="I39" i="50"/>
  <c r="F39" i="50"/>
  <c r="AA38" i="50"/>
  <c r="X38" i="50"/>
  <c r="U38" i="50"/>
  <c r="R38" i="50"/>
  <c r="O38" i="50"/>
  <c r="L38" i="50"/>
  <c r="I38" i="50"/>
  <c r="F38" i="50"/>
  <c r="AA37" i="50"/>
  <c r="X37" i="50"/>
  <c r="U37" i="50"/>
  <c r="R37" i="50"/>
  <c r="O37" i="50"/>
  <c r="L37" i="50"/>
  <c r="I37" i="50"/>
  <c r="F37" i="50"/>
  <c r="AA36" i="50"/>
  <c r="X36" i="50"/>
  <c r="U36" i="50"/>
  <c r="R36" i="50"/>
  <c r="O36" i="50"/>
  <c r="L36" i="50"/>
  <c r="I36" i="50"/>
  <c r="F36" i="50"/>
  <c r="AA35" i="50"/>
  <c r="X35" i="50"/>
  <c r="U35" i="50"/>
  <c r="R35" i="50"/>
  <c r="O35" i="50"/>
  <c r="L35" i="50"/>
  <c r="I35" i="50"/>
  <c r="F35" i="50"/>
  <c r="AA34" i="50"/>
  <c r="X34" i="50"/>
  <c r="U34" i="50"/>
  <c r="R34" i="50"/>
  <c r="O34" i="50"/>
  <c r="L34" i="50"/>
  <c r="I34" i="50"/>
  <c r="F34" i="50"/>
  <c r="AA33" i="50"/>
  <c r="X33" i="50"/>
  <c r="U33" i="50"/>
  <c r="R33" i="50"/>
  <c r="O33" i="50"/>
  <c r="L33" i="50"/>
  <c r="I33" i="50"/>
  <c r="F33" i="50"/>
  <c r="AA32" i="50"/>
  <c r="X32" i="50"/>
  <c r="U32" i="50"/>
  <c r="R32" i="50"/>
  <c r="O32" i="50"/>
  <c r="L32" i="50"/>
  <c r="I32" i="50"/>
  <c r="F32" i="50"/>
  <c r="AA31" i="50"/>
  <c r="X31" i="50"/>
  <c r="U31" i="50"/>
  <c r="R31" i="50"/>
  <c r="O31" i="50"/>
  <c r="L31" i="50"/>
  <c r="I31" i="50"/>
  <c r="F31" i="50"/>
  <c r="AA30" i="50"/>
  <c r="X30" i="50"/>
  <c r="U30" i="50"/>
  <c r="R30" i="50"/>
  <c r="O30" i="50"/>
  <c r="L30" i="50"/>
  <c r="I30" i="50"/>
  <c r="F30" i="50"/>
  <c r="AA29" i="50"/>
  <c r="X29" i="50"/>
  <c r="U29" i="50"/>
  <c r="R29" i="50"/>
  <c r="O29" i="50"/>
  <c r="L29" i="50"/>
  <c r="I29" i="50"/>
  <c r="F29" i="50"/>
  <c r="AA28" i="50"/>
  <c r="X28" i="50"/>
  <c r="U28" i="50"/>
  <c r="R28" i="50"/>
  <c r="O28" i="50"/>
  <c r="L28" i="50"/>
  <c r="I28" i="50"/>
  <c r="F28" i="50"/>
  <c r="AA27" i="50"/>
  <c r="X27" i="50"/>
  <c r="U27" i="50"/>
  <c r="R27" i="50"/>
  <c r="O27" i="50"/>
  <c r="L27" i="50"/>
  <c r="I27" i="50"/>
  <c r="F27" i="50"/>
  <c r="AA26" i="50"/>
  <c r="X26" i="50"/>
  <c r="U26" i="50"/>
  <c r="R26" i="50"/>
  <c r="O26" i="50"/>
  <c r="L26" i="50"/>
  <c r="I26" i="50"/>
  <c r="F26" i="50"/>
  <c r="AA25" i="50"/>
  <c r="X25" i="50"/>
  <c r="U25" i="50"/>
  <c r="R25" i="50"/>
  <c r="O25" i="50"/>
  <c r="L25" i="50"/>
  <c r="I25" i="50"/>
  <c r="F25" i="50"/>
  <c r="AA24" i="50"/>
  <c r="X24" i="50"/>
  <c r="U24" i="50"/>
  <c r="R24" i="50"/>
  <c r="O24" i="50"/>
  <c r="L24" i="50"/>
  <c r="I24" i="50"/>
  <c r="F24" i="50"/>
  <c r="AA23" i="50"/>
  <c r="X23" i="50"/>
  <c r="U23" i="50"/>
  <c r="R23" i="50"/>
  <c r="O23" i="50"/>
  <c r="L23" i="50"/>
  <c r="I23" i="50"/>
  <c r="F23" i="50"/>
  <c r="AA22" i="50"/>
  <c r="X22" i="50"/>
  <c r="U22" i="50"/>
  <c r="R22" i="50"/>
  <c r="O22" i="50"/>
  <c r="L22" i="50"/>
  <c r="I22" i="50"/>
  <c r="F22" i="50"/>
  <c r="AA21" i="50"/>
  <c r="X21" i="50"/>
  <c r="U21" i="50"/>
  <c r="R21" i="50"/>
  <c r="O21" i="50"/>
  <c r="L21" i="50"/>
  <c r="I21" i="50"/>
  <c r="F21" i="50"/>
  <c r="AA20" i="50"/>
  <c r="X20" i="50"/>
  <c r="U20" i="50"/>
  <c r="R20" i="50"/>
  <c r="O20" i="50"/>
  <c r="L20" i="50"/>
  <c r="I20" i="50"/>
  <c r="F20" i="50"/>
  <c r="AA19" i="50"/>
  <c r="X19" i="50"/>
  <c r="U19" i="50"/>
  <c r="R19" i="50"/>
  <c r="O19" i="50"/>
  <c r="L19" i="50"/>
  <c r="I19" i="50"/>
  <c r="F19" i="50"/>
  <c r="AA18" i="50"/>
  <c r="X18" i="50"/>
  <c r="U18" i="50"/>
  <c r="R18" i="50"/>
  <c r="O18" i="50"/>
  <c r="L18" i="50"/>
  <c r="I18" i="50"/>
  <c r="F18" i="50"/>
  <c r="AA17" i="50"/>
  <c r="X17" i="50"/>
  <c r="U17" i="50"/>
  <c r="R17" i="50"/>
  <c r="O17" i="50"/>
  <c r="L17" i="50"/>
  <c r="I17" i="50"/>
  <c r="F17" i="50"/>
  <c r="AA16" i="50"/>
  <c r="X16" i="50"/>
  <c r="U16" i="50"/>
  <c r="R16" i="50"/>
  <c r="O16" i="50"/>
  <c r="L16" i="50"/>
  <c r="I16" i="50"/>
  <c r="F16" i="50"/>
  <c r="AA15" i="50"/>
  <c r="X15" i="50"/>
  <c r="U15" i="50"/>
  <c r="R15" i="50"/>
  <c r="O15" i="50"/>
  <c r="L15" i="50"/>
  <c r="I15" i="50"/>
  <c r="F15" i="50"/>
  <c r="AA14" i="50"/>
  <c r="X14" i="50"/>
  <c r="U14" i="50"/>
  <c r="R14" i="50"/>
  <c r="O14" i="50"/>
  <c r="L14" i="50"/>
  <c r="I14" i="50"/>
  <c r="F14" i="50"/>
  <c r="AA13" i="50"/>
  <c r="X13" i="50"/>
  <c r="U13" i="50"/>
  <c r="R13" i="50"/>
  <c r="O13" i="50"/>
  <c r="L13" i="50"/>
  <c r="I13" i="50"/>
  <c r="F13" i="50"/>
  <c r="F92" i="50" l="1"/>
  <c r="U103" i="50"/>
  <c r="AA67" i="50"/>
  <c r="X103" i="50"/>
  <c r="F103" i="50"/>
  <c r="S104" i="54"/>
  <c r="G68" i="59"/>
  <c r="AE68" i="59"/>
  <c r="L67" i="50"/>
  <c r="O92" i="50"/>
  <c r="V68" i="54"/>
  <c r="Y93" i="54"/>
  <c r="P68" i="59"/>
  <c r="S93" i="59"/>
  <c r="J68" i="63"/>
  <c r="M93" i="63"/>
  <c r="O103" i="50"/>
  <c r="M104" i="54"/>
  <c r="Y68" i="63"/>
  <c r="J93" i="59"/>
  <c r="F67" i="50"/>
  <c r="I92" i="50"/>
  <c r="P68" i="54"/>
  <c r="S93" i="54"/>
  <c r="J68" i="59"/>
  <c r="M93" i="59"/>
  <c r="D68" i="63"/>
  <c r="AB68" i="63"/>
  <c r="G93" i="63"/>
  <c r="AE93" i="63"/>
  <c r="I67" i="50"/>
  <c r="L92" i="50"/>
  <c r="AA103" i="50"/>
  <c r="S68" i="54"/>
  <c r="V93" i="54"/>
  <c r="M68" i="59"/>
  <c r="P93" i="59"/>
  <c r="G68" i="63"/>
  <c r="AE68" i="63"/>
  <c r="O67" i="50"/>
  <c r="R92" i="50"/>
  <c r="I103" i="50"/>
  <c r="Y68" i="54"/>
  <c r="D93" i="54"/>
  <c r="AB93" i="54"/>
  <c r="G104" i="54"/>
  <c r="AE104" i="54"/>
  <c r="S68" i="59"/>
  <c r="V93" i="59"/>
  <c r="Y104" i="59"/>
  <c r="M68" i="63"/>
  <c r="P93" i="63"/>
  <c r="S104" i="63"/>
  <c r="R67" i="50"/>
  <c r="U92" i="50"/>
  <c r="L103" i="50"/>
  <c r="D68" i="54"/>
  <c r="AB68" i="54"/>
  <c r="G93" i="54"/>
  <c r="AE93" i="54"/>
  <c r="J104" i="54"/>
  <c r="V68" i="59"/>
  <c r="Y93" i="59"/>
  <c r="D104" i="59"/>
  <c r="AB104" i="59"/>
  <c r="P68" i="63"/>
  <c r="S93" i="63"/>
  <c r="V104" i="63"/>
  <c r="U67" i="50"/>
  <c r="X92" i="50"/>
  <c r="G68" i="54"/>
  <c r="AE68" i="54"/>
  <c r="J93" i="54"/>
  <c r="Y68" i="59"/>
  <c r="D93" i="59"/>
  <c r="AB93" i="59"/>
  <c r="G104" i="59"/>
  <c r="AE104" i="59"/>
  <c r="S68" i="63"/>
  <c r="V93" i="63"/>
  <c r="Y104" i="63"/>
  <c r="X67" i="50"/>
  <c r="AA92" i="50"/>
  <c r="R103" i="50"/>
  <c r="J68" i="54"/>
  <c r="M93" i="54"/>
  <c r="P104" i="54"/>
  <c r="D68" i="59"/>
  <c r="AB68" i="59"/>
  <c r="G93" i="59"/>
  <c r="AE93" i="59"/>
  <c r="J104" i="59"/>
  <c r="V68" i="63"/>
  <c r="Y93" i="63"/>
  <c r="D104" i="63"/>
  <c r="AB104" i="63"/>
  <c r="AI104" i="54"/>
  <c r="AG93" i="59"/>
  <c r="AI104" i="63"/>
  <c r="AI104" i="59"/>
  <c r="AG104" i="63"/>
  <c r="AI93" i="63"/>
  <c r="AG104" i="59"/>
  <c r="AG104" i="54"/>
  <c r="H103" i="38"/>
  <c r="AC103" i="50"/>
  <c r="AI93" i="59"/>
  <c r="AC92" i="50"/>
  <c r="AI93" i="54"/>
  <c r="H92" i="38"/>
  <c r="AH85" i="54"/>
  <c r="AI68" i="59"/>
  <c r="R45" i="77"/>
  <c r="U41" i="77"/>
  <c r="P45" i="77"/>
  <c r="S41" i="77"/>
  <c r="N45" i="77"/>
  <c r="Q41" i="77"/>
  <c r="V44" i="76"/>
  <c r="Y40" i="76"/>
  <c r="Q40" i="76"/>
  <c r="R44" i="76"/>
  <c r="U40" i="76"/>
  <c r="AH17" i="54"/>
  <c r="AH22" i="54"/>
  <c r="AH38" i="54"/>
  <c r="AH84" i="54"/>
  <c r="AH31" i="63"/>
  <c r="AH38" i="63"/>
  <c r="AH39" i="63"/>
  <c r="AH82" i="63"/>
  <c r="AH83" i="63"/>
  <c r="AH85" i="63"/>
  <c r="AH30" i="54"/>
  <c r="AH96" i="59"/>
  <c r="AH97" i="59"/>
  <c r="AH99" i="59"/>
  <c r="AH100" i="59"/>
  <c r="AH49" i="63"/>
  <c r="AH50" i="63"/>
  <c r="AH53" i="63"/>
  <c r="AH54" i="63"/>
  <c r="AH18" i="54"/>
  <c r="AH21" i="54"/>
  <c r="AH46" i="54"/>
  <c r="AH71" i="54"/>
  <c r="AH72" i="54"/>
  <c r="AH15" i="63"/>
  <c r="AH23" i="63"/>
  <c r="AH90" i="63"/>
  <c r="AH100" i="63"/>
  <c r="AH100" i="54"/>
  <c r="AH97" i="54"/>
  <c r="AH98" i="54"/>
  <c r="AH98" i="59"/>
  <c r="AH14" i="54"/>
  <c r="AG68" i="54"/>
  <c r="AI68" i="54"/>
  <c r="AH87" i="63"/>
  <c r="AC67" i="50"/>
  <c r="AG93" i="54"/>
  <c r="H67" i="38"/>
  <c r="AH22" i="63"/>
  <c r="AH86" i="63"/>
  <c r="AH14" i="63"/>
  <c r="AH32" i="63"/>
  <c r="AH40" i="63"/>
  <c r="AH46" i="63"/>
  <c r="AH48" i="63"/>
  <c r="AH27" i="63"/>
  <c r="AH28" i="63"/>
  <c r="AH30" i="63"/>
  <c r="AH35" i="63"/>
  <c r="AH36" i="63"/>
  <c r="AH44" i="63"/>
  <c r="AH51" i="63"/>
  <c r="AH52" i="63"/>
  <c r="AH16" i="54"/>
  <c r="AH25" i="54"/>
  <c r="AH26" i="54"/>
  <c r="AH29" i="54"/>
  <c r="AH88" i="54"/>
  <c r="AH89" i="54"/>
  <c r="AH101" i="54"/>
  <c r="AH101" i="59"/>
  <c r="AH47" i="63"/>
  <c r="AH19" i="54"/>
  <c r="AH20" i="54"/>
  <c r="AH24" i="54"/>
  <c r="AH33" i="54"/>
  <c r="AH34" i="54"/>
  <c r="AH37" i="54"/>
  <c r="AH83" i="54"/>
  <c r="AH87" i="54"/>
  <c r="AH71" i="59"/>
  <c r="AH82" i="59"/>
  <c r="AH84" i="59"/>
  <c r="AH85" i="59"/>
  <c r="AH88" i="59"/>
  <c r="AH89" i="59"/>
  <c r="AH90" i="59"/>
  <c r="AH15" i="54"/>
  <c r="AH27" i="54"/>
  <c r="AH28" i="54"/>
  <c r="AH32" i="54"/>
  <c r="AH41" i="54"/>
  <c r="AH42" i="54"/>
  <c r="AH45" i="54"/>
  <c r="AH90" i="54"/>
  <c r="AH87" i="59"/>
  <c r="AH23" i="54"/>
  <c r="AH35" i="54"/>
  <c r="AH36" i="54"/>
  <c r="AH40" i="54"/>
  <c r="AH49" i="54"/>
  <c r="AH50" i="54"/>
  <c r="AH53" i="54"/>
  <c r="AH86" i="54"/>
  <c r="AG68" i="59"/>
  <c r="AH83" i="59"/>
  <c r="AH31" i="54"/>
  <c r="AH44" i="54"/>
  <c r="AH48" i="54"/>
  <c r="AH86" i="59"/>
  <c r="AG68" i="63"/>
  <c r="AH96" i="63"/>
  <c r="AH99" i="63"/>
  <c r="AH39" i="54"/>
  <c r="AH51" i="54"/>
  <c r="AH52" i="54"/>
  <c r="AH17" i="59"/>
  <c r="AH18" i="59"/>
  <c r="AH19" i="59"/>
  <c r="AH21" i="59"/>
  <c r="AH22" i="59"/>
  <c r="AH25" i="59"/>
  <c r="AH26" i="59"/>
  <c r="AH27" i="59"/>
  <c r="AH29" i="59"/>
  <c r="AH30" i="59"/>
  <c r="AH33" i="59"/>
  <c r="AH34" i="59"/>
  <c r="AH35" i="59"/>
  <c r="AH37" i="59"/>
  <c r="AH38" i="59"/>
  <c r="AH41" i="59"/>
  <c r="AH42" i="59"/>
  <c r="AH45" i="59"/>
  <c r="AH46" i="59"/>
  <c r="AH49" i="59"/>
  <c r="AH50" i="59"/>
  <c r="AH51" i="59"/>
  <c r="AH53" i="59"/>
  <c r="AH54" i="59"/>
  <c r="AI68" i="63"/>
  <c r="AG93" i="63"/>
  <c r="AH47" i="54"/>
  <c r="AH54" i="54"/>
  <c r="AH16" i="59"/>
  <c r="AH24" i="59"/>
  <c r="AH32" i="59"/>
  <c r="AH40" i="59"/>
  <c r="AH48" i="59"/>
  <c r="AH17" i="63"/>
  <c r="AH18" i="63"/>
  <c r="AH21" i="63"/>
  <c r="AH97" i="63"/>
  <c r="AH98" i="63"/>
  <c r="AH20" i="59"/>
  <c r="AH28" i="59"/>
  <c r="AH36" i="59"/>
  <c r="AH44" i="59"/>
  <c r="AH52" i="59"/>
  <c r="AH16" i="63"/>
  <c r="AH25" i="63"/>
  <c r="AH26" i="63"/>
  <c r="AH29" i="63"/>
  <c r="AH71" i="63"/>
  <c r="AH84" i="63"/>
  <c r="AH96" i="54"/>
  <c r="AH99" i="54"/>
  <c r="AH15" i="59"/>
  <c r="AH23" i="59"/>
  <c r="AH31" i="59"/>
  <c r="AH39" i="59"/>
  <c r="AH47" i="59"/>
  <c r="AH19" i="63"/>
  <c r="AH20" i="63"/>
  <c r="AH24" i="63"/>
  <c r="AH33" i="63"/>
  <c r="AH34" i="63"/>
  <c r="AH37" i="63"/>
  <c r="AH41" i="63"/>
  <c r="AH42" i="63"/>
  <c r="AH45" i="63"/>
  <c r="AH88" i="63"/>
  <c r="AH89" i="63"/>
  <c r="AH101" i="63"/>
  <c r="AH102" i="63"/>
  <c r="AH102" i="59"/>
  <c r="AH14" i="59"/>
  <c r="AH102" i="54"/>
  <c r="AG30" i="69"/>
  <c r="AD30" i="69"/>
  <c r="AA30" i="69"/>
  <c r="X30" i="69"/>
  <c r="U30" i="69"/>
  <c r="R30" i="69"/>
  <c r="O30" i="69"/>
  <c r="L30" i="69"/>
  <c r="I30" i="69"/>
  <c r="F30" i="69"/>
  <c r="AG30" i="65"/>
  <c r="AD30" i="65"/>
  <c r="AA30" i="65"/>
  <c r="X30" i="65"/>
  <c r="U30" i="65"/>
  <c r="R30" i="65"/>
  <c r="O30" i="65"/>
  <c r="L30" i="65"/>
  <c r="I30" i="65"/>
  <c r="F30" i="65"/>
  <c r="AG30" i="61"/>
  <c r="AD30" i="61"/>
  <c r="AA30" i="61"/>
  <c r="X30" i="61"/>
  <c r="U30" i="61"/>
  <c r="R30" i="61"/>
  <c r="O30" i="61"/>
  <c r="L30" i="61"/>
  <c r="I30" i="61"/>
  <c r="F30" i="61"/>
  <c r="AG30" i="57"/>
  <c r="AD30" i="57"/>
  <c r="AA30" i="57"/>
  <c r="X30" i="57"/>
  <c r="U30" i="57"/>
  <c r="R30" i="57"/>
  <c r="O30" i="57"/>
  <c r="L30" i="57"/>
  <c r="I30" i="57"/>
  <c r="F30" i="57"/>
  <c r="AG30" i="52"/>
  <c r="AD30" i="52"/>
  <c r="AA30" i="52"/>
  <c r="X30" i="52"/>
  <c r="U30" i="52"/>
  <c r="R30" i="52"/>
  <c r="O30" i="52"/>
  <c r="L30" i="52"/>
  <c r="I30" i="52"/>
  <c r="F30" i="52"/>
  <c r="BS60" i="66"/>
  <c r="BL60" i="66"/>
  <c r="BE60" i="66"/>
  <c r="AX60" i="66"/>
  <c r="AQ60" i="66"/>
  <c r="AJ60" i="66"/>
  <c r="AC60" i="66"/>
  <c r="V60" i="66"/>
  <c r="O60" i="66"/>
  <c r="H60" i="66"/>
  <c r="BK61" i="66"/>
  <c r="AW61" i="66"/>
  <c r="AP61" i="66"/>
  <c r="AI61" i="66"/>
  <c r="AB61" i="66"/>
  <c r="U61" i="66"/>
  <c r="N61" i="66"/>
  <c r="O61" i="66" s="1"/>
  <c r="G61" i="66"/>
  <c r="BU57" i="66"/>
  <c r="BS57" i="66"/>
  <c r="BQ57" i="66"/>
  <c r="BL57" i="66"/>
  <c r="BJ57" i="66"/>
  <c r="BE57" i="66"/>
  <c r="BC57" i="66"/>
  <c r="AX57" i="66"/>
  <c r="AV57" i="66"/>
  <c r="AQ57" i="66"/>
  <c r="AO57" i="66"/>
  <c r="AJ57" i="66"/>
  <c r="AH57" i="66"/>
  <c r="AC57" i="66"/>
  <c r="AA57" i="66"/>
  <c r="V57" i="66"/>
  <c r="T57" i="66"/>
  <c r="O57" i="66"/>
  <c r="M57" i="66"/>
  <c r="F57" i="66"/>
  <c r="BU56" i="66"/>
  <c r="BS56" i="66"/>
  <c r="BQ56" i="66"/>
  <c r="BL56" i="66"/>
  <c r="BJ56" i="66"/>
  <c r="BE56" i="66"/>
  <c r="BC56" i="66"/>
  <c r="AX56" i="66"/>
  <c r="AV56" i="66"/>
  <c r="AQ56" i="66"/>
  <c r="AO56" i="66"/>
  <c r="AJ56" i="66"/>
  <c r="AH56" i="66"/>
  <c r="AC56" i="66"/>
  <c r="AA56" i="66"/>
  <c r="V56" i="66"/>
  <c r="T56" i="66"/>
  <c r="O56" i="66"/>
  <c r="M56" i="66"/>
  <c r="H56" i="66"/>
  <c r="F56" i="66"/>
  <c r="BU55" i="66"/>
  <c r="BS55" i="66"/>
  <c r="BQ55" i="66"/>
  <c r="BL55" i="66"/>
  <c r="BJ55" i="66"/>
  <c r="BE55" i="66"/>
  <c r="BC55" i="66"/>
  <c r="AX55" i="66"/>
  <c r="AV55" i="66"/>
  <c r="AQ55" i="66"/>
  <c r="AO55" i="66"/>
  <c r="AJ55" i="66"/>
  <c r="AH55" i="66"/>
  <c r="AC55" i="66"/>
  <c r="AA55" i="66"/>
  <c r="V55" i="66"/>
  <c r="T55" i="66"/>
  <c r="O55" i="66"/>
  <c r="M55" i="66"/>
  <c r="H55" i="66"/>
  <c r="F55" i="66"/>
  <c r="BU54" i="66"/>
  <c r="BS54" i="66"/>
  <c r="BQ54" i="66"/>
  <c r="BL54" i="66"/>
  <c r="BJ54" i="66"/>
  <c r="BE54" i="66"/>
  <c r="BC54" i="66"/>
  <c r="AX54" i="66"/>
  <c r="AV54" i="66"/>
  <c r="AQ54" i="66"/>
  <c r="AO54" i="66"/>
  <c r="AJ54" i="66"/>
  <c r="AH54" i="66"/>
  <c r="AC54" i="66"/>
  <c r="AA54" i="66"/>
  <c r="V54" i="66"/>
  <c r="T54" i="66"/>
  <c r="O54" i="66"/>
  <c r="M54" i="66"/>
  <c r="H54" i="66"/>
  <c r="F54" i="66"/>
  <c r="BU53" i="66"/>
  <c r="BS53" i="66"/>
  <c r="BQ53" i="66"/>
  <c r="BL53" i="66"/>
  <c r="BJ53" i="66"/>
  <c r="BE53" i="66"/>
  <c r="BC53" i="66"/>
  <c r="AX53" i="66"/>
  <c r="AV53" i="66"/>
  <c r="AQ53" i="66"/>
  <c r="AO53" i="66"/>
  <c r="AJ53" i="66"/>
  <c r="AH53" i="66"/>
  <c r="AC53" i="66"/>
  <c r="AA53" i="66"/>
  <c r="V53" i="66"/>
  <c r="T53" i="66"/>
  <c r="O53" i="66"/>
  <c r="M53" i="66"/>
  <c r="H53" i="66"/>
  <c r="F53" i="66"/>
  <c r="BU52" i="66"/>
  <c r="BS52" i="66"/>
  <c r="BQ52" i="66"/>
  <c r="BL52" i="66"/>
  <c r="BJ52" i="66"/>
  <c r="BE52" i="66"/>
  <c r="BC52" i="66"/>
  <c r="AX52" i="66"/>
  <c r="AV52" i="66"/>
  <c r="AQ52" i="66"/>
  <c r="AO52" i="66"/>
  <c r="AJ52" i="66"/>
  <c r="AH52" i="66"/>
  <c r="AC52" i="66"/>
  <c r="AA52" i="66"/>
  <c r="V52" i="66"/>
  <c r="T52" i="66"/>
  <c r="O52" i="66"/>
  <c r="M52" i="66"/>
  <c r="H52" i="66"/>
  <c r="F52" i="66"/>
  <c r="BU51" i="66"/>
  <c r="BS51" i="66"/>
  <c r="BQ51" i="66"/>
  <c r="BL51" i="66"/>
  <c r="BJ51" i="66"/>
  <c r="BE51" i="66"/>
  <c r="BC51" i="66"/>
  <c r="AX51" i="66"/>
  <c r="AV51" i="66"/>
  <c r="AQ51" i="66"/>
  <c r="AO51" i="66"/>
  <c r="AJ51" i="66"/>
  <c r="AH51" i="66"/>
  <c r="AC51" i="66"/>
  <c r="AA51" i="66"/>
  <c r="V51" i="66"/>
  <c r="T51" i="66"/>
  <c r="O51" i="66"/>
  <c r="M51" i="66"/>
  <c r="H51" i="66"/>
  <c r="F51" i="66"/>
  <c r="BU50" i="66"/>
  <c r="BS50" i="66"/>
  <c r="BQ50" i="66"/>
  <c r="BL50" i="66"/>
  <c r="BJ50" i="66"/>
  <c r="BE50" i="66"/>
  <c r="BC50" i="66"/>
  <c r="AX50" i="66"/>
  <c r="AV50" i="66"/>
  <c r="AQ50" i="66"/>
  <c r="AO50" i="66"/>
  <c r="AJ50" i="66"/>
  <c r="AH50" i="66"/>
  <c r="AC50" i="66"/>
  <c r="AA50" i="66"/>
  <c r="V50" i="66"/>
  <c r="T50" i="66"/>
  <c r="O50" i="66"/>
  <c r="M50" i="66"/>
  <c r="F50" i="66"/>
  <c r="BU49" i="66"/>
  <c r="BS49" i="66"/>
  <c r="BQ49" i="66"/>
  <c r="BL49" i="66"/>
  <c r="BJ49" i="66"/>
  <c r="BE49" i="66"/>
  <c r="BC49" i="66"/>
  <c r="AX49" i="66"/>
  <c r="AV49" i="66"/>
  <c r="AQ49" i="66"/>
  <c r="AO49" i="66"/>
  <c r="AJ49" i="66"/>
  <c r="AH49" i="66"/>
  <c r="AC49" i="66"/>
  <c r="AA49" i="66"/>
  <c r="V49" i="66"/>
  <c r="T49" i="66"/>
  <c r="O49" i="66"/>
  <c r="M49" i="66"/>
  <c r="F49" i="66"/>
  <c r="BU48" i="66"/>
  <c r="BS48" i="66"/>
  <c r="BQ48" i="66"/>
  <c r="BL48" i="66"/>
  <c r="BJ48" i="66"/>
  <c r="BE48" i="66"/>
  <c r="BC48" i="66"/>
  <c r="AX48" i="66"/>
  <c r="AV48" i="66"/>
  <c r="AQ48" i="66"/>
  <c r="AO48" i="66"/>
  <c r="AJ48" i="66"/>
  <c r="AH48" i="66"/>
  <c r="AC48" i="66"/>
  <c r="AA48" i="66"/>
  <c r="V48" i="66"/>
  <c r="T48" i="66"/>
  <c r="O48" i="66"/>
  <c r="M48" i="66"/>
  <c r="H48" i="66"/>
  <c r="F48" i="66"/>
  <c r="BU47" i="66"/>
  <c r="BS47" i="66"/>
  <c r="BQ47" i="66"/>
  <c r="BL47" i="66"/>
  <c r="BJ47" i="66"/>
  <c r="BE47" i="66"/>
  <c r="BC47" i="66"/>
  <c r="AX47" i="66"/>
  <c r="AV47" i="66"/>
  <c r="AQ47" i="66"/>
  <c r="AO47" i="66"/>
  <c r="AJ47" i="66"/>
  <c r="AH47" i="66"/>
  <c r="AC47" i="66"/>
  <c r="AA47" i="66"/>
  <c r="V47" i="66"/>
  <c r="T47" i="66"/>
  <c r="M47" i="66"/>
  <c r="H47" i="66"/>
  <c r="F47" i="66"/>
  <c r="BU46" i="66"/>
  <c r="BS46" i="66"/>
  <c r="BQ46" i="66"/>
  <c r="BL46" i="66"/>
  <c r="BJ46" i="66"/>
  <c r="BE46" i="66"/>
  <c r="BC46" i="66"/>
  <c r="AX46" i="66"/>
  <c r="AV46" i="66"/>
  <c r="AQ46" i="66"/>
  <c r="AO46" i="66"/>
  <c r="AJ46" i="66"/>
  <c r="AH46" i="66"/>
  <c r="AC46" i="66"/>
  <c r="AA46" i="66"/>
  <c r="V46" i="66"/>
  <c r="T46" i="66"/>
  <c r="O46" i="66"/>
  <c r="M46" i="66"/>
  <c r="H46" i="66"/>
  <c r="F46" i="66"/>
  <c r="BU45" i="66"/>
  <c r="BS45" i="66"/>
  <c r="BQ45" i="66"/>
  <c r="BL45" i="66"/>
  <c r="BJ45" i="66"/>
  <c r="BE45" i="66"/>
  <c r="BC45" i="66"/>
  <c r="AX45" i="66"/>
  <c r="AV45" i="66"/>
  <c r="AQ45" i="66"/>
  <c r="AO45" i="66"/>
  <c r="AJ45" i="66"/>
  <c r="AH45" i="66"/>
  <c r="AC45" i="66"/>
  <c r="AA45" i="66"/>
  <c r="V45" i="66"/>
  <c r="T45" i="66"/>
  <c r="O45" i="66"/>
  <c r="M45" i="66"/>
  <c r="H45" i="66"/>
  <c r="F45" i="66"/>
  <c r="BU44" i="66"/>
  <c r="BS44" i="66"/>
  <c r="BQ44" i="66"/>
  <c r="BL44" i="66"/>
  <c r="BJ44" i="66"/>
  <c r="BE44" i="66"/>
  <c r="BC44" i="66"/>
  <c r="AX44" i="66"/>
  <c r="AV44" i="66"/>
  <c r="AQ44" i="66"/>
  <c r="AO44" i="66"/>
  <c r="AJ44" i="66"/>
  <c r="AH44" i="66"/>
  <c r="AC44" i="66"/>
  <c r="AA44" i="66"/>
  <c r="V44" i="66"/>
  <c r="T44" i="66"/>
  <c r="O44" i="66"/>
  <c r="M44" i="66"/>
  <c r="H44" i="66"/>
  <c r="F44" i="66"/>
  <c r="BU43" i="66"/>
  <c r="BS43" i="66"/>
  <c r="BQ43" i="66"/>
  <c r="BL43" i="66"/>
  <c r="BJ43" i="66"/>
  <c r="BE43" i="66"/>
  <c r="BC43" i="66"/>
  <c r="AX43" i="66"/>
  <c r="AV43" i="66"/>
  <c r="AQ43" i="66"/>
  <c r="AO43" i="66"/>
  <c r="AJ43" i="66"/>
  <c r="AH43" i="66"/>
  <c r="AC43" i="66"/>
  <c r="AA43" i="66"/>
  <c r="V43" i="66"/>
  <c r="T43" i="66"/>
  <c r="O43" i="66"/>
  <c r="M43" i="66"/>
  <c r="H43" i="66"/>
  <c r="F43" i="66"/>
  <c r="BU42" i="66"/>
  <c r="BS42" i="66"/>
  <c r="BQ42" i="66"/>
  <c r="BL42" i="66"/>
  <c r="BJ42" i="66"/>
  <c r="BE42" i="66"/>
  <c r="BC42" i="66"/>
  <c r="AX42" i="66"/>
  <c r="AV42" i="66"/>
  <c r="AQ42" i="66"/>
  <c r="AO42" i="66"/>
  <c r="AJ42" i="66"/>
  <c r="AH42" i="66"/>
  <c r="AC42" i="66"/>
  <c r="AA42" i="66"/>
  <c r="V42" i="66"/>
  <c r="T42" i="66"/>
  <c r="O42" i="66"/>
  <c r="M42" i="66"/>
  <c r="H42" i="66"/>
  <c r="F42" i="66"/>
  <c r="BU41" i="66"/>
  <c r="BS41" i="66"/>
  <c r="BQ41" i="66"/>
  <c r="BL41" i="66"/>
  <c r="BJ41" i="66"/>
  <c r="BE41" i="66"/>
  <c r="BC41" i="66"/>
  <c r="AX41" i="66"/>
  <c r="AV41" i="66"/>
  <c r="AQ41" i="66"/>
  <c r="AO41" i="66"/>
  <c r="AJ41" i="66"/>
  <c r="AH41" i="66"/>
  <c r="AC41" i="66"/>
  <c r="AA41" i="66"/>
  <c r="V41" i="66"/>
  <c r="T41" i="66"/>
  <c r="O41" i="66"/>
  <c r="M41" i="66"/>
  <c r="F41" i="66"/>
  <c r="BU40" i="66"/>
  <c r="BS40" i="66"/>
  <c r="BQ40" i="66"/>
  <c r="BL40" i="66"/>
  <c r="BJ40" i="66"/>
  <c r="BE40" i="66"/>
  <c r="BC40" i="66"/>
  <c r="AX40" i="66"/>
  <c r="AV40" i="66"/>
  <c r="AQ40" i="66"/>
  <c r="AO40" i="66"/>
  <c r="AJ40" i="66"/>
  <c r="AH40" i="66"/>
  <c r="AC40" i="66"/>
  <c r="AA40" i="66"/>
  <c r="V40" i="66"/>
  <c r="T40" i="66"/>
  <c r="O40" i="66"/>
  <c r="M40" i="66"/>
  <c r="H40" i="66"/>
  <c r="F40" i="66"/>
  <c r="BU39" i="66"/>
  <c r="BS39" i="66"/>
  <c r="BQ39" i="66"/>
  <c r="BL39" i="66"/>
  <c r="BJ39" i="66"/>
  <c r="BE39" i="66"/>
  <c r="BC39" i="66"/>
  <c r="AX39" i="66"/>
  <c r="AV39" i="66"/>
  <c r="AQ39" i="66"/>
  <c r="AO39" i="66"/>
  <c r="AJ39" i="66"/>
  <c r="AH39" i="66"/>
  <c r="AC39" i="66"/>
  <c r="AA39" i="66"/>
  <c r="V39" i="66"/>
  <c r="T39" i="66"/>
  <c r="O39" i="66"/>
  <c r="M39" i="66"/>
  <c r="H39" i="66"/>
  <c r="F39" i="66"/>
  <c r="BU38" i="66"/>
  <c r="BS38" i="66"/>
  <c r="BQ38" i="66"/>
  <c r="BL38" i="66"/>
  <c r="BJ38" i="66"/>
  <c r="BE38" i="66"/>
  <c r="BC38" i="66"/>
  <c r="AX38" i="66"/>
  <c r="AV38" i="66"/>
  <c r="AQ38" i="66"/>
  <c r="AO38" i="66"/>
  <c r="AJ38" i="66"/>
  <c r="AH38" i="66"/>
  <c r="AC38" i="66"/>
  <c r="AA38" i="66"/>
  <c r="V38" i="66"/>
  <c r="T38" i="66"/>
  <c r="O38" i="66"/>
  <c r="M38" i="66"/>
  <c r="H38" i="66"/>
  <c r="F38" i="66"/>
  <c r="BU37" i="66"/>
  <c r="BS37" i="66"/>
  <c r="BQ37" i="66"/>
  <c r="BL37" i="66"/>
  <c r="BJ37" i="66"/>
  <c r="BE37" i="66"/>
  <c r="BC37" i="66"/>
  <c r="AX37" i="66"/>
  <c r="AV37" i="66"/>
  <c r="AQ37" i="66"/>
  <c r="AO37" i="66"/>
  <c r="AJ37" i="66"/>
  <c r="AH37" i="66"/>
  <c r="AC37" i="66"/>
  <c r="AA37" i="66"/>
  <c r="V37" i="66"/>
  <c r="T37" i="66"/>
  <c r="O37" i="66"/>
  <c r="M37" i="66"/>
  <c r="H37" i="66"/>
  <c r="F37" i="66"/>
  <c r="BU36" i="66"/>
  <c r="BS36" i="66"/>
  <c r="BQ36" i="66"/>
  <c r="BL36" i="66"/>
  <c r="BJ36" i="66"/>
  <c r="BE36" i="66"/>
  <c r="BC36" i="66"/>
  <c r="AX36" i="66"/>
  <c r="AV36" i="66"/>
  <c r="AQ36" i="66"/>
  <c r="AO36" i="66"/>
  <c r="AJ36" i="66"/>
  <c r="AH36" i="66"/>
  <c r="AC36" i="66"/>
  <c r="AA36" i="66"/>
  <c r="V36" i="66"/>
  <c r="T36" i="66"/>
  <c r="O36" i="66"/>
  <c r="M36" i="66"/>
  <c r="H36" i="66"/>
  <c r="F36" i="66"/>
  <c r="BU35" i="66"/>
  <c r="BS35" i="66"/>
  <c r="BQ35" i="66"/>
  <c r="BL35" i="66"/>
  <c r="BJ35" i="66"/>
  <c r="BE35" i="66"/>
  <c r="BC35" i="66"/>
  <c r="AX35" i="66"/>
  <c r="AV35" i="66"/>
  <c r="AQ35" i="66"/>
  <c r="AO35" i="66"/>
  <c r="AJ35" i="66"/>
  <c r="AH35" i="66"/>
  <c r="AC35" i="66"/>
  <c r="AA35" i="66"/>
  <c r="V35" i="66"/>
  <c r="T35" i="66"/>
  <c r="M35" i="66"/>
  <c r="H35" i="66"/>
  <c r="F35" i="66"/>
  <c r="BU34" i="66"/>
  <c r="BS34" i="66"/>
  <c r="BQ34" i="66"/>
  <c r="BL34" i="66"/>
  <c r="BJ34" i="66"/>
  <c r="BE34" i="66"/>
  <c r="BC34" i="66"/>
  <c r="AX34" i="66"/>
  <c r="AV34" i="66"/>
  <c r="AQ34" i="66"/>
  <c r="AO34" i="66"/>
  <c r="AJ34" i="66"/>
  <c r="AH34" i="66"/>
  <c r="AC34" i="66"/>
  <c r="AA34" i="66"/>
  <c r="V34" i="66"/>
  <c r="T34" i="66"/>
  <c r="O34" i="66"/>
  <c r="M34" i="66"/>
  <c r="F34" i="66"/>
  <c r="BU33" i="66"/>
  <c r="BS33" i="66"/>
  <c r="BQ33" i="66"/>
  <c r="BL33" i="66"/>
  <c r="BJ33" i="66"/>
  <c r="BE33" i="66"/>
  <c r="BC33" i="66"/>
  <c r="AX33" i="66"/>
  <c r="AV33" i="66"/>
  <c r="AQ33" i="66"/>
  <c r="AO33" i="66"/>
  <c r="AJ33" i="66"/>
  <c r="AH33" i="66"/>
  <c r="AC33" i="66"/>
  <c r="AA33" i="66"/>
  <c r="V33" i="66"/>
  <c r="T33" i="66"/>
  <c r="O33" i="66"/>
  <c r="M33" i="66"/>
  <c r="F33" i="66"/>
  <c r="BU32" i="66"/>
  <c r="BS32" i="66"/>
  <c r="BQ32" i="66"/>
  <c r="BL32" i="66"/>
  <c r="BJ32" i="66"/>
  <c r="BE32" i="66"/>
  <c r="BC32" i="66"/>
  <c r="AX32" i="66"/>
  <c r="AV32" i="66"/>
  <c r="AQ32" i="66"/>
  <c r="AO32" i="66"/>
  <c r="AJ32" i="66"/>
  <c r="AH32" i="66"/>
  <c r="AC32" i="66"/>
  <c r="AA32" i="66"/>
  <c r="V32" i="66"/>
  <c r="T32" i="66"/>
  <c r="O32" i="66"/>
  <c r="M32" i="66"/>
  <c r="H32" i="66"/>
  <c r="F32" i="66"/>
  <c r="BU31" i="66"/>
  <c r="BS31" i="66"/>
  <c r="BQ31" i="66"/>
  <c r="BL31" i="66"/>
  <c r="BJ31" i="66"/>
  <c r="BE31" i="66"/>
  <c r="BC31" i="66"/>
  <c r="AX31" i="66"/>
  <c r="AV31" i="66"/>
  <c r="AQ31" i="66"/>
  <c r="AO31" i="66"/>
  <c r="AJ31" i="66"/>
  <c r="AH31" i="66"/>
  <c r="AC31" i="66"/>
  <c r="AA31" i="66"/>
  <c r="V31" i="66"/>
  <c r="T31" i="66"/>
  <c r="M31" i="66"/>
  <c r="H31" i="66"/>
  <c r="F31" i="66"/>
  <c r="BU30" i="66"/>
  <c r="BS30" i="66"/>
  <c r="BQ30" i="66"/>
  <c r="BL30" i="66"/>
  <c r="BJ30" i="66"/>
  <c r="BE30" i="66"/>
  <c r="BC30" i="66"/>
  <c r="AX30" i="66"/>
  <c r="AV30" i="66"/>
  <c r="AQ30" i="66"/>
  <c r="AO30" i="66"/>
  <c r="AJ30" i="66"/>
  <c r="AH30" i="66"/>
  <c r="AC30" i="66"/>
  <c r="AA30" i="66"/>
  <c r="V30" i="66"/>
  <c r="T30" i="66"/>
  <c r="O30" i="66"/>
  <c r="M30" i="66"/>
  <c r="H30" i="66"/>
  <c r="F30" i="66"/>
  <c r="BU29" i="66"/>
  <c r="BS29" i="66"/>
  <c r="BQ29" i="66"/>
  <c r="BL29" i="66"/>
  <c r="BJ29" i="66"/>
  <c r="BE29" i="66"/>
  <c r="BC29" i="66"/>
  <c r="AX29" i="66"/>
  <c r="AV29" i="66"/>
  <c r="AQ29" i="66"/>
  <c r="AO29" i="66"/>
  <c r="AJ29" i="66"/>
  <c r="AH29" i="66"/>
  <c r="AC29" i="66"/>
  <c r="AA29" i="66"/>
  <c r="V29" i="66"/>
  <c r="T29" i="66"/>
  <c r="O29" i="66"/>
  <c r="M29" i="66"/>
  <c r="H29" i="66"/>
  <c r="F29" i="66"/>
  <c r="BU28" i="66"/>
  <c r="BS28" i="66"/>
  <c r="BQ28" i="66"/>
  <c r="BL28" i="66"/>
  <c r="BJ28" i="66"/>
  <c r="BE28" i="66"/>
  <c r="BC28" i="66"/>
  <c r="AX28" i="66"/>
  <c r="AV28" i="66"/>
  <c r="AQ28" i="66"/>
  <c r="AO28" i="66"/>
  <c r="AJ28" i="66"/>
  <c r="AH28" i="66"/>
  <c r="AC28" i="66"/>
  <c r="AA28" i="66"/>
  <c r="V28" i="66"/>
  <c r="T28" i="66"/>
  <c r="O28" i="66"/>
  <c r="M28" i="66"/>
  <c r="H28" i="66"/>
  <c r="F28" i="66"/>
  <c r="BU27" i="66"/>
  <c r="BS27" i="66"/>
  <c r="BQ27" i="66"/>
  <c r="BL27" i="66"/>
  <c r="BJ27" i="66"/>
  <c r="BE27" i="66"/>
  <c r="BC27" i="66"/>
  <c r="AX27" i="66"/>
  <c r="AV27" i="66"/>
  <c r="AQ27" i="66"/>
  <c r="AO27" i="66"/>
  <c r="AJ27" i="66"/>
  <c r="AH27" i="66"/>
  <c r="AC27" i="66"/>
  <c r="AA27" i="66"/>
  <c r="V27" i="66"/>
  <c r="T27" i="66"/>
  <c r="O27" i="66"/>
  <c r="M27" i="66"/>
  <c r="H27" i="66"/>
  <c r="F27" i="66"/>
  <c r="BU26" i="66"/>
  <c r="BS26" i="66"/>
  <c r="BQ26" i="66"/>
  <c r="BL26" i="66"/>
  <c r="BJ26" i="66"/>
  <c r="BE26" i="66"/>
  <c r="BC26" i="66"/>
  <c r="AX26" i="66"/>
  <c r="AV26" i="66"/>
  <c r="AQ26" i="66"/>
  <c r="AO26" i="66"/>
  <c r="AJ26" i="66"/>
  <c r="AH26" i="66"/>
  <c r="AC26" i="66"/>
  <c r="AA26" i="66"/>
  <c r="V26" i="66"/>
  <c r="T26" i="66"/>
  <c r="O26" i="66"/>
  <c r="M26" i="66"/>
  <c r="H26" i="66"/>
  <c r="F26" i="66"/>
  <c r="BU25" i="66"/>
  <c r="BS25" i="66"/>
  <c r="BQ25" i="66"/>
  <c r="BL25" i="66"/>
  <c r="BJ25" i="66"/>
  <c r="BE25" i="66"/>
  <c r="BC25" i="66"/>
  <c r="AX25" i="66"/>
  <c r="AV25" i="66"/>
  <c r="AQ25" i="66"/>
  <c r="AO25" i="66"/>
  <c r="AJ25" i="66"/>
  <c r="AH25" i="66"/>
  <c r="AC25" i="66"/>
  <c r="AA25" i="66"/>
  <c r="V25" i="66"/>
  <c r="T25" i="66"/>
  <c r="O25" i="66"/>
  <c r="M25" i="66"/>
  <c r="F25" i="66"/>
  <c r="BU24" i="66"/>
  <c r="BS24" i="66"/>
  <c r="BQ24" i="66"/>
  <c r="BL24" i="66"/>
  <c r="BJ24" i="66"/>
  <c r="BE24" i="66"/>
  <c r="BC24" i="66"/>
  <c r="AX24" i="66"/>
  <c r="AV24" i="66"/>
  <c r="AQ24" i="66"/>
  <c r="AO24" i="66"/>
  <c r="AJ24" i="66"/>
  <c r="AH24" i="66"/>
  <c r="AC24" i="66"/>
  <c r="AA24" i="66"/>
  <c r="V24" i="66"/>
  <c r="T24" i="66"/>
  <c r="O24" i="66"/>
  <c r="M24" i="66"/>
  <c r="H24" i="66"/>
  <c r="F24" i="66"/>
  <c r="BU23" i="66"/>
  <c r="BS23" i="66"/>
  <c r="BQ23" i="66"/>
  <c r="BL23" i="66"/>
  <c r="BJ23" i="66"/>
  <c r="BE23" i="66"/>
  <c r="BC23" i="66"/>
  <c r="AX23" i="66"/>
  <c r="AV23" i="66"/>
  <c r="AQ23" i="66"/>
  <c r="AO23" i="66"/>
  <c r="AJ23" i="66"/>
  <c r="AH23" i="66"/>
  <c r="AC23" i="66"/>
  <c r="AA23" i="66"/>
  <c r="V23" i="66"/>
  <c r="T23" i="66"/>
  <c r="O23" i="66"/>
  <c r="M23" i="66"/>
  <c r="F23" i="66"/>
  <c r="BU22" i="66"/>
  <c r="BS22" i="66"/>
  <c r="BQ22" i="66"/>
  <c r="BL22" i="66"/>
  <c r="BJ22" i="66"/>
  <c r="BE22" i="66"/>
  <c r="BC22" i="66"/>
  <c r="AX22" i="66"/>
  <c r="AV22" i="66"/>
  <c r="AQ22" i="66"/>
  <c r="AO22" i="66"/>
  <c r="AJ22" i="66"/>
  <c r="AH22" i="66"/>
  <c r="AC22" i="66"/>
  <c r="AA22" i="66"/>
  <c r="V22" i="66"/>
  <c r="T22" i="66"/>
  <c r="O22" i="66"/>
  <c r="M22" i="66"/>
  <c r="H22" i="66"/>
  <c r="F22" i="66"/>
  <c r="BU21" i="66"/>
  <c r="BS21" i="66"/>
  <c r="BQ21" i="66"/>
  <c r="BL21" i="66"/>
  <c r="BJ21" i="66"/>
  <c r="BE21" i="66"/>
  <c r="BC21" i="66"/>
  <c r="AX21" i="66"/>
  <c r="AV21" i="66"/>
  <c r="AQ21" i="66"/>
  <c r="AO21" i="66"/>
  <c r="AJ21" i="66"/>
  <c r="AH21" i="66"/>
  <c r="AC21" i="66"/>
  <c r="AA21" i="66"/>
  <c r="V21" i="66"/>
  <c r="T21" i="66"/>
  <c r="O21" i="66"/>
  <c r="M21" i="66"/>
  <c r="H21" i="66"/>
  <c r="F21" i="66"/>
  <c r="BU20" i="66"/>
  <c r="BS20" i="66"/>
  <c r="BQ20" i="66"/>
  <c r="BL20" i="66"/>
  <c r="BJ20" i="66"/>
  <c r="BE20" i="66"/>
  <c r="BC20" i="66"/>
  <c r="AX20" i="66"/>
  <c r="AV20" i="66"/>
  <c r="AQ20" i="66"/>
  <c r="AO20" i="66"/>
  <c r="AJ20" i="66"/>
  <c r="AH20" i="66"/>
  <c r="AC20" i="66"/>
  <c r="AA20" i="66"/>
  <c r="V20" i="66"/>
  <c r="T20" i="66"/>
  <c r="O20" i="66"/>
  <c r="M20" i="66"/>
  <c r="H20" i="66"/>
  <c r="F20" i="66"/>
  <c r="BU19" i="66"/>
  <c r="BS19" i="66"/>
  <c r="BQ19" i="66"/>
  <c r="BL19" i="66"/>
  <c r="BJ19" i="66"/>
  <c r="BE19" i="66"/>
  <c r="BC19" i="66"/>
  <c r="AX19" i="66"/>
  <c r="AV19" i="66"/>
  <c r="AQ19" i="66"/>
  <c r="AO19" i="66"/>
  <c r="AJ19" i="66"/>
  <c r="AH19" i="66"/>
  <c r="AC19" i="66"/>
  <c r="AA19" i="66"/>
  <c r="V19" i="66"/>
  <c r="T19" i="66"/>
  <c r="O19" i="66"/>
  <c r="M19" i="66"/>
  <c r="H19" i="66"/>
  <c r="F19" i="66"/>
  <c r="BU18" i="66"/>
  <c r="BS18" i="66"/>
  <c r="BQ18" i="66"/>
  <c r="BL18" i="66"/>
  <c r="BJ18" i="66"/>
  <c r="BE18" i="66"/>
  <c r="BC18" i="66"/>
  <c r="AX18" i="66"/>
  <c r="AV18" i="66"/>
  <c r="AQ18" i="66"/>
  <c r="AO18" i="66"/>
  <c r="AJ18" i="66"/>
  <c r="AH18" i="66"/>
  <c r="AC18" i="66"/>
  <c r="AA18" i="66"/>
  <c r="V18" i="66"/>
  <c r="T18" i="66"/>
  <c r="O18" i="66"/>
  <c r="M18" i="66"/>
  <c r="F18" i="66"/>
  <c r="BU17" i="66"/>
  <c r="BS17" i="66"/>
  <c r="BQ17" i="66"/>
  <c r="BL17" i="66"/>
  <c r="BJ17" i="66"/>
  <c r="BE17" i="66"/>
  <c r="BC17" i="66"/>
  <c r="AX17" i="66"/>
  <c r="AV17" i="66"/>
  <c r="AQ17" i="66"/>
  <c r="AO17" i="66"/>
  <c r="AJ17" i="66"/>
  <c r="AH17" i="66"/>
  <c r="AC17" i="66"/>
  <c r="AA17" i="66"/>
  <c r="V17" i="66"/>
  <c r="T17" i="66"/>
  <c r="O17" i="66"/>
  <c r="M17" i="66"/>
  <c r="F17" i="66"/>
  <c r="BU16" i="66"/>
  <c r="BS16" i="66"/>
  <c r="BQ16" i="66"/>
  <c r="BL16" i="66"/>
  <c r="BJ16" i="66"/>
  <c r="BE16" i="66"/>
  <c r="BC16" i="66"/>
  <c r="AX16" i="66"/>
  <c r="AV16" i="66"/>
  <c r="AQ16" i="66"/>
  <c r="AO16" i="66"/>
  <c r="AJ16" i="66"/>
  <c r="AH16" i="66"/>
  <c r="AC16" i="66"/>
  <c r="AA16" i="66"/>
  <c r="V16" i="66"/>
  <c r="T16" i="66"/>
  <c r="O16" i="66"/>
  <c r="M16" i="66"/>
  <c r="H16" i="66"/>
  <c r="F16" i="66"/>
  <c r="BU15" i="66"/>
  <c r="BS15" i="66"/>
  <c r="BQ15" i="66"/>
  <c r="BL15" i="66"/>
  <c r="BJ15" i="66"/>
  <c r="BC15" i="66"/>
  <c r="AX15" i="66"/>
  <c r="AV15" i="66"/>
  <c r="AQ15" i="66"/>
  <c r="AO15" i="66"/>
  <c r="AJ15" i="66"/>
  <c r="AH15" i="66"/>
  <c r="AC15" i="66"/>
  <c r="AA15" i="66"/>
  <c r="V15" i="66"/>
  <c r="T15" i="66"/>
  <c r="M15" i="66"/>
  <c r="H15" i="66"/>
  <c r="F15" i="66"/>
  <c r="BS60" i="62"/>
  <c r="BL60" i="62"/>
  <c r="BE60" i="62"/>
  <c r="AX60" i="62"/>
  <c r="AQ60" i="62"/>
  <c r="AJ60" i="62"/>
  <c r="AC60" i="62"/>
  <c r="V60" i="62"/>
  <c r="O60" i="62"/>
  <c r="H60" i="62"/>
  <c r="BK61" i="62"/>
  <c r="BD61" i="62"/>
  <c r="AW61" i="62"/>
  <c r="AP61" i="62"/>
  <c r="AI61" i="62"/>
  <c r="AB61" i="62"/>
  <c r="U61" i="62"/>
  <c r="N61" i="62"/>
  <c r="O61" i="62" s="1"/>
  <c r="G61" i="62"/>
  <c r="BU57" i="62"/>
  <c r="BS57" i="62"/>
  <c r="BQ57" i="62"/>
  <c r="BL57" i="62"/>
  <c r="BJ57" i="62"/>
  <c r="BE57" i="62"/>
  <c r="BC57" i="62"/>
  <c r="AX57" i="62"/>
  <c r="AV57" i="62"/>
  <c r="AQ57" i="62"/>
  <c r="AO57" i="62"/>
  <c r="AJ57" i="62"/>
  <c r="AH57" i="62"/>
  <c r="AC57" i="62"/>
  <c r="AA57" i="62"/>
  <c r="V57" i="62"/>
  <c r="T57" i="62"/>
  <c r="O57" i="62"/>
  <c r="M57" i="62"/>
  <c r="H57" i="62"/>
  <c r="F57" i="62"/>
  <c r="BU56" i="62"/>
  <c r="BS56" i="62"/>
  <c r="BQ56" i="62"/>
  <c r="BL56" i="62"/>
  <c r="BJ56" i="62"/>
  <c r="BE56" i="62"/>
  <c r="BC56" i="62"/>
  <c r="AX56" i="62"/>
  <c r="AV56" i="62"/>
  <c r="AQ56" i="62"/>
  <c r="AO56" i="62"/>
  <c r="AJ56" i="62"/>
  <c r="AH56" i="62"/>
  <c r="AC56" i="62"/>
  <c r="AA56" i="62"/>
  <c r="V56" i="62"/>
  <c r="T56" i="62"/>
  <c r="O56" i="62"/>
  <c r="M56" i="62"/>
  <c r="H56" i="62"/>
  <c r="F56" i="62"/>
  <c r="BU55" i="62"/>
  <c r="BS55" i="62"/>
  <c r="BQ55" i="62"/>
  <c r="BL55" i="62"/>
  <c r="BJ55" i="62"/>
  <c r="BE55" i="62"/>
  <c r="BC55" i="62"/>
  <c r="AX55" i="62"/>
  <c r="AV55" i="62"/>
  <c r="AQ55" i="62"/>
  <c r="AO55" i="62"/>
  <c r="AJ55" i="62"/>
  <c r="AH55" i="62"/>
  <c r="AC55" i="62"/>
  <c r="AA55" i="62"/>
  <c r="V55" i="62"/>
  <c r="T55" i="62"/>
  <c r="M55" i="62"/>
  <c r="H55" i="62"/>
  <c r="F55" i="62"/>
  <c r="BU54" i="62"/>
  <c r="BS54" i="62"/>
  <c r="BQ54" i="62"/>
  <c r="BL54" i="62"/>
  <c r="BJ54" i="62"/>
  <c r="BE54" i="62"/>
  <c r="BC54" i="62"/>
  <c r="AX54" i="62"/>
  <c r="AV54" i="62"/>
  <c r="AQ54" i="62"/>
  <c r="AO54" i="62"/>
  <c r="AJ54" i="62"/>
  <c r="AH54" i="62"/>
  <c r="AC54" i="62"/>
  <c r="AA54" i="62"/>
  <c r="V54" i="62"/>
  <c r="T54" i="62"/>
  <c r="O54" i="62"/>
  <c r="M54" i="62"/>
  <c r="H54" i="62"/>
  <c r="F54" i="62"/>
  <c r="BU53" i="62"/>
  <c r="BS53" i="62"/>
  <c r="BQ53" i="62"/>
  <c r="BL53" i="62"/>
  <c r="BJ53" i="62"/>
  <c r="BE53" i="62"/>
  <c r="BC53" i="62"/>
  <c r="AX53" i="62"/>
  <c r="AV53" i="62"/>
  <c r="AQ53" i="62"/>
  <c r="AO53" i="62"/>
  <c r="AJ53" i="62"/>
  <c r="AH53" i="62"/>
  <c r="AH11" i="63" s="1"/>
  <c r="AC53" i="62"/>
  <c r="AA53" i="62"/>
  <c r="V53" i="62"/>
  <c r="T53" i="62"/>
  <c r="M53" i="62"/>
  <c r="H53" i="62"/>
  <c r="F53" i="62"/>
  <c r="BU52" i="62"/>
  <c r="BS52" i="62"/>
  <c r="BQ52" i="62"/>
  <c r="BL52" i="62"/>
  <c r="BJ52" i="62"/>
  <c r="BE52" i="62"/>
  <c r="BC52" i="62"/>
  <c r="AX52" i="62"/>
  <c r="AV52" i="62"/>
  <c r="AQ52" i="62"/>
  <c r="AO52" i="62"/>
  <c r="AJ52" i="62"/>
  <c r="AH52" i="62"/>
  <c r="AC52" i="62"/>
  <c r="AA52" i="62"/>
  <c r="V52" i="62"/>
  <c r="T52" i="62"/>
  <c r="O52" i="62"/>
  <c r="M52" i="62"/>
  <c r="H52" i="62"/>
  <c r="F52" i="62"/>
  <c r="BU51" i="62"/>
  <c r="BS51" i="62"/>
  <c r="BQ51" i="62"/>
  <c r="BL51" i="62"/>
  <c r="BJ51" i="62"/>
  <c r="BE51" i="62"/>
  <c r="BC51" i="62"/>
  <c r="AX51" i="62"/>
  <c r="AV51" i="62"/>
  <c r="AQ51" i="62"/>
  <c r="AO51" i="62"/>
  <c r="AJ51" i="62"/>
  <c r="AH51" i="62"/>
  <c r="AC51" i="62"/>
  <c r="AA51" i="62"/>
  <c r="V51" i="62"/>
  <c r="T51" i="62"/>
  <c r="O51" i="62"/>
  <c r="M51" i="62"/>
  <c r="H51" i="62"/>
  <c r="F51" i="62"/>
  <c r="BU50" i="62"/>
  <c r="BS50" i="62"/>
  <c r="BQ50" i="62"/>
  <c r="BL50" i="62"/>
  <c r="BJ50" i="62"/>
  <c r="BE50" i="62"/>
  <c r="BC50" i="62"/>
  <c r="AX50" i="62"/>
  <c r="AV50" i="62"/>
  <c r="AQ50" i="62"/>
  <c r="AO50" i="62"/>
  <c r="AJ50" i="62"/>
  <c r="AH50" i="62"/>
  <c r="AC50" i="62"/>
  <c r="AA50" i="62"/>
  <c r="V50" i="62"/>
  <c r="T50" i="62"/>
  <c r="O50" i="62"/>
  <c r="M50" i="62"/>
  <c r="F50" i="62"/>
  <c r="BU49" i="62"/>
  <c r="BS49" i="62"/>
  <c r="BQ49" i="62"/>
  <c r="BL49" i="62"/>
  <c r="BJ49" i="62"/>
  <c r="BE49" i="62"/>
  <c r="BC49" i="62"/>
  <c r="AX49" i="62"/>
  <c r="AV49" i="62"/>
  <c r="AQ49" i="62"/>
  <c r="AO49" i="62"/>
  <c r="AJ49" i="62"/>
  <c r="AH49" i="62"/>
  <c r="AC49" i="62"/>
  <c r="AA49" i="62"/>
  <c r="V49" i="62"/>
  <c r="T49" i="62"/>
  <c r="O49" i="62"/>
  <c r="M49" i="62"/>
  <c r="H49" i="62"/>
  <c r="F49" i="62"/>
  <c r="BU48" i="62"/>
  <c r="BS48" i="62"/>
  <c r="BQ48" i="62"/>
  <c r="BL48" i="62"/>
  <c r="BJ48" i="62"/>
  <c r="BE48" i="62"/>
  <c r="BC48" i="62"/>
  <c r="AX48" i="62"/>
  <c r="AV48" i="62"/>
  <c r="AQ48" i="62"/>
  <c r="AO48" i="62"/>
  <c r="AJ48" i="62"/>
  <c r="AH48" i="62"/>
  <c r="AC48" i="62"/>
  <c r="AA48" i="62"/>
  <c r="V48" i="62"/>
  <c r="T48" i="62"/>
  <c r="M48" i="62"/>
  <c r="H48" i="62"/>
  <c r="F48" i="62"/>
  <c r="BU47" i="62"/>
  <c r="BS47" i="62"/>
  <c r="BQ47" i="62"/>
  <c r="BL47" i="62"/>
  <c r="BJ47" i="62"/>
  <c r="BE47" i="62"/>
  <c r="BC47" i="62"/>
  <c r="AX47" i="62"/>
  <c r="AV47" i="62"/>
  <c r="AQ47" i="62"/>
  <c r="AO47" i="62"/>
  <c r="AJ47" i="62"/>
  <c r="AH47" i="62"/>
  <c r="AC47" i="62"/>
  <c r="AA47" i="62"/>
  <c r="V47" i="62"/>
  <c r="T47" i="62"/>
  <c r="M47" i="62"/>
  <c r="H47" i="62"/>
  <c r="F47" i="62"/>
  <c r="BU46" i="62"/>
  <c r="BS46" i="62"/>
  <c r="BQ46" i="62"/>
  <c r="BL46" i="62"/>
  <c r="BJ46" i="62"/>
  <c r="BE46" i="62"/>
  <c r="BC46" i="62"/>
  <c r="AX46" i="62"/>
  <c r="AV46" i="62"/>
  <c r="AQ46" i="62"/>
  <c r="AO46" i="62"/>
  <c r="AJ46" i="62"/>
  <c r="AH46" i="62"/>
  <c r="AC46" i="62"/>
  <c r="AA46" i="62"/>
  <c r="T46" i="62"/>
  <c r="O46" i="62"/>
  <c r="M46" i="62"/>
  <c r="H46" i="62"/>
  <c r="F46" i="62"/>
  <c r="BU45" i="62"/>
  <c r="BS45" i="62"/>
  <c r="BQ45" i="62"/>
  <c r="BL45" i="62"/>
  <c r="BJ45" i="62"/>
  <c r="BE45" i="62"/>
  <c r="BC45" i="62"/>
  <c r="AX45" i="62"/>
  <c r="AV45" i="62"/>
  <c r="AQ45" i="62"/>
  <c r="AO45" i="62"/>
  <c r="AJ45" i="62"/>
  <c r="AH45" i="62"/>
  <c r="AC45" i="62"/>
  <c r="AA45" i="62"/>
  <c r="T45" i="62"/>
  <c r="O45" i="62"/>
  <c r="M45" i="62"/>
  <c r="H45" i="62"/>
  <c r="F45" i="62"/>
  <c r="BU44" i="62"/>
  <c r="BS44" i="62"/>
  <c r="BQ44" i="62"/>
  <c r="BL44" i="62"/>
  <c r="BJ44" i="62"/>
  <c r="BE44" i="62"/>
  <c r="BC44" i="62"/>
  <c r="AX44" i="62"/>
  <c r="AV44" i="62"/>
  <c r="AQ44" i="62"/>
  <c r="AO44" i="62"/>
  <c r="AJ44" i="62"/>
  <c r="AH44" i="62"/>
  <c r="AC44" i="62"/>
  <c r="AA44" i="62"/>
  <c r="V44" i="62"/>
  <c r="T44" i="62"/>
  <c r="O44" i="62"/>
  <c r="M44" i="62"/>
  <c r="F44" i="62"/>
  <c r="BU43" i="62"/>
  <c r="BS43" i="62"/>
  <c r="BQ43" i="62"/>
  <c r="BL43" i="62"/>
  <c r="BJ43" i="62"/>
  <c r="BE43" i="62"/>
  <c r="BC43" i="62"/>
  <c r="AX43" i="62"/>
  <c r="AV43" i="62"/>
  <c r="AQ43" i="62"/>
  <c r="AO43" i="62"/>
  <c r="AJ43" i="62"/>
  <c r="AH43" i="62"/>
  <c r="AC43" i="62"/>
  <c r="AA43" i="62"/>
  <c r="V43" i="62"/>
  <c r="T43" i="62"/>
  <c r="O43" i="62"/>
  <c r="M43" i="62"/>
  <c r="H43" i="62"/>
  <c r="F43" i="62"/>
  <c r="BU42" i="62"/>
  <c r="BS42" i="62"/>
  <c r="BQ42" i="62"/>
  <c r="BL42" i="62"/>
  <c r="BJ42" i="62"/>
  <c r="BE42" i="62"/>
  <c r="BC42" i="62"/>
  <c r="AX42" i="62"/>
  <c r="AV42" i="62"/>
  <c r="AQ42" i="62"/>
  <c r="AO42" i="62"/>
  <c r="AJ42" i="62"/>
  <c r="AH42" i="62"/>
  <c r="AC42" i="62"/>
  <c r="AA42" i="62"/>
  <c r="V42" i="62"/>
  <c r="T42" i="62"/>
  <c r="O42" i="62"/>
  <c r="M42" i="62"/>
  <c r="F42" i="62"/>
  <c r="BU41" i="62"/>
  <c r="BS41" i="62"/>
  <c r="BQ41" i="62"/>
  <c r="BL41" i="62"/>
  <c r="BJ41" i="62"/>
  <c r="BE41" i="62"/>
  <c r="BC41" i="62"/>
  <c r="AX41" i="62"/>
  <c r="AV41" i="62"/>
  <c r="AQ41" i="62"/>
  <c r="AO41" i="62"/>
  <c r="AJ41" i="62"/>
  <c r="AH41" i="62"/>
  <c r="AC41" i="62"/>
  <c r="AA41" i="62"/>
  <c r="V41" i="62"/>
  <c r="T41" i="62"/>
  <c r="O41" i="62"/>
  <c r="M41" i="62"/>
  <c r="H41" i="62"/>
  <c r="F41" i="62"/>
  <c r="BU40" i="62"/>
  <c r="BS40" i="62"/>
  <c r="BQ40" i="62"/>
  <c r="BL40" i="62"/>
  <c r="BJ40" i="62"/>
  <c r="BE40" i="62"/>
  <c r="BC40" i="62"/>
  <c r="AX40" i="62"/>
  <c r="AV40" i="62"/>
  <c r="AQ40" i="62"/>
  <c r="AO40" i="62"/>
  <c r="AJ40" i="62"/>
  <c r="AH40" i="62"/>
  <c r="AC40" i="62"/>
  <c r="AA40" i="62"/>
  <c r="V40" i="62"/>
  <c r="T40" i="62"/>
  <c r="O40" i="62"/>
  <c r="M40" i="62"/>
  <c r="H40" i="62"/>
  <c r="F40" i="62"/>
  <c r="BU39" i="62"/>
  <c r="BS39" i="62"/>
  <c r="BQ39" i="62"/>
  <c r="BL39" i="62"/>
  <c r="BJ39" i="62"/>
  <c r="BE39" i="62"/>
  <c r="BC39" i="62"/>
  <c r="AX39" i="62"/>
  <c r="AV39" i="62"/>
  <c r="AQ39" i="62"/>
  <c r="AO39" i="62"/>
  <c r="AJ39" i="62"/>
  <c r="AH39" i="62"/>
  <c r="AC39" i="62"/>
  <c r="AA39" i="62"/>
  <c r="V39" i="62"/>
  <c r="T39" i="62"/>
  <c r="M39" i="62"/>
  <c r="H39" i="62"/>
  <c r="F39" i="62"/>
  <c r="BU38" i="62"/>
  <c r="BS38" i="62"/>
  <c r="BQ38" i="62"/>
  <c r="BL38" i="62"/>
  <c r="BJ38" i="62"/>
  <c r="BE38" i="62"/>
  <c r="BC38" i="62"/>
  <c r="AX38" i="62"/>
  <c r="AV38" i="62"/>
  <c r="AQ38" i="62"/>
  <c r="AO38" i="62"/>
  <c r="AJ38" i="62"/>
  <c r="AH38" i="62"/>
  <c r="AC38" i="62"/>
  <c r="AA38" i="62"/>
  <c r="V38" i="62"/>
  <c r="T38" i="62"/>
  <c r="O38" i="62"/>
  <c r="M38" i="62"/>
  <c r="H38" i="62"/>
  <c r="F38" i="62"/>
  <c r="BU37" i="62"/>
  <c r="BS37" i="62"/>
  <c r="BQ37" i="62"/>
  <c r="BL37" i="62"/>
  <c r="BJ37" i="62"/>
  <c r="BE37" i="62"/>
  <c r="BC37" i="62"/>
  <c r="AX37" i="62"/>
  <c r="AV37" i="62"/>
  <c r="AQ37" i="62"/>
  <c r="AO37" i="62"/>
  <c r="AJ37" i="62"/>
  <c r="AH37" i="62"/>
  <c r="AC37" i="62"/>
  <c r="AA37" i="62"/>
  <c r="V37" i="62"/>
  <c r="T37" i="62"/>
  <c r="M37" i="62"/>
  <c r="H37" i="62"/>
  <c r="F37" i="62"/>
  <c r="BU36" i="62"/>
  <c r="BS36" i="62"/>
  <c r="BQ36" i="62"/>
  <c r="BL36" i="62"/>
  <c r="BJ36" i="62"/>
  <c r="BE36" i="62"/>
  <c r="BC36" i="62"/>
  <c r="AX36" i="62"/>
  <c r="AV36" i="62"/>
  <c r="AQ36" i="62"/>
  <c r="AO36" i="62"/>
  <c r="AJ36" i="62"/>
  <c r="AH36" i="62"/>
  <c r="AC36" i="62"/>
  <c r="AA36" i="62"/>
  <c r="V36" i="62"/>
  <c r="T36" i="62"/>
  <c r="O36" i="62"/>
  <c r="M36" i="62"/>
  <c r="H36" i="62"/>
  <c r="F36" i="62"/>
  <c r="BU35" i="62"/>
  <c r="BS35" i="62"/>
  <c r="BQ35" i="62"/>
  <c r="BL35" i="62"/>
  <c r="BJ35" i="62"/>
  <c r="BE35" i="62"/>
  <c r="BC35" i="62"/>
  <c r="AX35" i="62"/>
  <c r="AV35" i="62"/>
  <c r="AQ35" i="62"/>
  <c r="AO35" i="62"/>
  <c r="AJ35" i="62"/>
  <c r="AH35" i="62"/>
  <c r="AC35" i="62"/>
  <c r="AA35" i="62"/>
  <c r="V35" i="62"/>
  <c r="T35" i="62"/>
  <c r="O35" i="62"/>
  <c r="M35" i="62"/>
  <c r="H35" i="62"/>
  <c r="F35" i="62"/>
  <c r="BU34" i="62"/>
  <c r="BS34" i="62"/>
  <c r="BQ34" i="62"/>
  <c r="BL34" i="62"/>
  <c r="BJ34" i="62"/>
  <c r="BE34" i="62"/>
  <c r="BC34" i="62"/>
  <c r="AX34" i="62"/>
  <c r="AV34" i="62"/>
  <c r="AQ34" i="62"/>
  <c r="AO34" i="62"/>
  <c r="AJ34" i="62"/>
  <c r="AH34" i="62"/>
  <c r="AC34" i="62"/>
  <c r="AA34" i="62"/>
  <c r="V34" i="62"/>
  <c r="T34" i="62"/>
  <c r="O34" i="62"/>
  <c r="M34" i="62"/>
  <c r="F34" i="62"/>
  <c r="BU33" i="62"/>
  <c r="BS33" i="62"/>
  <c r="BQ33" i="62"/>
  <c r="BL33" i="62"/>
  <c r="BJ33" i="62"/>
  <c r="BE33" i="62"/>
  <c r="BC33" i="62"/>
  <c r="AX33" i="62"/>
  <c r="AV33" i="62"/>
  <c r="AQ33" i="62"/>
  <c r="AO33" i="62"/>
  <c r="AJ33" i="62"/>
  <c r="AH33" i="62"/>
  <c r="AC33" i="62"/>
  <c r="AA33" i="62"/>
  <c r="V33" i="62"/>
  <c r="T33" i="62"/>
  <c r="O33" i="62"/>
  <c r="M33" i="62"/>
  <c r="H33" i="62"/>
  <c r="F33" i="62"/>
  <c r="BU32" i="62"/>
  <c r="BS32" i="62"/>
  <c r="BQ32" i="62"/>
  <c r="BL32" i="62"/>
  <c r="BJ32" i="62"/>
  <c r="BE32" i="62"/>
  <c r="BC32" i="62"/>
  <c r="AX32" i="62"/>
  <c r="AV32" i="62"/>
  <c r="AQ32" i="62"/>
  <c r="AO32" i="62"/>
  <c r="AJ32" i="62"/>
  <c r="AH32" i="62"/>
  <c r="AC32" i="62"/>
  <c r="AA32" i="62"/>
  <c r="V32" i="62"/>
  <c r="T32" i="62"/>
  <c r="M32" i="62"/>
  <c r="H32" i="62"/>
  <c r="F32" i="62"/>
  <c r="BU31" i="62"/>
  <c r="BS31" i="62"/>
  <c r="BQ31" i="62"/>
  <c r="BL31" i="62"/>
  <c r="BJ31" i="62"/>
  <c r="BE31" i="62"/>
  <c r="BC31" i="62"/>
  <c r="AX31" i="62"/>
  <c r="AV31" i="62"/>
  <c r="AQ31" i="62"/>
  <c r="AO31" i="62"/>
  <c r="AJ31" i="62"/>
  <c r="AH31" i="62"/>
  <c r="AC31" i="62"/>
  <c r="AA31" i="62"/>
  <c r="V31" i="62"/>
  <c r="T31" i="62"/>
  <c r="M31" i="62"/>
  <c r="H31" i="62"/>
  <c r="F31" i="62"/>
  <c r="BU30" i="62"/>
  <c r="BS30" i="62"/>
  <c r="BQ30" i="62"/>
  <c r="BL30" i="62"/>
  <c r="BJ30" i="62"/>
  <c r="BE30" i="62"/>
  <c r="BC30" i="62"/>
  <c r="AX30" i="62"/>
  <c r="AV30" i="62"/>
  <c r="AQ30" i="62"/>
  <c r="AO30" i="62"/>
  <c r="AJ30" i="62"/>
  <c r="AH30" i="62"/>
  <c r="AC30" i="62"/>
  <c r="AA30" i="62"/>
  <c r="T30" i="62"/>
  <c r="O30" i="62"/>
  <c r="M30" i="62"/>
  <c r="H30" i="62"/>
  <c r="F30" i="62"/>
  <c r="BU29" i="62"/>
  <c r="BS29" i="62"/>
  <c r="BQ29" i="62"/>
  <c r="BL29" i="62"/>
  <c r="BJ29" i="62"/>
  <c r="BE29" i="62"/>
  <c r="BC29" i="62"/>
  <c r="AX29" i="62"/>
  <c r="AV29" i="62"/>
  <c r="AQ29" i="62"/>
  <c r="AO29" i="62"/>
  <c r="AJ29" i="62"/>
  <c r="AH29" i="62"/>
  <c r="AC29" i="62"/>
  <c r="AA29" i="62"/>
  <c r="T29" i="62"/>
  <c r="O29" i="62"/>
  <c r="M29" i="62"/>
  <c r="H29" i="62"/>
  <c r="F29" i="62"/>
  <c r="BU28" i="62"/>
  <c r="BS28" i="62"/>
  <c r="BQ28" i="62"/>
  <c r="BL28" i="62"/>
  <c r="BJ28" i="62"/>
  <c r="BE28" i="62"/>
  <c r="BC28" i="62"/>
  <c r="AX28" i="62"/>
  <c r="AV28" i="62"/>
  <c r="AQ28" i="62"/>
  <c r="AO28" i="62"/>
  <c r="AJ28" i="62"/>
  <c r="AH28" i="62"/>
  <c r="AC28" i="62"/>
  <c r="AA28" i="62"/>
  <c r="V28" i="62"/>
  <c r="T28" i="62"/>
  <c r="O28" i="62"/>
  <c r="M28" i="62"/>
  <c r="F28" i="62"/>
  <c r="BU27" i="62"/>
  <c r="BS27" i="62"/>
  <c r="BQ27" i="62"/>
  <c r="BL27" i="62"/>
  <c r="BJ27" i="62"/>
  <c r="BE27" i="62"/>
  <c r="BC27" i="62"/>
  <c r="AX27" i="62"/>
  <c r="AV27" i="62"/>
  <c r="AQ27" i="62"/>
  <c r="AO27" i="62"/>
  <c r="AJ27" i="62"/>
  <c r="AH27" i="62"/>
  <c r="AC27" i="62"/>
  <c r="AA27" i="62"/>
  <c r="V27" i="62"/>
  <c r="T27" i="62"/>
  <c r="O27" i="62"/>
  <c r="M27" i="62"/>
  <c r="H27" i="62"/>
  <c r="F27" i="62"/>
  <c r="BU26" i="62"/>
  <c r="BS26" i="62"/>
  <c r="BQ26" i="62"/>
  <c r="BL26" i="62"/>
  <c r="BJ26" i="62"/>
  <c r="BE26" i="62"/>
  <c r="BC26" i="62"/>
  <c r="AX26" i="62"/>
  <c r="AV26" i="62"/>
  <c r="AQ26" i="62"/>
  <c r="AO26" i="62"/>
  <c r="AJ26" i="62"/>
  <c r="AH26" i="62"/>
  <c r="AC26" i="62"/>
  <c r="AA26" i="62"/>
  <c r="V26" i="62"/>
  <c r="T26" i="62"/>
  <c r="O26" i="62"/>
  <c r="M26" i="62"/>
  <c r="F26" i="62"/>
  <c r="BU25" i="62"/>
  <c r="BS25" i="62"/>
  <c r="BQ25" i="62"/>
  <c r="BL25" i="62"/>
  <c r="BJ25" i="62"/>
  <c r="BE25" i="62"/>
  <c r="BC25" i="62"/>
  <c r="AX25" i="62"/>
  <c r="AV25" i="62"/>
  <c r="AQ25" i="62"/>
  <c r="AO25" i="62"/>
  <c r="AJ25" i="62"/>
  <c r="AH25" i="62"/>
  <c r="AC25" i="62"/>
  <c r="AA25" i="62"/>
  <c r="V25" i="62"/>
  <c r="T25" i="62"/>
  <c r="O25" i="62"/>
  <c r="M25" i="62"/>
  <c r="H25" i="62"/>
  <c r="F25" i="62"/>
  <c r="BU24" i="62"/>
  <c r="BS24" i="62"/>
  <c r="BQ24" i="62"/>
  <c r="BL24" i="62"/>
  <c r="BJ24" i="62"/>
  <c r="BE24" i="62"/>
  <c r="BC24" i="62"/>
  <c r="AX24" i="62"/>
  <c r="AV24" i="62"/>
  <c r="AQ24" i="62"/>
  <c r="AO24" i="62"/>
  <c r="AJ24" i="62"/>
  <c r="AH24" i="62"/>
  <c r="AC24" i="62"/>
  <c r="AA24" i="62"/>
  <c r="V24" i="62"/>
  <c r="T24" i="62"/>
  <c r="O24" i="62"/>
  <c r="M24" i="62"/>
  <c r="H24" i="62"/>
  <c r="F24" i="62"/>
  <c r="BU23" i="62"/>
  <c r="BS23" i="62"/>
  <c r="BQ23" i="62"/>
  <c r="BL23" i="62"/>
  <c r="BJ23" i="62"/>
  <c r="BE23" i="62"/>
  <c r="BC23" i="62"/>
  <c r="AX23" i="62"/>
  <c r="AV23" i="62"/>
  <c r="AQ23" i="62"/>
  <c r="AO23" i="62"/>
  <c r="AJ23" i="62"/>
  <c r="AH23" i="62"/>
  <c r="AC23" i="62"/>
  <c r="AA23" i="62"/>
  <c r="V23" i="62"/>
  <c r="T23" i="62"/>
  <c r="M23" i="62"/>
  <c r="H23" i="62"/>
  <c r="F23" i="62"/>
  <c r="BU22" i="62"/>
  <c r="BS22" i="62"/>
  <c r="BQ22" i="62"/>
  <c r="BL22" i="62"/>
  <c r="BJ22" i="62"/>
  <c r="BE22" i="62"/>
  <c r="BC22" i="62"/>
  <c r="AX22" i="62"/>
  <c r="AV22" i="62"/>
  <c r="AQ22" i="62"/>
  <c r="AO22" i="62"/>
  <c r="AJ22" i="62"/>
  <c r="AH22" i="62"/>
  <c r="AC22" i="62"/>
  <c r="AA22" i="62"/>
  <c r="V22" i="62"/>
  <c r="T22" i="62"/>
  <c r="O22" i="62"/>
  <c r="M22" i="62"/>
  <c r="H22" i="62"/>
  <c r="F22" i="62"/>
  <c r="BU21" i="62"/>
  <c r="BS21" i="62"/>
  <c r="BQ21" i="62"/>
  <c r="BL21" i="62"/>
  <c r="BJ21" i="62"/>
  <c r="BE21" i="62"/>
  <c r="BC21" i="62"/>
  <c r="AX21" i="62"/>
  <c r="AV21" i="62"/>
  <c r="AQ21" i="62"/>
  <c r="AO21" i="62"/>
  <c r="AJ21" i="62"/>
  <c r="AH21" i="62"/>
  <c r="AC21" i="62"/>
  <c r="AA21" i="62"/>
  <c r="V21" i="62"/>
  <c r="T21" i="62"/>
  <c r="O21" i="62"/>
  <c r="M21" i="62"/>
  <c r="H21" i="62"/>
  <c r="F21" i="62"/>
  <c r="BU20" i="62"/>
  <c r="BS20" i="62"/>
  <c r="BQ20" i="62"/>
  <c r="BL20" i="62"/>
  <c r="BJ20" i="62"/>
  <c r="BE20" i="62"/>
  <c r="BC20" i="62"/>
  <c r="AX20" i="62"/>
  <c r="AV20" i="62"/>
  <c r="AQ20" i="62"/>
  <c r="AO20" i="62"/>
  <c r="AJ20" i="62"/>
  <c r="AH20" i="62"/>
  <c r="AC20" i="62"/>
  <c r="AA20" i="62"/>
  <c r="V20" i="62"/>
  <c r="T20" i="62"/>
  <c r="O20" i="62"/>
  <c r="M20" i="62"/>
  <c r="F20" i="62"/>
  <c r="BU19" i="62"/>
  <c r="BS19" i="62"/>
  <c r="BQ19" i="62"/>
  <c r="BL19" i="62"/>
  <c r="BJ19" i="62"/>
  <c r="BE19" i="62"/>
  <c r="BC19" i="62"/>
  <c r="AX19" i="62"/>
  <c r="AV19" i="62"/>
  <c r="AQ19" i="62"/>
  <c r="AO19" i="62"/>
  <c r="AJ19" i="62"/>
  <c r="AH19" i="62"/>
  <c r="AC19" i="62"/>
  <c r="AA19" i="62"/>
  <c r="V19" i="62"/>
  <c r="T19" i="62"/>
  <c r="O19" i="62"/>
  <c r="M19" i="62"/>
  <c r="H19" i="62"/>
  <c r="F19" i="62"/>
  <c r="BU18" i="62"/>
  <c r="BS18" i="62"/>
  <c r="BQ18" i="62"/>
  <c r="BL18" i="62"/>
  <c r="BJ18" i="62"/>
  <c r="BE18" i="62"/>
  <c r="BC18" i="62"/>
  <c r="AX18" i="62"/>
  <c r="AV18" i="62"/>
  <c r="AQ18" i="62"/>
  <c r="AO18" i="62"/>
  <c r="AJ18" i="62"/>
  <c r="AH18" i="62"/>
  <c r="AC18" i="62"/>
  <c r="AA18" i="62"/>
  <c r="V18" i="62"/>
  <c r="T18" i="62"/>
  <c r="O18" i="62"/>
  <c r="M18" i="62"/>
  <c r="F18" i="62"/>
  <c r="BU17" i="62"/>
  <c r="BS17" i="62"/>
  <c r="BQ17" i="62"/>
  <c r="BL17" i="62"/>
  <c r="BJ17" i="62"/>
  <c r="BE17" i="62"/>
  <c r="BC17" i="62"/>
  <c r="AX17" i="62"/>
  <c r="AV17" i="62"/>
  <c r="AQ17" i="62"/>
  <c r="AO17" i="62"/>
  <c r="AJ17" i="62"/>
  <c r="AH17" i="62"/>
  <c r="AC17" i="62"/>
  <c r="AA17" i="62"/>
  <c r="V17" i="62"/>
  <c r="T17" i="62"/>
  <c r="O17" i="62"/>
  <c r="M17" i="62"/>
  <c r="H17" i="62"/>
  <c r="F17" i="62"/>
  <c r="BU16" i="62"/>
  <c r="BS16" i="62"/>
  <c r="BQ16" i="62"/>
  <c r="BL16" i="62"/>
  <c r="BJ16" i="62"/>
  <c r="BE16" i="62"/>
  <c r="BC16" i="62"/>
  <c r="AX16" i="62"/>
  <c r="AV16" i="62"/>
  <c r="AQ16" i="62"/>
  <c r="AO16" i="62"/>
  <c r="AJ16" i="62"/>
  <c r="AH16" i="62"/>
  <c r="AC16" i="62"/>
  <c r="AA16" i="62"/>
  <c r="V16" i="62"/>
  <c r="T16" i="62"/>
  <c r="M16" i="62"/>
  <c r="H16" i="62"/>
  <c r="F16" i="62"/>
  <c r="BU15" i="62"/>
  <c r="BQ15" i="62"/>
  <c r="BL15" i="62"/>
  <c r="BJ15" i="62"/>
  <c r="BC15" i="62"/>
  <c r="AX15" i="62"/>
  <c r="AV15" i="62"/>
  <c r="AQ15" i="62"/>
  <c r="AO15" i="62"/>
  <c r="AJ15" i="62"/>
  <c r="AH15" i="62"/>
  <c r="AC15" i="62"/>
  <c r="AA15" i="62"/>
  <c r="V15" i="62"/>
  <c r="T15" i="62"/>
  <c r="M15" i="62"/>
  <c r="H15" i="62"/>
  <c r="F15" i="62"/>
  <c r="BS60" i="58"/>
  <c r="BL60" i="58"/>
  <c r="BE60" i="58"/>
  <c r="AX60" i="58"/>
  <c r="AQ60" i="58"/>
  <c r="AJ60" i="58"/>
  <c r="AC60" i="58"/>
  <c r="V60" i="58"/>
  <c r="O60" i="58"/>
  <c r="H60" i="58"/>
  <c r="BK61" i="58"/>
  <c r="BD61" i="58"/>
  <c r="AW61" i="58"/>
  <c r="AP61" i="58"/>
  <c r="AI61" i="58"/>
  <c r="AB61" i="58"/>
  <c r="U61" i="58"/>
  <c r="N61" i="58"/>
  <c r="O61" i="58" s="1"/>
  <c r="G61" i="58"/>
  <c r="BU57" i="58"/>
  <c r="BS57" i="58"/>
  <c r="BQ57" i="58"/>
  <c r="BL57" i="58"/>
  <c r="BJ57" i="58"/>
  <c r="BE57" i="58"/>
  <c r="BC57" i="58"/>
  <c r="AX57" i="58"/>
  <c r="AV57" i="58"/>
  <c r="AQ57" i="58"/>
  <c r="AO57" i="58"/>
  <c r="AJ57" i="58"/>
  <c r="AH57" i="58"/>
  <c r="AC57" i="58"/>
  <c r="AA57" i="58"/>
  <c r="V57" i="58"/>
  <c r="T57" i="58"/>
  <c r="O57" i="58"/>
  <c r="M57" i="58"/>
  <c r="F57" i="58"/>
  <c r="BU56" i="58"/>
  <c r="BS56" i="58"/>
  <c r="BQ56" i="58"/>
  <c r="BL56" i="58"/>
  <c r="BJ56" i="58"/>
  <c r="BE56" i="58"/>
  <c r="BC56" i="58"/>
  <c r="AX56" i="58"/>
  <c r="AV56" i="58"/>
  <c r="AQ56" i="58"/>
  <c r="AO56" i="58"/>
  <c r="AJ56" i="58"/>
  <c r="AH56" i="58"/>
  <c r="AC56" i="58"/>
  <c r="AA56" i="58"/>
  <c r="V56" i="58"/>
  <c r="T56" i="58"/>
  <c r="O56" i="58"/>
  <c r="M56" i="58"/>
  <c r="H56" i="58"/>
  <c r="F56" i="58"/>
  <c r="BU55" i="58"/>
  <c r="BS55" i="58"/>
  <c r="BQ55" i="58"/>
  <c r="BL55" i="58"/>
  <c r="BJ55" i="58"/>
  <c r="BE55" i="58"/>
  <c r="BC55" i="58"/>
  <c r="AX55" i="58"/>
  <c r="AV55" i="58"/>
  <c r="AQ55" i="58"/>
  <c r="AO55" i="58"/>
  <c r="AJ55" i="58"/>
  <c r="AH55" i="58"/>
  <c r="AC55" i="58"/>
  <c r="AA55" i="58"/>
  <c r="V55" i="58"/>
  <c r="T55" i="58"/>
  <c r="M55" i="58"/>
  <c r="H55" i="58"/>
  <c r="F55" i="58"/>
  <c r="BU54" i="58"/>
  <c r="BS54" i="58"/>
  <c r="BQ54" i="58"/>
  <c r="BL54" i="58"/>
  <c r="BJ54" i="58"/>
  <c r="BE54" i="58"/>
  <c r="BC54" i="58"/>
  <c r="AX54" i="58"/>
  <c r="AV54" i="58"/>
  <c r="AQ54" i="58"/>
  <c r="AO54" i="58"/>
  <c r="AJ54" i="58"/>
  <c r="AH54" i="58"/>
  <c r="AC54" i="58"/>
  <c r="AA54" i="58"/>
  <c r="V54" i="58"/>
  <c r="T54" i="58"/>
  <c r="O54" i="58"/>
  <c r="M54" i="58"/>
  <c r="H54" i="58"/>
  <c r="F54" i="58"/>
  <c r="BU53" i="58"/>
  <c r="BS53" i="58"/>
  <c r="BQ53" i="58"/>
  <c r="BL53" i="58"/>
  <c r="BJ53" i="58"/>
  <c r="BE53" i="58"/>
  <c r="BC53" i="58"/>
  <c r="AX53" i="58"/>
  <c r="AV53" i="58"/>
  <c r="AQ53" i="58"/>
  <c r="AO53" i="58"/>
  <c r="AJ53" i="58"/>
  <c r="AH53" i="58"/>
  <c r="AC53" i="58"/>
  <c r="AA53" i="58"/>
  <c r="V53" i="58"/>
  <c r="T53" i="58"/>
  <c r="O53" i="58"/>
  <c r="M53" i="58"/>
  <c r="F53" i="58"/>
  <c r="BU52" i="58"/>
  <c r="BS52" i="58"/>
  <c r="BQ52" i="58"/>
  <c r="BL52" i="58"/>
  <c r="BJ52" i="58"/>
  <c r="BE52" i="58"/>
  <c r="BC52" i="58"/>
  <c r="AX52" i="58"/>
  <c r="AV52" i="58"/>
  <c r="AQ52" i="58"/>
  <c r="AO52" i="58"/>
  <c r="AJ52" i="58"/>
  <c r="AH52" i="58"/>
  <c r="AC52" i="58"/>
  <c r="AA52" i="58"/>
  <c r="V52" i="58"/>
  <c r="T52" i="58"/>
  <c r="O52" i="58"/>
  <c r="M52" i="58"/>
  <c r="H52" i="58"/>
  <c r="F52" i="58"/>
  <c r="BU51" i="58"/>
  <c r="BS51" i="58"/>
  <c r="BQ51" i="58"/>
  <c r="BL51" i="58"/>
  <c r="BJ51" i="58"/>
  <c r="BE51" i="58"/>
  <c r="BC51" i="58"/>
  <c r="AX51" i="58"/>
  <c r="AV51" i="58"/>
  <c r="AQ51" i="58"/>
  <c r="AO51" i="58"/>
  <c r="AJ51" i="58"/>
  <c r="AH51" i="58"/>
  <c r="AC51" i="58"/>
  <c r="AA51" i="58"/>
  <c r="V51" i="58"/>
  <c r="T51" i="58"/>
  <c r="O51" i="58"/>
  <c r="M51" i="58"/>
  <c r="H51" i="58"/>
  <c r="F51" i="58"/>
  <c r="BU50" i="58"/>
  <c r="BS50" i="58"/>
  <c r="BQ50" i="58"/>
  <c r="BL50" i="58"/>
  <c r="BJ50" i="58"/>
  <c r="BE50" i="58"/>
  <c r="BC50" i="58"/>
  <c r="AX50" i="58"/>
  <c r="AV50" i="58"/>
  <c r="AQ50" i="58"/>
  <c r="AO50" i="58"/>
  <c r="AJ50" i="58"/>
  <c r="AH50" i="58"/>
  <c r="AC50" i="58"/>
  <c r="AA50" i="58"/>
  <c r="V50" i="58"/>
  <c r="T50" i="58"/>
  <c r="O50" i="58"/>
  <c r="M50" i="58"/>
  <c r="F50" i="58"/>
  <c r="BU49" i="58"/>
  <c r="BS49" i="58"/>
  <c r="BQ49" i="58"/>
  <c r="BL49" i="58"/>
  <c r="BJ49" i="58"/>
  <c r="BE49" i="58"/>
  <c r="BC49" i="58"/>
  <c r="AX49" i="58"/>
  <c r="AV49" i="58"/>
  <c r="AQ49" i="58"/>
  <c r="AO49" i="58"/>
  <c r="AJ49" i="58"/>
  <c r="AH49" i="58"/>
  <c r="AC49" i="58"/>
  <c r="AA49" i="58"/>
  <c r="V49" i="58"/>
  <c r="T49" i="58"/>
  <c r="O49" i="58"/>
  <c r="M49" i="58"/>
  <c r="F49" i="58"/>
  <c r="BU48" i="58"/>
  <c r="BS48" i="58"/>
  <c r="BQ48" i="58"/>
  <c r="BL48" i="58"/>
  <c r="BJ48" i="58"/>
  <c r="BE48" i="58"/>
  <c r="BC48" i="58"/>
  <c r="AX48" i="58"/>
  <c r="AV48" i="58"/>
  <c r="AQ48" i="58"/>
  <c r="AO48" i="58"/>
  <c r="AJ48" i="58"/>
  <c r="AH48" i="58"/>
  <c r="AC48" i="58"/>
  <c r="AA48" i="58"/>
  <c r="V48" i="58"/>
  <c r="T48" i="58"/>
  <c r="O48" i="58"/>
  <c r="M48" i="58"/>
  <c r="H48" i="58"/>
  <c r="F48" i="58"/>
  <c r="BU47" i="58"/>
  <c r="BS47" i="58"/>
  <c r="BQ47" i="58"/>
  <c r="BL47" i="58"/>
  <c r="BJ47" i="58"/>
  <c r="BE47" i="58"/>
  <c r="BC47" i="58"/>
  <c r="AX47" i="58"/>
  <c r="AV47" i="58"/>
  <c r="AQ47" i="58"/>
  <c r="AO47" i="58"/>
  <c r="AJ47" i="58"/>
  <c r="AH47" i="58"/>
  <c r="AC47" i="58"/>
  <c r="AA47" i="58"/>
  <c r="V47" i="58"/>
  <c r="T47" i="58"/>
  <c r="M47" i="58"/>
  <c r="H47" i="58"/>
  <c r="F47" i="58"/>
  <c r="BU46" i="58"/>
  <c r="BS46" i="58"/>
  <c r="BQ46" i="58"/>
  <c r="BL46" i="58"/>
  <c r="BJ46" i="58"/>
  <c r="BE46" i="58"/>
  <c r="BC46" i="58"/>
  <c r="AX46" i="58"/>
  <c r="AV46" i="58"/>
  <c r="AQ46" i="58"/>
  <c r="AO46" i="58"/>
  <c r="AJ46" i="58"/>
  <c r="AH46" i="58"/>
  <c r="AC46" i="58"/>
  <c r="AA46" i="58"/>
  <c r="V46" i="58"/>
  <c r="T46" i="58"/>
  <c r="O46" i="58"/>
  <c r="M46" i="58"/>
  <c r="H46" i="58"/>
  <c r="F46" i="58"/>
  <c r="BU45" i="58"/>
  <c r="BS45" i="58"/>
  <c r="BQ45" i="58"/>
  <c r="BL45" i="58"/>
  <c r="BJ45" i="58"/>
  <c r="BE45" i="58"/>
  <c r="BC45" i="58"/>
  <c r="AX45" i="58"/>
  <c r="AV45" i="58"/>
  <c r="AQ45" i="58"/>
  <c r="AO45" i="58"/>
  <c r="AJ45" i="58"/>
  <c r="AH45" i="58"/>
  <c r="AC45" i="58"/>
  <c r="AA45" i="58"/>
  <c r="V45" i="58"/>
  <c r="T45" i="58"/>
  <c r="O45" i="58"/>
  <c r="M45" i="58"/>
  <c r="H45" i="58"/>
  <c r="F45" i="58"/>
  <c r="BU44" i="58"/>
  <c r="BS44" i="58"/>
  <c r="BQ44" i="58"/>
  <c r="BL44" i="58"/>
  <c r="BJ44" i="58"/>
  <c r="BE44" i="58"/>
  <c r="BC44" i="58"/>
  <c r="AX44" i="58"/>
  <c r="AV44" i="58"/>
  <c r="AQ44" i="58"/>
  <c r="AO44" i="58"/>
  <c r="AJ44" i="58"/>
  <c r="AH44" i="58"/>
  <c r="AC44" i="58"/>
  <c r="AA44" i="58"/>
  <c r="V44" i="58"/>
  <c r="T44" i="58"/>
  <c r="O44" i="58"/>
  <c r="M44" i="58"/>
  <c r="H44" i="58"/>
  <c r="F44" i="58"/>
  <c r="BU43" i="58"/>
  <c r="BS43" i="58"/>
  <c r="BQ43" i="58"/>
  <c r="BL43" i="58"/>
  <c r="BJ43" i="58"/>
  <c r="BE43" i="58"/>
  <c r="BC43" i="58"/>
  <c r="AX43" i="58"/>
  <c r="AV43" i="58"/>
  <c r="AQ43" i="58"/>
  <c r="AO43" i="58"/>
  <c r="AJ43" i="58"/>
  <c r="AH43" i="58"/>
  <c r="AC43" i="58"/>
  <c r="AA43" i="58"/>
  <c r="V43" i="58"/>
  <c r="T43" i="58"/>
  <c r="O43" i="58"/>
  <c r="M43" i="58"/>
  <c r="H43" i="58"/>
  <c r="F43" i="58"/>
  <c r="BU42" i="58"/>
  <c r="BS42" i="58"/>
  <c r="BQ42" i="58"/>
  <c r="BL42" i="58"/>
  <c r="BJ42" i="58"/>
  <c r="BE42" i="58"/>
  <c r="BC42" i="58"/>
  <c r="AX42" i="58"/>
  <c r="AV42" i="58"/>
  <c r="AQ42" i="58"/>
  <c r="AO42" i="58"/>
  <c r="AJ42" i="58"/>
  <c r="AH42" i="58"/>
  <c r="AC42" i="58"/>
  <c r="AA42" i="58"/>
  <c r="V42" i="58"/>
  <c r="T42" i="58"/>
  <c r="O42" i="58"/>
  <c r="M42" i="58"/>
  <c r="H42" i="58"/>
  <c r="F42" i="58"/>
  <c r="BU41" i="58"/>
  <c r="BS41" i="58"/>
  <c r="BQ41" i="58"/>
  <c r="BL41" i="58"/>
  <c r="BJ41" i="58"/>
  <c r="BE41" i="58"/>
  <c r="BC41" i="58"/>
  <c r="AX41" i="58"/>
  <c r="AV41" i="58"/>
  <c r="AQ41" i="58"/>
  <c r="AO41" i="58"/>
  <c r="AJ41" i="58"/>
  <c r="AH41" i="58"/>
  <c r="AC41" i="58"/>
  <c r="AA41" i="58"/>
  <c r="V41" i="58"/>
  <c r="T41" i="58"/>
  <c r="O41" i="58"/>
  <c r="M41" i="58"/>
  <c r="F41" i="58"/>
  <c r="BU40" i="58"/>
  <c r="BS40" i="58"/>
  <c r="BQ40" i="58"/>
  <c r="BL40" i="58"/>
  <c r="BJ40" i="58"/>
  <c r="BE40" i="58"/>
  <c r="BC40" i="58"/>
  <c r="AX40" i="58"/>
  <c r="AV40" i="58"/>
  <c r="AQ40" i="58"/>
  <c r="AO40" i="58"/>
  <c r="AJ40" i="58"/>
  <c r="AH40" i="58"/>
  <c r="AC40" i="58"/>
  <c r="AA40" i="58"/>
  <c r="V40" i="58"/>
  <c r="T40" i="58"/>
  <c r="O40" i="58"/>
  <c r="M40" i="58"/>
  <c r="H40" i="58"/>
  <c r="F40" i="58"/>
  <c r="BU39" i="58"/>
  <c r="BS39" i="58"/>
  <c r="BQ39" i="58"/>
  <c r="BL39" i="58"/>
  <c r="BJ39" i="58"/>
  <c r="BE39" i="58"/>
  <c r="BC39" i="58"/>
  <c r="AX39" i="58"/>
  <c r="AV39" i="58"/>
  <c r="AQ39" i="58"/>
  <c r="AO39" i="58"/>
  <c r="AJ39" i="58"/>
  <c r="AH39" i="58"/>
  <c r="AC39" i="58"/>
  <c r="AA39" i="58"/>
  <c r="V39" i="58"/>
  <c r="T39" i="58"/>
  <c r="O39" i="58"/>
  <c r="M39" i="58"/>
  <c r="F39" i="58"/>
  <c r="BU38" i="58"/>
  <c r="BS38" i="58"/>
  <c r="BQ38" i="58"/>
  <c r="BL38" i="58"/>
  <c r="BJ38" i="58"/>
  <c r="BE38" i="58"/>
  <c r="BC38" i="58"/>
  <c r="AX38" i="58"/>
  <c r="AV38" i="58"/>
  <c r="AQ38" i="58"/>
  <c r="AO38" i="58"/>
  <c r="AJ38" i="58"/>
  <c r="AH38" i="58"/>
  <c r="AC38" i="58"/>
  <c r="AA38" i="58"/>
  <c r="V38" i="58"/>
  <c r="T38" i="58"/>
  <c r="O38" i="58"/>
  <c r="M38" i="58"/>
  <c r="H38" i="58"/>
  <c r="F38" i="58"/>
  <c r="BU37" i="58"/>
  <c r="BS37" i="58"/>
  <c r="BQ37" i="58"/>
  <c r="BL37" i="58"/>
  <c r="BJ37" i="58"/>
  <c r="BE37" i="58"/>
  <c r="BC37" i="58"/>
  <c r="AX37" i="58"/>
  <c r="AV37" i="58"/>
  <c r="AQ37" i="58"/>
  <c r="AO37" i="58"/>
  <c r="AJ37" i="58"/>
  <c r="AH37" i="58"/>
  <c r="AC37" i="58"/>
  <c r="AA37" i="58"/>
  <c r="V37" i="58"/>
  <c r="T37" i="58"/>
  <c r="O37" i="58"/>
  <c r="M37" i="58"/>
  <c r="H37" i="58"/>
  <c r="F37" i="58"/>
  <c r="BU36" i="58"/>
  <c r="BS36" i="58"/>
  <c r="BQ36" i="58"/>
  <c r="BL36" i="58"/>
  <c r="BJ36" i="58"/>
  <c r="BE36" i="58"/>
  <c r="BC36" i="58"/>
  <c r="AX36" i="58"/>
  <c r="AV36" i="58"/>
  <c r="AQ36" i="58"/>
  <c r="AO36" i="58"/>
  <c r="AJ36" i="58"/>
  <c r="AH36" i="58"/>
  <c r="AC36" i="58"/>
  <c r="AA36" i="58"/>
  <c r="V36" i="58"/>
  <c r="T36" i="58"/>
  <c r="O36" i="58"/>
  <c r="M36" i="58"/>
  <c r="H36" i="58"/>
  <c r="F36" i="58"/>
  <c r="BU35" i="58"/>
  <c r="BS35" i="58"/>
  <c r="BQ35" i="58"/>
  <c r="BL35" i="58"/>
  <c r="BJ35" i="58"/>
  <c r="BE35" i="58"/>
  <c r="BC35" i="58"/>
  <c r="AX35" i="58"/>
  <c r="AV35" i="58"/>
  <c r="AQ35" i="58"/>
  <c r="AO35" i="58"/>
  <c r="AJ35" i="58"/>
  <c r="AH35" i="58"/>
  <c r="AC35" i="58"/>
  <c r="AA35" i="58"/>
  <c r="V35" i="58"/>
  <c r="T35" i="58"/>
  <c r="O35" i="58"/>
  <c r="M35" i="58"/>
  <c r="H35" i="58"/>
  <c r="F35" i="58"/>
  <c r="BU34" i="58"/>
  <c r="BS34" i="58"/>
  <c r="BQ34" i="58"/>
  <c r="BL34" i="58"/>
  <c r="BJ34" i="58"/>
  <c r="BE34" i="58"/>
  <c r="BC34" i="58"/>
  <c r="AX34" i="58"/>
  <c r="AV34" i="58"/>
  <c r="AQ34" i="58"/>
  <c r="AO34" i="58"/>
  <c r="AJ34" i="58"/>
  <c r="AH34" i="58"/>
  <c r="AC34" i="58"/>
  <c r="AA34" i="58"/>
  <c r="V34" i="58"/>
  <c r="T34" i="58"/>
  <c r="O34" i="58"/>
  <c r="M34" i="58"/>
  <c r="F34" i="58"/>
  <c r="BU33" i="58"/>
  <c r="BS33" i="58"/>
  <c r="BQ33" i="58"/>
  <c r="BL33" i="58"/>
  <c r="BJ33" i="58"/>
  <c r="BE33" i="58"/>
  <c r="BC33" i="58"/>
  <c r="AX33" i="58"/>
  <c r="AV33" i="58"/>
  <c r="AQ33" i="58"/>
  <c r="AO33" i="58"/>
  <c r="AJ33" i="58"/>
  <c r="AH33" i="58"/>
  <c r="AC33" i="58"/>
  <c r="AA33" i="58"/>
  <c r="V33" i="58"/>
  <c r="T33" i="58"/>
  <c r="O33" i="58"/>
  <c r="M33" i="58"/>
  <c r="F33" i="58"/>
  <c r="BU32" i="58"/>
  <c r="BS32" i="58"/>
  <c r="BQ32" i="58"/>
  <c r="BL32" i="58"/>
  <c r="BJ32" i="58"/>
  <c r="BE32" i="58"/>
  <c r="BC32" i="58"/>
  <c r="AX32" i="58"/>
  <c r="AV32" i="58"/>
  <c r="AQ32" i="58"/>
  <c r="AO32" i="58"/>
  <c r="AJ32" i="58"/>
  <c r="AH32" i="58"/>
  <c r="AC32" i="58"/>
  <c r="AA32" i="58"/>
  <c r="V32" i="58"/>
  <c r="T32" i="58"/>
  <c r="O32" i="58"/>
  <c r="M32" i="58"/>
  <c r="H32" i="58"/>
  <c r="F32" i="58"/>
  <c r="BU31" i="58"/>
  <c r="BS31" i="58"/>
  <c r="BQ31" i="58"/>
  <c r="BL31" i="58"/>
  <c r="BJ31" i="58"/>
  <c r="BE31" i="58"/>
  <c r="BC31" i="58"/>
  <c r="AX31" i="58"/>
  <c r="AV31" i="58"/>
  <c r="AQ31" i="58"/>
  <c r="AO31" i="58"/>
  <c r="AJ31" i="58"/>
  <c r="AH31" i="58"/>
  <c r="AC31" i="58"/>
  <c r="AA31" i="58"/>
  <c r="V31" i="58"/>
  <c r="T31" i="58"/>
  <c r="M31" i="58"/>
  <c r="H31" i="58"/>
  <c r="F31" i="58"/>
  <c r="BU30" i="58"/>
  <c r="BS30" i="58"/>
  <c r="BQ30" i="58"/>
  <c r="BL30" i="58"/>
  <c r="BJ30" i="58"/>
  <c r="BE30" i="58"/>
  <c r="BC30" i="58"/>
  <c r="AX30" i="58"/>
  <c r="AV30" i="58"/>
  <c r="AQ30" i="58"/>
  <c r="AO30" i="58"/>
  <c r="AJ30" i="58"/>
  <c r="AH30" i="58"/>
  <c r="AC30" i="58"/>
  <c r="AA30" i="58"/>
  <c r="V30" i="58"/>
  <c r="T30" i="58"/>
  <c r="O30" i="58"/>
  <c r="M30" i="58"/>
  <c r="H30" i="58"/>
  <c r="F30" i="58"/>
  <c r="BU29" i="58"/>
  <c r="BS29" i="58"/>
  <c r="BQ29" i="58"/>
  <c r="BL29" i="58"/>
  <c r="BJ29" i="58"/>
  <c r="BE29" i="58"/>
  <c r="BC29" i="58"/>
  <c r="AX29" i="58"/>
  <c r="AV29" i="58"/>
  <c r="AQ29" i="58"/>
  <c r="AO29" i="58"/>
  <c r="AJ29" i="58"/>
  <c r="AH29" i="58"/>
  <c r="AC29" i="58"/>
  <c r="AA29" i="58"/>
  <c r="V29" i="58"/>
  <c r="T29" i="58"/>
  <c r="O29" i="58"/>
  <c r="M29" i="58"/>
  <c r="H29" i="58"/>
  <c r="F29" i="58"/>
  <c r="BU28" i="58"/>
  <c r="BS28" i="58"/>
  <c r="BQ28" i="58"/>
  <c r="BL28" i="58"/>
  <c r="BJ28" i="58"/>
  <c r="BE28" i="58"/>
  <c r="BC28" i="58"/>
  <c r="AX28" i="58"/>
  <c r="AV28" i="58"/>
  <c r="AQ28" i="58"/>
  <c r="AO28" i="58"/>
  <c r="AJ28" i="58"/>
  <c r="AH28" i="58"/>
  <c r="AC28" i="58"/>
  <c r="AA28" i="58"/>
  <c r="V28" i="58"/>
  <c r="T28" i="58"/>
  <c r="O28" i="58"/>
  <c r="M28" i="58"/>
  <c r="H28" i="58"/>
  <c r="F28" i="58"/>
  <c r="BU27" i="58"/>
  <c r="BS27" i="58"/>
  <c r="BQ27" i="58"/>
  <c r="BL27" i="58"/>
  <c r="BJ27" i="58"/>
  <c r="BE27" i="58"/>
  <c r="BC27" i="58"/>
  <c r="AX27" i="58"/>
  <c r="AV27" i="58"/>
  <c r="AQ27" i="58"/>
  <c r="AO27" i="58"/>
  <c r="AJ27" i="58"/>
  <c r="AH27" i="58"/>
  <c r="AC27" i="58"/>
  <c r="AA27" i="58"/>
  <c r="V27" i="58"/>
  <c r="T27" i="58"/>
  <c r="O27" i="58"/>
  <c r="M27" i="58"/>
  <c r="H27" i="58"/>
  <c r="F27" i="58"/>
  <c r="BU26" i="58"/>
  <c r="BS26" i="58"/>
  <c r="BQ26" i="58"/>
  <c r="BL26" i="58"/>
  <c r="BJ26" i="58"/>
  <c r="BE26" i="58"/>
  <c r="BC26" i="58"/>
  <c r="AX26" i="58"/>
  <c r="AV26" i="58"/>
  <c r="AQ26" i="58"/>
  <c r="AO26" i="58"/>
  <c r="AJ26" i="58"/>
  <c r="AH26" i="58"/>
  <c r="AC26" i="58"/>
  <c r="AA26" i="58"/>
  <c r="V26" i="58"/>
  <c r="T26" i="58"/>
  <c r="O26" i="58"/>
  <c r="M26" i="58"/>
  <c r="H26" i="58"/>
  <c r="F26" i="58"/>
  <c r="BU25" i="58"/>
  <c r="BS25" i="58"/>
  <c r="BQ25" i="58"/>
  <c r="BL25" i="58"/>
  <c r="BJ25" i="58"/>
  <c r="BE25" i="58"/>
  <c r="BC25" i="58"/>
  <c r="AX25" i="58"/>
  <c r="AV25" i="58"/>
  <c r="AQ25" i="58"/>
  <c r="AO25" i="58"/>
  <c r="AJ25" i="58"/>
  <c r="AH25" i="58"/>
  <c r="AC25" i="58"/>
  <c r="AA25" i="58"/>
  <c r="V25" i="58"/>
  <c r="T25" i="58"/>
  <c r="O25" i="58"/>
  <c r="M25" i="58"/>
  <c r="F25" i="58"/>
  <c r="BU24" i="58"/>
  <c r="BS24" i="58"/>
  <c r="BQ24" i="58"/>
  <c r="BL24" i="58"/>
  <c r="BJ24" i="58"/>
  <c r="BE24" i="58"/>
  <c r="BC24" i="58"/>
  <c r="AX24" i="58"/>
  <c r="AV24" i="58"/>
  <c r="AQ24" i="58"/>
  <c r="AO24" i="58"/>
  <c r="AJ24" i="58"/>
  <c r="AH24" i="58"/>
  <c r="AC24" i="58"/>
  <c r="AA24" i="58"/>
  <c r="V24" i="58"/>
  <c r="T24" i="58"/>
  <c r="O24" i="58"/>
  <c r="M24" i="58"/>
  <c r="H24" i="58"/>
  <c r="F24" i="58"/>
  <c r="BU23" i="58"/>
  <c r="BS23" i="58"/>
  <c r="BQ23" i="58"/>
  <c r="BL23" i="58"/>
  <c r="BJ23" i="58"/>
  <c r="BE23" i="58"/>
  <c r="BC23" i="58"/>
  <c r="AX23" i="58"/>
  <c r="AV23" i="58"/>
  <c r="AQ23" i="58"/>
  <c r="AO23" i="58"/>
  <c r="AJ23" i="58"/>
  <c r="AH23" i="58"/>
  <c r="AC23" i="58"/>
  <c r="AA23" i="58"/>
  <c r="V23" i="58"/>
  <c r="T23" i="58"/>
  <c r="O23" i="58"/>
  <c r="M23" i="58"/>
  <c r="F23" i="58"/>
  <c r="BU22" i="58"/>
  <c r="BS22" i="58"/>
  <c r="BQ22" i="58"/>
  <c r="BL22" i="58"/>
  <c r="BJ22" i="58"/>
  <c r="BE22" i="58"/>
  <c r="BC22" i="58"/>
  <c r="AX22" i="58"/>
  <c r="AV22" i="58"/>
  <c r="AQ22" i="58"/>
  <c r="AO22" i="58"/>
  <c r="AJ22" i="58"/>
  <c r="AH22" i="58"/>
  <c r="AC22" i="58"/>
  <c r="AA22" i="58"/>
  <c r="V22" i="58"/>
  <c r="T22" i="58"/>
  <c r="O22" i="58"/>
  <c r="M22" i="58"/>
  <c r="H22" i="58"/>
  <c r="F22" i="58"/>
  <c r="BU21" i="58"/>
  <c r="BS21" i="58"/>
  <c r="BQ21" i="58"/>
  <c r="BL21" i="58"/>
  <c r="BJ21" i="58"/>
  <c r="BE21" i="58"/>
  <c r="BC21" i="58"/>
  <c r="AX21" i="58"/>
  <c r="AV21" i="58"/>
  <c r="AQ21" i="58"/>
  <c r="AO21" i="58"/>
  <c r="AJ21" i="58"/>
  <c r="AH21" i="58"/>
  <c r="AC21" i="58"/>
  <c r="AA21" i="58"/>
  <c r="V21" i="58"/>
  <c r="T21" i="58"/>
  <c r="O21" i="58"/>
  <c r="M21" i="58"/>
  <c r="H21" i="58"/>
  <c r="F21" i="58"/>
  <c r="BU20" i="58"/>
  <c r="BS20" i="58"/>
  <c r="BQ20" i="58"/>
  <c r="BL20" i="58"/>
  <c r="BJ20" i="58"/>
  <c r="BE20" i="58"/>
  <c r="BC20" i="58"/>
  <c r="AX20" i="58"/>
  <c r="AV20" i="58"/>
  <c r="AQ20" i="58"/>
  <c r="AO20" i="58"/>
  <c r="AJ20" i="58"/>
  <c r="AH20" i="58"/>
  <c r="AC20" i="58"/>
  <c r="AA20" i="58"/>
  <c r="V20" i="58"/>
  <c r="T20" i="58"/>
  <c r="O20" i="58"/>
  <c r="M20" i="58"/>
  <c r="H20" i="58"/>
  <c r="F20" i="58"/>
  <c r="BU19" i="58"/>
  <c r="BS19" i="58"/>
  <c r="BQ19" i="58"/>
  <c r="BL19" i="58"/>
  <c r="BJ19" i="58"/>
  <c r="BE19" i="58"/>
  <c r="BC19" i="58"/>
  <c r="AX19" i="58"/>
  <c r="AV19" i="58"/>
  <c r="AQ19" i="58"/>
  <c r="AO19" i="58"/>
  <c r="AJ19" i="58"/>
  <c r="AH19" i="58"/>
  <c r="AC19" i="58"/>
  <c r="AA19" i="58"/>
  <c r="V19" i="58"/>
  <c r="T19" i="58"/>
  <c r="O19" i="58"/>
  <c r="M19" i="58"/>
  <c r="H19" i="58"/>
  <c r="F19" i="58"/>
  <c r="BU18" i="58"/>
  <c r="BS18" i="58"/>
  <c r="BQ18" i="58"/>
  <c r="BL18" i="58"/>
  <c r="BJ18" i="58"/>
  <c r="BE18" i="58"/>
  <c r="BC18" i="58"/>
  <c r="AX18" i="58"/>
  <c r="AV18" i="58"/>
  <c r="AQ18" i="58"/>
  <c r="AO18" i="58"/>
  <c r="AJ18" i="58"/>
  <c r="AH18" i="58"/>
  <c r="AC18" i="58"/>
  <c r="AA18" i="58"/>
  <c r="V18" i="58"/>
  <c r="T18" i="58"/>
  <c r="O18" i="58"/>
  <c r="M18" i="58"/>
  <c r="F18" i="58"/>
  <c r="BU17" i="58"/>
  <c r="BS17" i="58"/>
  <c r="BQ17" i="58"/>
  <c r="BL17" i="58"/>
  <c r="BJ17" i="58"/>
  <c r="BE17" i="58"/>
  <c r="BC17" i="58"/>
  <c r="AX17" i="58"/>
  <c r="AV17" i="58"/>
  <c r="AQ17" i="58"/>
  <c r="AO17" i="58"/>
  <c r="AJ17" i="58"/>
  <c r="AH17" i="58"/>
  <c r="AC17" i="58"/>
  <c r="AA17" i="58"/>
  <c r="V17" i="58"/>
  <c r="T17" i="58"/>
  <c r="O17" i="58"/>
  <c r="M17" i="58"/>
  <c r="F17" i="58"/>
  <c r="BU16" i="58"/>
  <c r="BS16" i="58"/>
  <c r="BQ16" i="58"/>
  <c r="BL16" i="58"/>
  <c r="BJ16" i="58"/>
  <c r="BE16" i="58"/>
  <c r="BC16" i="58"/>
  <c r="AX16" i="58"/>
  <c r="AV16" i="58"/>
  <c r="AQ16" i="58"/>
  <c r="AO16" i="58"/>
  <c r="AJ16" i="58"/>
  <c r="AH16" i="58"/>
  <c r="AC16" i="58"/>
  <c r="AA16" i="58"/>
  <c r="V16" i="58"/>
  <c r="T16" i="58"/>
  <c r="O16" i="58"/>
  <c r="M16" i="58"/>
  <c r="H16" i="58"/>
  <c r="F16" i="58"/>
  <c r="BU15" i="58"/>
  <c r="BS15" i="58"/>
  <c r="BQ15" i="58"/>
  <c r="BL15" i="58"/>
  <c r="BJ15" i="58"/>
  <c r="BC15" i="58"/>
  <c r="AX15" i="58"/>
  <c r="AV15" i="58"/>
  <c r="AQ15" i="58"/>
  <c r="AO15" i="58"/>
  <c r="AJ15" i="58"/>
  <c r="AH15" i="58"/>
  <c r="AC15" i="58"/>
  <c r="AA15" i="58"/>
  <c r="V15" i="58"/>
  <c r="T15" i="58"/>
  <c r="M15" i="58"/>
  <c r="F15" i="58"/>
  <c r="I15" i="58" s="1"/>
  <c r="I58" i="58" s="1"/>
  <c r="I61" i="58" s="1"/>
  <c r="BS60" i="53"/>
  <c r="BL60" i="53"/>
  <c r="BE60" i="53"/>
  <c r="AX60" i="53"/>
  <c r="AQ60" i="53"/>
  <c r="AJ60" i="53"/>
  <c r="AC60" i="53"/>
  <c r="V60" i="53"/>
  <c r="O60" i="53"/>
  <c r="H60" i="53"/>
  <c r="BK61" i="53"/>
  <c r="BD61" i="53"/>
  <c r="AW61" i="53"/>
  <c r="AP61" i="53"/>
  <c r="AI61" i="53"/>
  <c r="AB61" i="53"/>
  <c r="U61" i="53"/>
  <c r="N61" i="53"/>
  <c r="G61" i="53"/>
  <c r="BU57" i="53"/>
  <c r="BS57" i="53"/>
  <c r="BQ57" i="53"/>
  <c r="BL57" i="53"/>
  <c r="BJ57" i="53"/>
  <c r="BE57" i="53"/>
  <c r="BC57" i="53"/>
  <c r="AX57" i="53"/>
  <c r="AV57" i="53"/>
  <c r="AQ57" i="53"/>
  <c r="AO57" i="53"/>
  <c r="AJ57" i="53"/>
  <c r="AH57" i="53"/>
  <c r="AC57" i="53"/>
  <c r="AA57" i="53"/>
  <c r="V57" i="53"/>
  <c r="T57" i="53"/>
  <c r="O57" i="53"/>
  <c r="M57" i="53"/>
  <c r="H57" i="53"/>
  <c r="F57" i="53"/>
  <c r="BU56" i="53"/>
  <c r="BS56" i="53"/>
  <c r="BQ56" i="53"/>
  <c r="BL56" i="53"/>
  <c r="BJ56" i="53"/>
  <c r="BE56" i="53"/>
  <c r="BC56" i="53"/>
  <c r="AX56" i="53"/>
  <c r="AV56" i="53"/>
  <c r="AQ56" i="53"/>
  <c r="AO56" i="53"/>
  <c r="AJ56" i="53"/>
  <c r="AH56" i="53"/>
  <c r="AC56" i="53"/>
  <c r="AA56" i="53"/>
  <c r="V56" i="53"/>
  <c r="T56" i="53"/>
  <c r="O56" i="53"/>
  <c r="M56" i="53"/>
  <c r="H56" i="53"/>
  <c r="F56" i="53"/>
  <c r="BU55" i="53"/>
  <c r="BS55" i="53"/>
  <c r="BQ55" i="53"/>
  <c r="BL55" i="53"/>
  <c r="BJ55" i="53"/>
  <c r="BE55" i="53"/>
  <c r="BC55" i="53"/>
  <c r="AX55" i="53"/>
  <c r="AV55" i="53"/>
  <c r="AQ55" i="53"/>
  <c r="AO55" i="53"/>
  <c r="AJ55" i="53"/>
  <c r="AH55" i="53"/>
  <c r="AC55" i="53"/>
  <c r="AA55" i="53"/>
  <c r="V55" i="53"/>
  <c r="T55" i="53"/>
  <c r="O55" i="53"/>
  <c r="M55" i="53"/>
  <c r="F55" i="53"/>
  <c r="BU54" i="53"/>
  <c r="BS54" i="53"/>
  <c r="BQ54" i="53"/>
  <c r="BL54" i="53"/>
  <c r="BJ54" i="53"/>
  <c r="BE54" i="53"/>
  <c r="BC54" i="53"/>
  <c r="AX54" i="53"/>
  <c r="AV54" i="53"/>
  <c r="AQ54" i="53"/>
  <c r="AO54" i="53"/>
  <c r="AJ54" i="53"/>
  <c r="AH54" i="53"/>
  <c r="AC54" i="53"/>
  <c r="AA54" i="53"/>
  <c r="V54" i="53"/>
  <c r="T54" i="53"/>
  <c r="O54" i="53"/>
  <c r="M54" i="53"/>
  <c r="H54" i="53"/>
  <c r="F54" i="53"/>
  <c r="BU53" i="53"/>
  <c r="BS53" i="53"/>
  <c r="BQ53" i="53"/>
  <c r="BL53" i="53"/>
  <c r="BJ53" i="53"/>
  <c r="BE53" i="53"/>
  <c r="BC53" i="53"/>
  <c r="AX53" i="53"/>
  <c r="AV53" i="53"/>
  <c r="AQ53" i="53"/>
  <c r="AO53" i="53"/>
  <c r="AJ53" i="53"/>
  <c r="AH53" i="53"/>
  <c r="AC53" i="53"/>
  <c r="AA53" i="53"/>
  <c r="V53" i="53"/>
  <c r="T53" i="53"/>
  <c r="M53" i="53"/>
  <c r="H53" i="53"/>
  <c r="F53" i="53"/>
  <c r="BU52" i="53"/>
  <c r="BS52" i="53"/>
  <c r="BQ52" i="53"/>
  <c r="BL52" i="53"/>
  <c r="BJ52" i="53"/>
  <c r="BE52" i="53"/>
  <c r="BC52" i="53"/>
  <c r="AX52" i="53"/>
  <c r="AV52" i="53"/>
  <c r="AQ52" i="53"/>
  <c r="AO52" i="53"/>
  <c r="AJ52" i="53"/>
  <c r="AH52" i="53"/>
  <c r="AC52" i="53"/>
  <c r="AA52" i="53"/>
  <c r="V52" i="53"/>
  <c r="T52" i="53"/>
  <c r="M52" i="53"/>
  <c r="H52" i="53"/>
  <c r="F52" i="53"/>
  <c r="BU51" i="53"/>
  <c r="BS51" i="53"/>
  <c r="BQ51" i="53"/>
  <c r="BL51" i="53"/>
  <c r="BJ51" i="53"/>
  <c r="BE51" i="53"/>
  <c r="BC51" i="53"/>
  <c r="AX51" i="53"/>
  <c r="AV51" i="53"/>
  <c r="AQ51" i="53"/>
  <c r="AO51" i="53"/>
  <c r="AJ51" i="53"/>
  <c r="AH51" i="53"/>
  <c r="AC51" i="53"/>
  <c r="AA51" i="53"/>
  <c r="V51" i="53"/>
  <c r="T51" i="53"/>
  <c r="O51" i="53"/>
  <c r="M51" i="53"/>
  <c r="F51" i="53"/>
  <c r="BU50" i="53"/>
  <c r="BS50" i="53"/>
  <c r="BQ50" i="53"/>
  <c r="BL50" i="53"/>
  <c r="BJ50" i="53"/>
  <c r="BE50" i="53"/>
  <c r="BC50" i="53"/>
  <c r="AX50" i="53"/>
  <c r="AV50" i="53"/>
  <c r="AQ50" i="53"/>
  <c r="AO50" i="53"/>
  <c r="AJ50" i="53"/>
  <c r="AH50" i="53"/>
  <c r="AC50" i="53"/>
  <c r="AA50" i="53"/>
  <c r="V50" i="53"/>
  <c r="T50" i="53"/>
  <c r="O50" i="53"/>
  <c r="M50" i="53"/>
  <c r="H50" i="53"/>
  <c r="F50" i="53"/>
  <c r="BU49" i="53"/>
  <c r="BS49" i="53"/>
  <c r="BQ49" i="53"/>
  <c r="BL49" i="53"/>
  <c r="BJ49" i="53"/>
  <c r="BE49" i="53"/>
  <c r="BC49" i="53"/>
  <c r="AX49" i="53"/>
  <c r="AV49" i="53"/>
  <c r="AQ49" i="53"/>
  <c r="AO49" i="53"/>
  <c r="AJ49" i="53"/>
  <c r="AH49" i="53"/>
  <c r="AC49" i="53"/>
  <c r="AA49" i="53"/>
  <c r="V49" i="53"/>
  <c r="T49" i="53"/>
  <c r="O49" i="53"/>
  <c r="M49" i="53"/>
  <c r="H49" i="53"/>
  <c r="F49" i="53"/>
  <c r="BU48" i="53"/>
  <c r="BS48" i="53"/>
  <c r="BQ48" i="53"/>
  <c r="BL48" i="53"/>
  <c r="BJ48" i="53"/>
  <c r="BE48" i="53"/>
  <c r="BC48" i="53"/>
  <c r="AX48" i="53"/>
  <c r="AV48" i="53"/>
  <c r="AQ48" i="53"/>
  <c r="AO48" i="53"/>
  <c r="AJ48" i="53"/>
  <c r="AH48" i="53"/>
  <c r="AC48" i="53"/>
  <c r="AA48" i="53"/>
  <c r="V48" i="53"/>
  <c r="T48" i="53"/>
  <c r="O48" i="53"/>
  <c r="M48" i="53"/>
  <c r="H48" i="53"/>
  <c r="F48" i="53"/>
  <c r="BU47" i="53"/>
  <c r="BS47" i="53"/>
  <c r="BQ47" i="53"/>
  <c r="BL47" i="53"/>
  <c r="BJ47" i="53"/>
  <c r="BE47" i="53"/>
  <c r="BC47" i="53"/>
  <c r="AX47" i="53"/>
  <c r="AV47" i="53"/>
  <c r="AQ47" i="53"/>
  <c r="AO47" i="53"/>
  <c r="AJ47" i="53"/>
  <c r="AH47" i="53"/>
  <c r="AC47" i="53"/>
  <c r="AA47" i="53"/>
  <c r="V47" i="53"/>
  <c r="T47" i="53"/>
  <c r="O47" i="53"/>
  <c r="M47" i="53"/>
  <c r="F47" i="53"/>
  <c r="BU46" i="53"/>
  <c r="BS46" i="53"/>
  <c r="BQ46" i="53"/>
  <c r="BL46" i="53"/>
  <c r="BJ46" i="53"/>
  <c r="BE46" i="53"/>
  <c r="BC46" i="53"/>
  <c r="AX46" i="53"/>
  <c r="AV46" i="53"/>
  <c r="AQ46" i="53"/>
  <c r="AO46" i="53"/>
  <c r="AJ46" i="53"/>
  <c r="AH46" i="53"/>
  <c r="AC46" i="53"/>
  <c r="AA46" i="53"/>
  <c r="V46" i="53"/>
  <c r="T46" i="53"/>
  <c r="O46" i="53"/>
  <c r="M46" i="53"/>
  <c r="H46" i="53"/>
  <c r="F46" i="53"/>
  <c r="BU45" i="53"/>
  <c r="BS45" i="53"/>
  <c r="BQ45" i="53"/>
  <c r="BL45" i="53"/>
  <c r="BJ45" i="53"/>
  <c r="BE45" i="53"/>
  <c r="BC45" i="53"/>
  <c r="AX45" i="53"/>
  <c r="AV45" i="53"/>
  <c r="AQ45" i="53"/>
  <c r="AO45" i="53"/>
  <c r="AJ45" i="53"/>
  <c r="AH45" i="53"/>
  <c r="AC45" i="53"/>
  <c r="AA45" i="53"/>
  <c r="V45" i="53"/>
  <c r="T45" i="53"/>
  <c r="O45" i="53"/>
  <c r="M45" i="53"/>
  <c r="H45" i="53"/>
  <c r="F45" i="53"/>
  <c r="BU44" i="53"/>
  <c r="BS44" i="53"/>
  <c r="BQ44" i="53"/>
  <c r="BL44" i="53"/>
  <c r="BJ44" i="53"/>
  <c r="BE44" i="53"/>
  <c r="BC44" i="53"/>
  <c r="AX44" i="53"/>
  <c r="AV44" i="53"/>
  <c r="AQ44" i="53"/>
  <c r="AO44" i="53"/>
  <c r="AJ44" i="53"/>
  <c r="AH44" i="53"/>
  <c r="AC44" i="53"/>
  <c r="AA44" i="53"/>
  <c r="V44" i="53"/>
  <c r="T44" i="53"/>
  <c r="O44" i="53"/>
  <c r="M44" i="53"/>
  <c r="F44" i="53"/>
  <c r="BU43" i="53"/>
  <c r="BS43" i="53"/>
  <c r="BQ43" i="53"/>
  <c r="BL43" i="53"/>
  <c r="BJ43" i="53"/>
  <c r="BE43" i="53"/>
  <c r="BC43" i="53"/>
  <c r="AX43" i="53"/>
  <c r="AV43" i="53"/>
  <c r="AQ43" i="53"/>
  <c r="AO43" i="53"/>
  <c r="AJ43" i="53"/>
  <c r="AH43" i="53"/>
  <c r="AC43" i="53"/>
  <c r="AA43" i="53"/>
  <c r="V43" i="53"/>
  <c r="T43" i="53"/>
  <c r="O43" i="53"/>
  <c r="M43" i="53"/>
  <c r="H43" i="53"/>
  <c r="F43" i="53"/>
  <c r="BU42" i="53"/>
  <c r="BS42" i="53"/>
  <c r="BQ42" i="53"/>
  <c r="BL42" i="53"/>
  <c r="BJ42" i="53"/>
  <c r="BE42" i="53"/>
  <c r="BC42" i="53"/>
  <c r="AX42" i="53"/>
  <c r="AV42" i="53"/>
  <c r="AQ42" i="53"/>
  <c r="AO42" i="53"/>
  <c r="AJ42" i="53"/>
  <c r="AH42" i="53"/>
  <c r="AC42" i="53"/>
  <c r="AA42" i="53"/>
  <c r="V42" i="53"/>
  <c r="T42" i="53"/>
  <c r="O42" i="53"/>
  <c r="M42" i="53"/>
  <c r="H42" i="53"/>
  <c r="F42" i="53"/>
  <c r="BU41" i="53"/>
  <c r="BS41" i="53"/>
  <c r="BQ41" i="53"/>
  <c r="BJ41" i="53"/>
  <c r="BE41" i="53"/>
  <c r="BC41" i="53"/>
  <c r="AX41" i="53"/>
  <c r="AV41" i="53"/>
  <c r="AQ41" i="53"/>
  <c r="AO41" i="53"/>
  <c r="AJ41" i="53"/>
  <c r="AH41" i="53"/>
  <c r="AC41" i="53"/>
  <c r="AA41" i="53"/>
  <c r="V41" i="53"/>
  <c r="T41" i="53"/>
  <c r="O41" i="53"/>
  <c r="M41" i="53"/>
  <c r="H41" i="53"/>
  <c r="F41" i="53"/>
  <c r="BU40" i="53"/>
  <c r="BS40" i="53"/>
  <c r="BQ40" i="53"/>
  <c r="BL40" i="53"/>
  <c r="BJ40" i="53"/>
  <c r="BE40" i="53"/>
  <c r="BC40" i="53"/>
  <c r="AX40" i="53"/>
  <c r="AV40" i="53"/>
  <c r="AQ40" i="53"/>
  <c r="AO40" i="53"/>
  <c r="AJ40" i="53"/>
  <c r="AH40" i="53"/>
  <c r="AC40" i="53"/>
  <c r="AA40" i="53"/>
  <c r="V40" i="53"/>
  <c r="T40" i="53"/>
  <c r="O40" i="53"/>
  <c r="M40" i="53"/>
  <c r="H40" i="53"/>
  <c r="F40" i="53"/>
  <c r="BU39" i="53"/>
  <c r="BS39" i="53"/>
  <c r="BQ39" i="53"/>
  <c r="BL39" i="53"/>
  <c r="BJ39" i="53"/>
  <c r="BE39" i="53"/>
  <c r="BC39" i="53"/>
  <c r="AX39" i="53"/>
  <c r="AV39" i="53"/>
  <c r="AQ39" i="53"/>
  <c r="AO39" i="53"/>
  <c r="AJ39" i="53"/>
  <c r="AH39" i="53"/>
  <c r="AC39" i="53"/>
  <c r="AA39" i="53"/>
  <c r="V39" i="53"/>
  <c r="T39" i="53"/>
  <c r="O39" i="53"/>
  <c r="M39" i="53"/>
  <c r="F39" i="53"/>
  <c r="BU38" i="53"/>
  <c r="BS38" i="53"/>
  <c r="BQ38" i="53"/>
  <c r="BL38" i="53"/>
  <c r="BJ38" i="53"/>
  <c r="BE38" i="53"/>
  <c r="BC38" i="53"/>
  <c r="AX38" i="53"/>
  <c r="AV38" i="53"/>
  <c r="AQ38" i="53"/>
  <c r="AO38" i="53"/>
  <c r="AJ38" i="53"/>
  <c r="AH38" i="53"/>
  <c r="AC38" i="53"/>
  <c r="AA38" i="53"/>
  <c r="V38" i="53"/>
  <c r="T38" i="53"/>
  <c r="O38" i="53"/>
  <c r="M38" i="53"/>
  <c r="H38" i="53"/>
  <c r="F38" i="53"/>
  <c r="BU37" i="53"/>
  <c r="BS37" i="53"/>
  <c r="BQ37" i="53"/>
  <c r="BL37" i="53"/>
  <c r="BJ37" i="53"/>
  <c r="BE37" i="53"/>
  <c r="BC37" i="53"/>
  <c r="AX37" i="53"/>
  <c r="AV37" i="53"/>
  <c r="AQ37" i="53"/>
  <c r="AO37" i="53"/>
  <c r="AJ37" i="53"/>
  <c r="AH37" i="53"/>
  <c r="AC37" i="53"/>
  <c r="AA37" i="53"/>
  <c r="V37" i="53"/>
  <c r="T37" i="53"/>
  <c r="O37" i="53"/>
  <c r="M37" i="53"/>
  <c r="H37" i="53"/>
  <c r="F37" i="53"/>
  <c r="BU36" i="53"/>
  <c r="BS36" i="53"/>
  <c r="BQ36" i="53"/>
  <c r="BL36" i="53"/>
  <c r="BJ36" i="53"/>
  <c r="BE36" i="53"/>
  <c r="BC36" i="53"/>
  <c r="AX36" i="53"/>
  <c r="AV36" i="53"/>
  <c r="AQ36" i="53"/>
  <c r="AO36" i="53"/>
  <c r="AJ36" i="53"/>
  <c r="AH36" i="53"/>
  <c r="AC36" i="53"/>
  <c r="AA36" i="53"/>
  <c r="V36" i="53"/>
  <c r="T36" i="53"/>
  <c r="O36" i="53"/>
  <c r="M36" i="53"/>
  <c r="H36" i="53"/>
  <c r="F36" i="53"/>
  <c r="BU35" i="53"/>
  <c r="BS35" i="53"/>
  <c r="BQ35" i="53"/>
  <c r="BL35" i="53"/>
  <c r="BJ35" i="53"/>
  <c r="BE35" i="53"/>
  <c r="BC35" i="53"/>
  <c r="AX35" i="53"/>
  <c r="AV35" i="53"/>
  <c r="AQ35" i="53"/>
  <c r="AO35" i="53"/>
  <c r="AJ35" i="53"/>
  <c r="AH35" i="53"/>
  <c r="AC35" i="53"/>
  <c r="AA35" i="53"/>
  <c r="V35" i="53"/>
  <c r="T35" i="53"/>
  <c r="O35" i="53"/>
  <c r="M35" i="53"/>
  <c r="H35" i="53"/>
  <c r="F35" i="53"/>
  <c r="BU34" i="53"/>
  <c r="BS34" i="53"/>
  <c r="BQ34" i="53"/>
  <c r="BL34" i="53"/>
  <c r="BJ34" i="53"/>
  <c r="BE34" i="53"/>
  <c r="BC34" i="53"/>
  <c r="AX34" i="53"/>
  <c r="AV34" i="53"/>
  <c r="AQ34" i="53"/>
  <c r="AO34" i="53"/>
  <c r="AJ34" i="53"/>
  <c r="AH34" i="53"/>
  <c r="AC34" i="53"/>
  <c r="AA34" i="53"/>
  <c r="V34" i="53"/>
  <c r="T34" i="53"/>
  <c r="O34" i="53"/>
  <c r="M34" i="53"/>
  <c r="H34" i="53"/>
  <c r="F34" i="53"/>
  <c r="BU33" i="53"/>
  <c r="BS33" i="53"/>
  <c r="BQ33" i="53"/>
  <c r="BL33" i="53"/>
  <c r="BJ33" i="53"/>
  <c r="BE33" i="53"/>
  <c r="BC33" i="53"/>
  <c r="AX33" i="53"/>
  <c r="AV33" i="53"/>
  <c r="AQ33" i="53"/>
  <c r="AO33" i="53"/>
  <c r="AJ33" i="53"/>
  <c r="AH33" i="53"/>
  <c r="AC33" i="53"/>
  <c r="AA33" i="53"/>
  <c r="V33" i="53"/>
  <c r="T33" i="53"/>
  <c r="O33" i="53"/>
  <c r="M33" i="53"/>
  <c r="F33" i="53"/>
  <c r="BU32" i="53"/>
  <c r="BS32" i="53"/>
  <c r="BQ32" i="53"/>
  <c r="BL32" i="53"/>
  <c r="BJ32" i="53"/>
  <c r="BE32" i="53"/>
  <c r="BC32" i="53"/>
  <c r="AX32" i="53"/>
  <c r="AV32" i="53"/>
  <c r="AQ32" i="53"/>
  <c r="AO32" i="53"/>
  <c r="AJ32" i="53"/>
  <c r="AH32" i="53"/>
  <c r="AC32" i="53"/>
  <c r="AA32" i="53"/>
  <c r="V32" i="53"/>
  <c r="T32" i="53"/>
  <c r="O32" i="53"/>
  <c r="M32" i="53"/>
  <c r="H32" i="53"/>
  <c r="F32" i="53"/>
  <c r="BU31" i="53"/>
  <c r="BS31" i="53"/>
  <c r="BQ31" i="53"/>
  <c r="BL31" i="53"/>
  <c r="BJ31" i="53"/>
  <c r="BE31" i="53"/>
  <c r="BC31" i="53"/>
  <c r="AX31" i="53"/>
  <c r="AV31" i="53"/>
  <c r="AQ31" i="53"/>
  <c r="AO31" i="53"/>
  <c r="AJ31" i="53"/>
  <c r="AH31" i="53"/>
  <c r="AC31" i="53"/>
  <c r="AA31" i="53"/>
  <c r="V31" i="53"/>
  <c r="T31" i="53"/>
  <c r="O31" i="53"/>
  <c r="M31" i="53"/>
  <c r="F31" i="53"/>
  <c r="BU30" i="53"/>
  <c r="BS30" i="53"/>
  <c r="BQ30" i="53"/>
  <c r="BL30" i="53"/>
  <c r="BJ30" i="53"/>
  <c r="BE30" i="53"/>
  <c r="BC30" i="53"/>
  <c r="AX30" i="53"/>
  <c r="AV30" i="53"/>
  <c r="AQ30" i="53"/>
  <c r="AO30" i="53"/>
  <c r="AJ30" i="53"/>
  <c r="AH30" i="53"/>
  <c r="AC30" i="53"/>
  <c r="AA30" i="53"/>
  <c r="V30" i="53"/>
  <c r="T30" i="53"/>
  <c r="O30" i="53"/>
  <c r="M30" i="53"/>
  <c r="H30" i="53"/>
  <c r="F30" i="53"/>
  <c r="BU29" i="53"/>
  <c r="BS29" i="53"/>
  <c r="BQ29" i="53"/>
  <c r="BL29" i="53"/>
  <c r="BJ29" i="53"/>
  <c r="BE29" i="53"/>
  <c r="BC29" i="53"/>
  <c r="AX29" i="53"/>
  <c r="AV29" i="53"/>
  <c r="AQ29" i="53"/>
  <c r="AO29" i="53"/>
  <c r="AJ29" i="53"/>
  <c r="AH29" i="53"/>
  <c r="AC29" i="53"/>
  <c r="AA29" i="53"/>
  <c r="T29" i="53"/>
  <c r="O29" i="53"/>
  <c r="M29" i="53"/>
  <c r="H29" i="53"/>
  <c r="F29" i="53"/>
  <c r="BU28" i="53"/>
  <c r="BS28" i="53"/>
  <c r="BQ28" i="53"/>
  <c r="BL28" i="53"/>
  <c r="BJ28" i="53"/>
  <c r="BE28" i="53"/>
  <c r="BC28" i="53"/>
  <c r="AX28" i="53"/>
  <c r="AV28" i="53"/>
  <c r="AQ28" i="53"/>
  <c r="AO28" i="53"/>
  <c r="AJ28" i="53"/>
  <c r="AH28" i="53"/>
  <c r="AC28" i="53"/>
  <c r="AA28" i="53"/>
  <c r="V28" i="53"/>
  <c r="T28" i="53"/>
  <c r="O28" i="53"/>
  <c r="M28" i="53"/>
  <c r="H28" i="53"/>
  <c r="F28" i="53"/>
  <c r="BU27" i="53"/>
  <c r="BS27" i="53"/>
  <c r="BQ27" i="53"/>
  <c r="BL27" i="53"/>
  <c r="BJ27" i="53"/>
  <c r="BE27" i="53"/>
  <c r="BC27" i="53"/>
  <c r="AX27" i="53"/>
  <c r="AV27" i="53"/>
  <c r="AQ27" i="53"/>
  <c r="AO27" i="53"/>
  <c r="AH27" i="53"/>
  <c r="AC27" i="53"/>
  <c r="AA27" i="53"/>
  <c r="V27" i="53"/>
  <c r="T27" i="53"/>
  <c r="O27" i="53"/>
  <c r="M27" i="53"/>
  <c r="H27" i="53"/>
  <c r="F27" i="53"/>
  <c r="BU26" i="53"/>
  <c r="BS26" i="53"/>
  <c r="BQ26" i="53"/>
  <c r="BL26" i="53"/>
  <c r="BJ26" i="53"/>
  <c r="BE26" i="53"/>
  <c r="BC26" i="53"/>
  <c r="AX26" i="53"/>
  <c r="AV26" i="53"/>
  <c r="AQ26" i="53"/>
  <c r="AO26" i="53"/>
  <c r="AJ26" i="53"/>
  <c r="AH26" i="53"/>
  <c r="AC26" i="53"/>
  <c r="AA26" i="53"/>
  <c r="V26" i="53"/>
  <c r="T26" i="53"/>
  <c r="O26" i="53"/>
  <c r="M26" i="53"/>
  <c r="F26" i="53"/>
  <c r="BU25" i="53"/>
  <c r="BS25" i="53"/>
  <c r="BQ25" i="53"/>
  <c r="BL25" i="53"/>
  <c r="BJ25" i="53"/>
  <c r="BE25" i="53"/>
  <c r="BC25" i="53"/>
  <c r="AX25" i="53"/>
  <c r="AV25" i="53"/>
  <c r="AQ25" i="53"/>
  <c r="AO25" i="53"/>
  <c r="AJ25" i="53"/>
  <c r="AH25" i="53"/>
  <c r="AC25" i="53"/>
  <c r="AA25" i="53"/>
  <c r="V25" i="53"/>
  <c r="T25" i="53"/>
  <c r="O25" i="53"/>
  <c r="M25" i="53"/>
  <c r="H25" i="53"/>
  <c r="F25" i="53"/>
  <c r="BU24" i="53"/>
  <c r="BS24" i="53"/>
  <c r="BQ24" i="53"/>
  <c r="BL24" i="53"/>
  <c r="BJ24" i="53"/>
  <c r="BE24" i="53"/>
  <c r="BC24" i="53"/>
  <c r="AX24" i="53"/>
  <c r="AV24" i="53"/>
  <c r="AQ24" i="53"/>
  <c r="AO24" i="53"/>
  <c r="AJ24" i="53"/>
  <c r="AH24" i="53"/>
  <c r="AC24" i="53"/>
  <c r="AA24" i="53"/>
  <c r="V24" i="53"/>
  <c r="T24" i="53"/>
  <c r="O24" i="53"/>
  <c r="M24" i="53"/>
  <c r="H24" i="53"/>
  <c r="F24" i="53"/>
  <c r="BU23" i="53"/>
  <c r="BS23" i="53"/>
  <c r="BQ23" i="53"/>
  <c r="BL23" i="53"/>
  <c r="BJ23" i="53"/>
  <c r="BE23" i="53"/>
  <c r="BC23" i="53"/>
  <c r="AX23" i="53"/>
  <c r="AV23" i="53"/>
  <c r="AQ23" i="53"/>
  <c r="AO23" i="53"/>
  <c r="AJ23" i="53"/>
  <c r="AH23" i="53"/>
  <c r="AC23" i="53"/>
  <c r="AA23" i="53"/>
  <c r="V23" i="53"/>
  <c r="T23" i="53"/>
  <c r="O23" i="53"/>
  <c r="M23" i="53"/>
  <c r="F23" i="53"/>
  <c r="BU22" i="53"/>
  <c r="BS22" i="53"/>
  <c r="BQ22" i="53"/>
  <c r="BL22" i="53"/>
  <c r="BJ22" i="53"/>
  <c r="BE22" i="53"/>
  <c r="BC22" i="53"/>
  <c r="AX22" i="53"/>
  <c r="AV22" i="53"/>
  <c r="AQ22" i="53"/>
  <c r="AO22" i="53"/>
  <c r="AJ22" i="53"/>
  <c r="AH22" i="53"/>
  <c r="AC22" i="53"/>
  <c r="AA22" i="53"/>
  <c r="T22" i="53"/>
  <c r="O22" i="53"/>
  <c r="M22" i="53"/>
  <c r="H22" i="53"/>
  <c r="F22" i="53"/>
  <c r="BU21" i="53"/>
  <c r="BS21" i="53"/>
  <c r="BQ21" i="53"/>
  <c r="BL21" i="53"/>
  <c r="BJ21" i="53"/>
  <c r="BE21" i="53"/>
  <c r="BC21" i="53"/>
  <c r="AX21" i="53"/>
  <c r="AV21" i="53"/>
  <c r="AQ21" i="53"/>
  <c r="AO21" i="53"/>
  <c r="AJ21" i="53"/>
  <c r="AH21" i="53"/>
  <c r="AC21" i="53"/>
  <c r="AA21" i="53"/>
  <c r="V21" i="53"/>
  <c r="T21" i="53"/>
  <c r="O21" i="53"/>
  <c r="M21" i="53"/>
  <c r="H21" i="53"/>
  <c r="F21" i="53"/>
  <c r="BU20" i="53"/>
  <c r="BS20" i="53"/>
  <c r="BQ20" i="53"/>
  <c r="BL20" i="53"/>
  <c r="BJ20" i="53"/>
  <c r="BE20" i="53"/>
  <c r="BC20" i="53"/>
  <c r="AX20" i="53"/>
  <c r="AV20" i="53"/>
  <c r="AQ20" i="53"/>
  <c r="AO20" i="53"/>
  <c r="AJ20" i="53"/>
  <c r="AH20" i="53"/>
  <c r="AC20" i="53"/>
  <c r="AA20" i="53"/>
  <c r="V20" i="53"/>
  <c r="T20" i="53"/>
  <c r="M20" i="53"/>
  <c r="H20" i="53"/>
  <c r="F20" i="53"/>
  <c r="BU19" i="53"/>
  <c r="BS19" i="53"/>
  <c r="BQ19" i="53"/>
  <c r="BL19" i="53"/>
  <c r="BJ19" i="53"/>
  <c r="BE19" i="53"/>
  <c r="BC19" i="53"/>
  <c r="AX19" i="53"/>
  <c r="AV19" i="53"/>
  <c r="AQ19" i="53"/>
  <c r="AO19" i="53"/>
  <c r="AJ19" i="53"/>
  <c r="AH19" i="53"/>
  <c r="AC19" i="53"/>
  <c r="AA19" i="53"/>
  <c r="V19" i="53"/>
  <c r="T19" i="53"/>
  <c r="O19" i="53"/>
  <c r="M19" i="53"/>
  <c r="F19" i="53"/>
  <c r="BU18" i="53"/>
  <c r="BS18" i="53"/>
  <c r="BQ18" i="53"/>
  <c r="BL18" i="53"/>
  <c r="BJ18" i="53"/>
  <c r="BE18" i="53"/>
  <c r="BC18" i="53"/>
  <c r="AX18" i="53"/>
  <c r="AV18" i="53"/>
  <c r="AO18" i="53"/>
  <c r="AJ18" i="53"/>
  <c r="AH18" i="53"/>
  <c r="AC18" i="53"/>
  <c r="AA18" i="53"/>
  <c r="V18" i="53"/>
  <c r="T18" i="53"/>
  <c r="O18" i="53"/>
  <c r="M18" i="53"/>
  <c r="H18" i="53"/>
  <c r="F18" i="53"/>
  <c r="BU17" i="53"/>
  <c r="BS17" i="53"/>
  <c r="BQ17" i="53"/>
  <c r="BL17" i="53"/>
  <c r="BJ17" i="53"/>
  <c r="BE17" i="53"/>
  <c r="BC17" i="53"/>
  <c r="AX17" i="53"/>
  <c r="AV17" i="53"/>
  <c r="AQ17" i="53"/>
  <c r="AO17" i="53"/>
  <c r="AJ17" i="53"/>
  <c r="AH17" i="53"/>
  <c r="AC17" i="53"/>
  <c r="AA17" i="53"/>
  <c r="V17" i="53"/>
  <c r="T17" i="53"/>
  <c r="O17" i="53"/>
  <c r="M17" i="53"/>
  <c r="H17" i="53"/>
  <c r="F17" i="53"/>
  <c r="BU16" i="53"/>
  <c r="BS16" i="53"/>
  <c r="BQ16" i="53"/>
  <c r="BL16" i="53"/>
  <c r="BJ16" i="53"/>
  <c r="BE16" i="53"/>
  <c r="BC16" i="53"/>
  <c r="AX16" i="53"/>
  <c r="AV16" i="53"/>
  <c r="AQ16" i="53"/>
  <c r="AO16" i="53"/>
  <c r="AJ16" i="53"/>
  <c r="AH16" i="53"/>
  <c r="AA16" i="53"/>
  <c r="V16" i="53"/>
  <c r="T16" i="53"/>
  <c r="O16" i="53"/>
  <c r="M16" i="53"/>
  <c r="H16" i="53"/>
  <c r="F16" i="53"/>
  <c r="BU15" i="53"/>
  <c r="BS15" i="53"/>
  <c r="BQ15" i="53"/>
  <c r="BJ15" i="53"/>
  <c r="BC15" i="53"/>
  <c r="AV15" i="53"/>
  <c r="AQ15" i="53"/>
  <c r="AO15" i="53"/>
  <c r="AJ15" i="53"/>
  <c r="AH15" i="53"/>
  <c r="AC15" i="53"/>
  <c r="AA15" i="53"/>
  <c r="V15" i="53"/>
  <c r="T15" i="53"/>
  <c r="M15" i="53"/>
  <c r="P15" i="53" s="1"/>
  <c r="F15" i="53"/>
  <c r="BO58" i="49"/>
  <c r="BH58" i="49"/>
  <c r="BA58" i="49"/>
  <c r="AT58" i="49"/>
  <c r="AM58" i="49"/>
  <c r="AF58" i="49"/>
  <c r="Y58" i="49"/>
  <c r="R58" i="49"/>
  <c r="BG59" i="49"/>
  <c r="AS59" i="49"/>
  <c r="AL59" i="49"/>
  <c r="AE59" i="49"/>
  <c r="X59" i="49"/>
  <c r="Q59" i="49"/>
  <c r="BO55" i="49"/>
  <c r="BM55" i="49"/>
  <c r="BH55" i="49"/>
  <c r="BF55" i="49"/>
  <c r="BA55" i="49"/>
  <c r="AY55" i="49"/>
  <c r="AT55" i="49"/>
  <c r="AR55" i="49"/>
  <c r="AM55" i="49"/>
  <c r="AK55" i="49"/>
  <c r="AF55" i="49"/>
  <c r="AD55" i="49"/>
  <c r="Y55" i="49"/>
  <c r="W55" i="49"/>
  <c r="R55" i="49"/>
  <c r="P55" i="49"/>
  <c r="K55" i="49"/>
  <c r="F55" i="49"/>
  <c r="G55" i="49" s="1"/>
  <c r="BO54" i="49"/>
  <c r="BM54" i="49"/>
  <c r="BH54" i="49"/>
  <c r="BF54" i="49"/>
  <c r="BA54" i="49"/>
  <c r="AY54" i="49"/>
  <c r="AT54" i="49"/>
  <c r="AR54" i="49"/>
  <c r="AM54" i="49"/>
  <c r="AK54" i="49"/>
  <c r="AF54" i="49"/>
  <c r="AD54" i="49"/>
  <c r="Y54" i="49"/>
  <c r="W54" i="49"/>
  <c r="R54" i="49"/>
  <c r="P54" i="49"/>
  <c r="K54" i="49"/>
  <c r="F54" i="49"/>
  <c r="G54" i="49" s="1"/>
  <c r="BO53" i="49"/>
  <c r="BM53" i="49"/>
  <c r="BH53" i="49"/>
  <c r="BF53" i="49"/>
  <c r="BA53" i="49"/>
  <c r="AY53" i="49"/>
  <c r="AT53" i="49"/>
  <c r="AR53" i="49"/>
  <c r="AM53" i="49"/>
  <c r="AK53" i="49"/>
  <c r="AF53" i="49"/>
  <c r="AD53" i="49"/>
  <c r="Y53" i="49"/>
  <c r="W53" i="49"/>
  <c r="R53" i="49"/>
  <c r="P53" i="49"/>
  <c r="K53" i="49"/>
  <c r="F53" i="49"/>
  <c r="G53" i="49" s="1"/>
  <c r="BO52" i="49"/>
  <c r="BM52" i="49"/>
  <c r="BH52" i="49"/>
  <c r="BF52" i="49"/>
  <c r="BA52" i="49"/>
  <c r="AY52" i="49"/>
  <c r="AT52" i="49"/>
  <c r="AR52" i="49"/>
  <c r="AM52" i="49"/>
  <c r="AK52" i="49"/>
  <c r="AF52" i="49"/>
  <c r="AD52" i="49"/>
  <c r="Y52" i="49"/>
  <c r="W52" i="49"/>
  <c r="R52" i="49"/>
  <c r="P52" i="49"/>
  <c r="K52" i="49"/>
  <c r="F52" i="49"/>
  <c r="G52" i="49" s="1"/>
  <c r="BO51" i="49"/>
  <c r="BM51" i="49"/>
  <c r="BH51" i="49"/>
  <c r="BF51" i="49"/>
  <c r="BA51" i="49"/>
  <c r="AY51" i="49"/>
  <c r="AT51" i="49"/>
  <c r="AR51" i="49"/>
  <c r="AM51" i="49"/>
  <c r="AK51" i="49"/>
  <c r="AF51" i="49"/>
  <c r="AD51" i="49"/>
  <c r="Y51" i="49"/>
  <c r="W51" i="49"/>
  <c r="R51" i="49"/>
  <c r="P51" i="49"/>
  <c r="K51" i="49"/>
  <c r="F51" i="49"/>
  <c r="G51" i="49" s="1"/>
  <c r="BO50" i="49"/>
  <c r="BM50" i="49"/>
  <c r="BH50" i="49"/>
  <c r="BF50" i="49"/>
  <c r="BA50" i="49"/>
  <c r="AY50" i="49"/>
  <c r="AT50" i="49"/>
  <c r="AR50" i="49"/>
  <c r="AM50" i="49"/>
  <c r="AK50" i="49"/>
  <c r="AF50" i="49"/>
  <c r="AD50" i="49"/>
  <c r="Y50" i="49"/>
  <c r="W50" i="49"/>
  <c r="R50" i="49"/>
  <c r="P50" i="49"/>
  <c r="K50" i="49"/>
  <c r="F50" i="49"/>
  <c r="G50" i="49" s="1"/>
  <c r="BO49" i="49"/>
  <c r="BM49" i="49"/>
  <c r="BH49" i="49"/>
  <c r="BF49" i="49"/>
  <c r="BA49" i="49"/>
  <c r="AY49" i="49"/>
  <c r="AT49" i="49"/>
  <c r="AR49" i="49"/>
  <c r="AM49" i="49"/>
  <c r="AK49" i="49"/>
  <c r="AF49" i="49"/>
  <c r="AD49" i="49"/>
  <c r="Y49" i="49"/>
  <c r="W49" i="49"/>
  <c r="R49" i="49"/>
  <c r="P49" i="49"/>
  <c r="K49" i="49"/>
  <c r="F49" i="49"/>
  <c r="G49" i="49" s="1"/>
  <c r="BO48" i="49"/>
  <c r="BM48" i="49"/>
  <c r="BH48" i="49"/>
  <c r="BF48" i="49"/>
  <c r="BA48" i="49"/>
  <c r="AY48" i="49"/>
  <c r="AT48" i="49"/>
  <c r="AR48" i="49"/>
  <c r="AM48" i="49"/>
  <c r="AK48" i="49"/>
  <c r="AF48" i="49"/>
  <c r="AD48" i="49"/>
  <c r="Y48" i="49"/>
  <c r="W48" i="49"/>
  <c r="R48" i="49"/>
  <c r="P48" i="49"/>
  <c r="K48" i="49"/>
  <c r="F48" i="49"/>
  <c r="G48" i="49" s="1"/>
  <c r="BO47" i="49"/>
  <c r="BM47" i="49"/>
  <c r="BH47" i="49"/>
  <c r="BF47" i="49"/>
  <c r="BA47" i="49"/>
  <c r="AY47" i="49"/>
  <c r="AT47" i="49"/>
  <c r="AR47" i="49"/>
  <c r="AM47" i="49"/>
  <c r="AK47" i="49"/>
  <c r="AF47" i="49"/>
  <c r="AD47" i="49"/>
  <c r="Y47" i="49"/>
  <c r="W47" i="49"/>
  <c r="R47" i="49"/>
  <c r="P47" i="49"/>
  <c r="K47" i="49"/>
  <c r="F47" i="49"/>
  <c r="G47" i="49" s="1"/>
  <c r="BO46" i="49"/>
  <c r="BM46" i="49"/>
  <c r="BH46" i="49"/>
  <c r="BF46" i="49"/>
  <c r="BA46" i="49"/>
  <c r="AY46" i="49"/>
  <c r="AT46" i="49"/>
  <c r="AR46" i="49"/>
  <c r="AM46" i="49"/>
  <c r="AK46" i="49"/>
  <c r="AF46" i="49"/>
  <c r="AD46" i="49"/>
  <c r="Y46" i="49"/>
  <c r="W46" i="49"/>
  <c r="R46" i="49"/>
  <c r="P46" i="49"/>
  <c r="K46" i="49"/>
  <c r="F46" i="49"/>
  <c r="G46" i="49" s="1"/>
  <c r="BO45" i="49"/>
  <c r="BM45" i="49"/>
  <c r="BH45" i="49"/>
  <c r="BF45" i="49"/>
  <c r="BA45" i="49"/>
  <c r="AY45" i="49"/>
  <c r="AT45" i="49"/>
  <c r="AR45" i="49"/>
  <c r="AM45" i="49"/>
  <c r="AK45" i="49"/>
  <c r="AF45" i="49"/>
  <c r="AD45" i="49"/>
  <c r="Y45" i="49"/>
  <c r="W45" i="49"/>
  <c r="R45" i="49"/>
  <c r="P45" i="49"/>
  <c r="K45" i="49"/>
  <c r="F45" i="49"/>
  <c r="G45" i="49" s="1"/>
  <c r="BO44" i="49"/>
  <c r="BM44" i="49"/>
  <c r="BH44" i="49"/>
  <c r="BF44" i="49"/>
  <c r="BA44" i="49"/>
  <c r="AY44" i="49"/>
  <c r="AT44" i="49"/>
  <c r="AR44" i="49"/>
  <c r="AM44" i="49"/>
  <c r="AK44" i="49"/>
  <c r="AF44" i="49"/>
  <c r="AD44" i="49"/>
  <c r="Y44" i="49"/>
  <c r="W44" i="49"/>
  <c r="R44" i="49"/>
  <c r="P44" i="49"/>
  <c r="K44" i="49"/>
  <c r="F44" i="49"/>
  <c r="G44" i="49" s="1"/>
  <c r="BO43" i="49"/>
  <c r="BM43" i="49"/>
  <c r="BH43" i="49"/>
  <c r="BF43" i="49"/>
  <c r="BA43" i="49"/>
  <c r="AY43" i="49"/>
  <c r="AT43" i="49"/>
  <c r="AR43" i="49"/>
  <c r="AM43" i="49"/>
  <c r="AK43" i="49"/>
  <c r="AF43" i="49"/>
  <c r="AD43" i="49"/>
  <c r="Y43" i="49"/>
  <c r="W43" i="49"/>
  <c r="R43" i="49"/>
  <c r="P43" i="49"/>
  <c r="K43" i="49"/>
  <c r="F43" i="49"/>
  <c r="G43" i="49" s="1"/>
  <c r="BO42" i="49"/>
  <c r="BM42" i="49"/>
  <c r="BH42" i="49"/>
  <c r="BF42" i="49"/>
  <c r="BA42" i="49"/>
  <c r="AY42" i="49"/>
  <c r="AT42" i="49"/>
  <c r="AR42" i="49"/>
  <c r="AM42" i="49"/>
  <c r="AK42" i="49"/>
  <c r="AF42" i="49"/>
  <c r="AD42" i="49"/>
  <c r="Y42" i="49"/>
  <c r="W42" i="49"/>
  <c r="R42" i="49"/>
  <c r="P42" i="49"/>
  <c r="K42" i="49"/>
  <c r="F42" i="49"/>
  <c r="G42" i="49" s="1"/>
  <c r="BO41" i="49"/>
  <c r="BM41" i="49"/>
  <c r="BH41" i="49"/>
  <c r="BF41" i="49"/>
  <c r="BA41" i="49"/>
  <c r="AY41" i="49"/>
  <c r="AT41" i="49"/>
  <c r="AR41" i="49"/>
  <c r="AM41" i="49"/>
  <c r="AK41" i="49"/>
  <c r="AF41" i="49"/>
  <c r="AD41" i="49"/>
  <c r="Y41" i="49"/>
  <c r="W41" i="49"/>
  <c r="R41" i="49"/>
  <c r="P41" i="49"/>
  <c r="K41" i="49"/>
  <c r="F41" i="49"/>
  <c r="G41" i="49" s="1"/>
  <c r="BO40" i="49"/>
  <c r="BM40" i="49"/>
  <c r="BH40" i="49"/>
  <c r="BF40" i="49"/>
  <c r="BA40" i="49"/>
  <c r="AY40" i="49"/>
  <c r="AT40" i="49"/>
  <c r="AR40" i="49"/>
  <c r="AM40" i="49"/>
  <c r="AK40" i="49"/>
  <c r="AF40" i="49"/>
  <c r="AD40" i="49"/>
  <c r="Y40" i="49"/>
  <c r="W40" i="49"/>
  <c r="R40" i="49"/>
  <c r="P40" i="49"/>
  <c r="K40" i="49"/>
  <c r="F40" i="49"/>
  <c r="G40" i="49" s="1"/>
  <c r="BO39" i="49"/>
  <c r="BM39" i="49"/>
  <c r="BH39" i="49"/>
  <c r="BF39" i="49"/>
  <c r="BA39" i="49"/>
  <c r="AY39" i="49"/>
  <c r="AT39" i="49"/>
  <c r="AR39" i="49"/>
  <c r="AM39" i="49"/>
  <c r="AK39" i="49"/>
  <c r="AF39" i="49"/>
  <c r="AD39" i="49"/>
  <c r="Y39" i="49"/>
  <c r="W39" i="49"/>
  <c r="R39" i="49"/>
  <c r="P39" i="49"/>
  <c r="K39" i="49"/>
  <c r="F39" i="49"/>
  <c r="G39" i="49" s="1"/>
  <c r="BO38" i="49"/>
  <c r="BM38" i="49"/>
  <c r="BH38" i="49"/>
  <c r="BF38" i="49"/>
  <c r="BA38" i="49"/>
  <c r="AY38" i="49"/>
  <c r="AT38" i="49"/>
  <c r="AR38" i="49"/>
  <c r="AM38" i="49"/>
  <c r="AK38" i="49"/>
  <c r="AF38" i="49"/>
  <c r="AD38" i="49"/>
  <c r="Y38" i="49"/>
  <c r="W38" i="49"/>
  <c r="R38" i="49"/>
  <c r="P38" i="49"/>
  <c r="K38" i="49"/>
  <c r="F38" i="49"/>
  <c r="G38" i="49" s="1"/>
  <c r="BO37" i="49"/>
  <c r="BM37" i="49"/>
  <c r="BH37" i="49"/>
  <c r="BF37" i="49"/>
  <c r="BA37" i="49"/>
  <c r="AY37" i="49"/>
  <c r="AT37" i="49"/>
  <c r="AR37" i="49"/>
  <c r="AM37" i="49"/>
  <c r="AK37" i="49"/>
  <c r="AF37" i="49"/>
  <c r="AD37" i="49"/>
  <c r="Y37" i="49"/>
  <c r="W37" i="49"/>
  <c r="R37" i="49"/>
  <c r="P37" i="49"/>
  <c r="K37" i="49"/>
  <c r="F37" i="49"/>
  <c r="G37" i="49" s="1"/>
  <c r="BO36" i="49"/>
  <c r="BM36" i="49"/>
  <c r="BH36" i="49"/>
  <c r="BF36" i="49"/>
  <c r="BA36" i="49"/>
  <c r="AY36" i="49"/>
  <c r="AT36" i="49"/>
  <c r="AR36" i="49"/>
  <c r="AM36" i="49"/>
  <c r="AK36" i="49"/>
  <c r="AF36" i="49"/>
  <c r="AD36" i="49"/>
  <c r="Y36" i="49"/>
  <c r="W36" i="49"/>
  <c r="R36" i="49"/>
  <c r="P36" i="49"/>
  <c r="K36" i="49"/>
  <c r="F36" i="49"/>
  <c r="G36" i="49" s="1"/>
  <c r="BO35" i="49"/>
  <c r="BM35" i="49"/>
  <c r="BH35" i="49"/>
  <c r="BF35" i="49"/>
  <c r="BA35" i="49"/>
  <c r="AY35" i="49"/>
  <c r="AT35" i="49"/>
  <c r="AR35" i="49"/>
  <c r="AM35" i="49"/>
  <c r="AK35" i="49"/>
  <c r="AF35" i="49"/>
  <c r="AD35" i="49"/>
  <c r="Y35" i="49"/>
  <c r="W35" i="49"/>
  <c r="R35" i="49"/>
  <c r="P35" i="49"/>
  <c r="K35" i="49"/>
  <c r="F35" i="49"/>
  <c r="G35" i="49" s="1"/>
  <c r="BO34" i="49"/>
  <c r="BM34" i="49"/>
  <c r="BH34" i="49"/>
  <c r="BF34" i="49"/>
  <c r="BA34" i="49"/>
  <c r="AY34" i="49"/>
  <c r="AT34" i="49"/>
  <c r="AR34" i="49"/>
  <c r="AM34" i="49"/>
  <c r="AK34" i="49"/>
  <c r="AF34" i="49"/>
  <c r="AD34" i="49"/>
  <c r="Y34" i="49"/>
  <c r="W34" i="49"/>
  <c r="R34" i="49"/>
  <c r="P34" i="49"/>
  <c r="K34" i="49"/>
  <c r="F34" i="49"/>
  <c r="G34" i="49" s="1"/>
  <c r="BO33" i="49"/>
  <c r="BM33" i="49"/>
  <c r="BH33" i="49"/>
  <c r="BF33" i="49"/>
  <c r="BA33" i="49"/>
  <c r="AY33" i="49"/>
  <c r="AT33" i="49"/>
  <c r="AR33" i="49"/>
  <c r="AM33" i="49"/>
  <c r="AK33" i="49"/>
  <c r="AF33" i="49"/>
  <c r="AD33" i="49"/>
  <c r="Y33" i="49"/>
  <c r="W33" i="49"/>
  <c r="R33" i="49"/>
  <c r="P33" i="49"/>
  <c r="K33" i="49"/>
  <c r="F33" i="49"/>
  <c r="G33" i="49" s="1"/>
  <c r="BO32" i="49"/>
  <c r="BM32" i="49"/>
  <c r="BH32" i="49"/>
  <c r="BF32" i="49"/>
  <c r="BA32" i="49"/>
  <c r="AY32" i="49"/>
  <c r="AT32" i="49"/>
  <c r="AR32" i="49"/>
  <c r="AM32" i="49"/>
  <c r="AK32" i="49"/>
  <c r="AF32" i="49"/>
  <c r="AD32" i="49"/>
  <c r="Y32" i="49"/>
  <c r="W32" i="49"/>
  <c r="R32" i="49"/>
  <c r="P32" i="49"/>
  <c r="K32" i="49"/>
  <c r="F32" i="49"/>
  <c r="G32" i="49" s="1"/>
  <c r="BO31" i="49"/>
  <c r="BM31" i="49"/>
  <c r="BH31" i="49"/>
  <c r="BF31" i="49"/>
  <c r="BA31" i="49"/>
  <c r="AY31" i="49"/>
  <c r="AT31" i="49"/>
  <c r="AR31" i="49"/>
  <c r="AM31" i="49"/>
  <c r="AK31" i="49"/>
  <c r="AF31" i="49"/>
  <c r="AD31" i="49"/>
  <c r="Y31" i="49"/>
  <c r="W31" i="49"/>
  <c r="R31" i="49"/>
  <c r="P31" i="49"/>
  <c r="K31" i="49"/>
  <c r="F31" i="49"/>
  <c r="G31" i="49" s="1"/>
  <c r="BO30" i="49"/>
  <c r="BM30" i="49"/>
  <c r="BH30" i="49"/>
  <c r="BF30" i="49"/>
  <c r="BA30" i="49"/>
  <c r="AY30" i="49"/>
  <c r="AT30" i="49"/>
  <c r="AR30" i="49"/>
  <c r="AM30" i="49"/>
  <c r="AK30" i="49"/>
  <c r="AF30" i="49"/>
  <c r="AD30" i="49"/>
  <c r="Y30" i="49"/>
  <c r="W30" i="49"/>
  <c r="R30" i="49"/>
  <c r="P30" i="49"/>
  <c r="K30" i="49"/>
  <c r="F30" i="49"/>
  <c r="G30" i="49" s="1"/>
  <c r="BO29" i="49"/>
  <c r="BM29" i="49"/>
  <c r="BH29" i="49"/>
  <c r="BF29" i="49"/>
  <c r="BA29" i="49"/>
  <c r="AY29" i="49"/>
  <c r="AT29" i="49"/>
  <c r="AR29" i="49"/>
  <c r="AM29" i="49"/>
  <c r="AK29" i="49"/>
  <c r="AF29" i="49"/>
  <c r="AD29" i="49"/>
  <c r="Y29" i="49"/>
  <c r="W29" i="49"/>
  <c r="R29" i="49"/>
  <c r="P29" i="49"/>
  <c r="K29" i="49"/>
  <c r="F29" i="49"/>
  <c r="G29" i="49" s="1"/>
  <c r="BO28" i="49"/>
  <c r="BM28" i="49"/>
  <c r="BH28" i="49"/>
  <c r="BF28" i="49"/>
  <c r="BA28" i="49"/>
  <c r="AY28" i="49"/>
  <c r="AT28" i="49"/>
  <c r="AR28" i="49"/>
  <c r="AM28" i="49"/>
  <c r="AK28" i="49"/>
  <c r="AF28" i="49"/>
  <c r="AD28" i="49"/>
  <c r="Y28" i="49"/>
  <c r="W28" i="49"/>
  <c r="R28" i="49"/>
  <c r="P28" i="49"/>
  <c r="K28" i="49"/>
  <c r="F28" i="49"/>
  <c r="G28" i="49" s="1"/>
  <c r="BO27" i="49"/>
  <c r="BM27" i="49"/>
  <c r="BH27" i="49"/>
  <c r="BF27" i="49"/>
  <c r="BA27" i="49"/>
  <c r="AY27" i="49"/>
  <c r="AT27" i="49"/>
  <c r="AR27" i="49"/>
  <c r="AM27" i="49"/>
  <c r="AK27" i="49"/>
  <c r="AF27" i="49"/>
  <c r="AD27" i="49"/>
  <c r="Y27" i="49"/>
  <c r="W27" i="49"/>
  <c r="R27" i="49"/>
  <c r="P27" i="49"/>
  <c r="K27" i="49"/>
  <c r="F27" i="49"/>
  <c r="G27" i="49" s="1"/>
  <c r="BO26" i="49"/>
  <c r="BM26" i="49"/>
  <c r="BH26" i="49"/>
  <c r="BF26" i="49"/>
  <c r="BA26" i="49"/>
  <c r="AY26" i="49"/>
  <c r="AT26" i="49"/>
  <c r="AR26" i="49"/>
  <c r="AM26" i="49"/>
  <c r="AK26" i="49"/>
  <c r="AF26" i="49"/>
  <c r="AD26" i="49"/>
  <c r="Y26" i="49"/>
  <c r="W26" i="49"/>
  <c r="R26" i="49"/>
  <c r="P26" i="49"/>
  <c r="K26" i="49"/>
  <c r="F26" i="49"/>
  <c r="G26" i="49" s="1"/>
  <c r="BO25" i="49"/>
  <c r="BM25" i="49"/>
  <c r="BH25" i="49"/>
  <c r="BF25" i="49"/>
  <c r="BA25" i="49"/>
  <c r="AY25" i="49"/>
  <c r="AT25" i="49"/>
  <c r="AR25" i="49"/>
  <c r="AM25" i="49"/>
  <c r="AK25" i="49"/>
  <c r="AF25" i="49"/>
  <c r="AD25" i="49"/>
  <c r="Y25" i="49"/>
  <c r="W25" i="49"/>
  <c r="R25" i="49"/>
  <c r="P25" i="49"/>
  <c r="K25" i="49"/>
  <c r="F25" i="49"/>
  <c r="G25" i="49" s="1"/>
  <c r="BO24" i="49"/>
  <c r="BM24" i="49"/>
  <c r="BH24" i="49"/>
  <c r="BF24" i="49"/>
  <c r="BA24" i="49"/>
  <c r="AY24" i="49"/>
  <c r="AT24" i="49"/>
  <c r="AR24" i="49"/>
  <c r="AM24" i="49"/>
  <c r="AK24" i="49"/>
  <c r="AF24" i="49"/>
  <c r="AD24" i="49"/>
  <c r="Y24" i="49"/>
  <c r="W24" i="49"/>
  <c r="R24" i="49"/>
  <c r="P24" i="49"/>
  <c r="K24" i="49"/>
  <c r="F24" i="49"/>
  <c r="G24" i="49" s="1"/>
  <c r="BO23" i="49"/>
  <c r="BM23" i="49"/>
  <c r="BH23" i="49"/>
  <c r="BF23" i="49"/>
  <c r="BA23" i="49"/>
  <c r="AY23" i="49"/>
  <c r="AT23" i="49"/>
  <c r="AR23" i="49"/>
  <c r="AM23" i="49"/>
  <c r="AK23" i="49"/>
  <c r="AF23" i="49"/>
  <c r="AD23" i="49"/>
  <c r="Y23" i="49"/>
  <c r="W23" i="49"/>
  <c r="R23" i="49"/>
  <c r="P23" i="49"/>
  <c r="K23" i="49"/>
  <c r="F23" i="49"/>
  <c r="G23" i="49" s="1"/>
  <c r="BO22" i="49"/>
  <c r="BM22" i="49"/>
  <c r="BH22" i="49"/>
  <c r="BF22" i="49"/>
  <c r="BA22" i="49"/>
  <c r="AY22" i="49"/>
  <c r="AT22" i="49"/>
  <c r="AR22" i="49"/>
  <c r="AM22" i="49"/>
  <c r="AK22" i="49"/>
  <c r="AF22" i="49"/>
  <c r="AD22" i="49"/>
  <c r="Y22" i="49"/>
  <c r="W22" i="49"/>
  <c r="R22" i="49"/>
  <c r="P22" i="49"/>
  <c r="K22" i="49"/>
  <c r="F22" i="49"/>
  <c r="G22" i="49" s="1"/>
  <c r="BO21" i="49"/>
  <c r="BM21" i="49"/>
  <c r="BH21" i="49"/>
  <c r="BF21" i="49"/>
  <c r="BA21" i="49"/>
  <c r="AY21" i="49"/>
  <c r="AT21" i="49"/>
  <c r="AR21" i="49"/>
  <c r="AM21" i="49"/>
  <c r="AK21" i="49"/>
  <c r="AF21" i="49"/>
  <c r="AD21" i="49"/>
  <c r="Y21" i="49"/>
  <c r="W21" i="49"/>
  <c r="R21" i="49"/>
  <c r="P21" i="49"/>
  <c r="K21" i="49"/>
  <c r="F21" i="49"/>
  <c r="G21" i="49" s="1"/>
  <c r="BO20" i="49"/>
  <c r="BM20" i="49"/>
  <c r="BH20" i="49"/>
  <c r="BF20" i="49"/>
  <c r="BA20" i="49"/>
  <c r="AY20" i="49"/>
  <c r="AT20" i="49"/>
  <c r="AR20" i="49"/>
  <c r="AM20" i="49"/>
  <c r="AK20" i="49"/>
  <c r="AF20" i="49"/>
  <c r="AD20" i="49"/>
  <c r="Y20" i="49"/>
  <c r="W20" i="49"/>
  <c r="R20" i="49"/>
  <c r="P20" i="49"/>
  <c r="K20" i="49"/>
  <c r="F20" i="49"/>
  <c r="G20" i="49" s="1"/>
  <c r="BO19" i="49"/>
  <c r="BM19" i="49"/>
  <c r="BH19" i="49"/>
  <c r="BF19" i="49"/>
  <c r="BA19" i="49"/>
  <c r="AY19" i="49"/>
  <c r="AT19" i="49"/>
  <c r="AR19" i="49"/>
  <c r="AM19" i="49"/>
  <c r="AK19" i="49"/>
  <c r="AF19" i="49"/>
  <c r="AD19" i="49"/>
  <c r="Y19" i="49"/>
  <c r="W19" i="49"/>
  <c r="R19" i="49"/>
  <c r="P19" i="49"/>
  <c r="K19" i="49"/>
  <c r="F19" i="49"/>
  <c r="G19" i="49" s="1"/>
  <c r="BO18" i="49"/>
  <c r="BM18" i="49"/>
  <c r="BH18" i="49"/>
  <c r="BF18" i="49"/>
  <c r="BA18" i="49"/>
  <c r="AY18" i="49"/>
  <c r="AT18" i="49"/>
  <c r="AR18" i="49"/>
  <c r="AM18" i="49"/>
  <c r="AK18" i="49"/>
  <c r="AF18" i="49"/>
  <c r="AD18" i="49"/>
  <c r="Y18" i="49"/>
  <c r="W18" i="49"/>
  <c r="R18" i="49"/>
  <c r="P18" i="49"/>
  <c r="K18" i="49"/>
  <c r="F18" i="49"/>
  <c r="G18" i="49" s="1"/>
  <c r="BO17" i="49"/>
  <c r="BM17" i="49"/>
  <c r="BH17" i="49"/>
  <c r="BF17" i="49"/>
  <c r="BA17" i="49"/>
  <c r="AY17" i="49"/>
  <c r="AT17" i="49"/>
  <c r="AR17" i="49"/>
  <c r="AM17" i="49"/>
  <c r="AK17" i="49"/>
  <c r="AF17" i="49"/>
  <c r="AD17" i="49"/>
  <c r="Y17" i="49"/>
  <c r="W17" i="49"/>
  <c r="R17" i="49"/>
  <c r="P17" i="49"/>
  <c r="K17" i="49"/>
  <c r="F17" i="49"/>
  <c r="G17" i="49" s="1"/>
  <c r="BO16" i="49"/>
  <c r="BM16" i="49"/>
  <c r="BH16" i="49"/>
  <c r="BF16" i="49"/>
  <c r="BA16" i="49"/>
  <c r="AY16" i="49"/>
  <c r="AT16" i="49"/>
  <c r="AR16" i="49"/>
  <c r="AM16" i="49"/>
  <c r="AK16" i="49"/>
  <c r="AF16" i="49"/>
  <c r="AD16" i="49"/>
  <c r="Y16" i="49"/>
  <c r="W16" i="49"/>
  <c r="R16" i="49"/>
  <c r="P16" i="49"/>
  <c r="K16" i="49"/>
  <c r="F16" i="49"/>
  <c r="G16" i="49" s="1"/>
  <c r="BO15" i="49"/>
  <c r="BM15" i="49"/>
  <c r="BH15" i="49"/>
  <c r="BF15" i="49"/>
  <c r="BA15" i="49"/>
  <c r="AY15" i="49"/>
  <c r="AT15" i="49"/>
  <c r="AR15" i="49"/>
  <c r="AM15" i="49"/>
  <c r="AK15" i="49"/>
  <c r="AF15" i="49"/>
  <c r="AD15" i="49"/>
  <c r="Y15" i="49"/>
  <c r="W15" i="49"/>
  <c r="R15" i="49"/>
  <c r="P15" i="49"/>
  <c r="K15" i="49"/>
  <c r="F15" i="49"/>
  <c r="G15" i="49" s="1"/>
  <c r="BO14" i="49"/>
  <c r="BM14" i="49"/>
  <c r="BF14" i="49"/>
  <c r="AY14" i="49"/>
  <c r="AT14" i="49"/>
  <c r="AR14" i="49"/>
  <c r="AM14" i="49"/>
  <c r="AK14" i="49"/>
  <c r="AF14" i="49"/>
  <c r="AD14" i="49"/>
  <c r="Y14" i="49"/>
  <c r="W14" i="49"/>
  <c r="P14" i="49"/>
  <c r="L14" i="49"/>
  <c r="F14" i="49"/>
  <c r="Z55" i="37"/>
  <c r="AA55" i="37" s="1"/>
  <c r="U55" i="37"/>
  <c r="V55" i="37" s="1"/>
  <c r="P55" i="37"/>
  <c r="Q55" i="37" s="1"/>
  <c r="K55" i="37"/>
  <c r="L55" i="37" s="1"/>
  <c r="F55" i="37"/>
  <c r="G55" i="37" s="1"/>
  <c r="Z54" i="37"/>
  <c r="AA54" i="37" s="1"/>
  <c r="U54" i="37"/>
  <c r="V54" i="37" s="1"/>
  <c r="P54" i="37"/>
  <c r="Q54" i="37" s="1"/>
  <c r="K54" i="37"/>
  <c r="L54" i="37" s="1"/>
  <c r="F54" i="37"/>
  <c r="G54" i="37" s="1"/>
  <c r="Z53" i="37"/>
  <c r="AA53" i="37" s="1"/>
  <c r="U53" i="37"/>
  <c r="V53" i="37" s="1"/>
  <c r="P53" i="37"/>
  <c r="Q53" i="37" s="1"/>
  <c r="K53" i="37"/>
  <c r="L53" i="37" s="1"/>
  <c r="F53" i="37"/>
  <c r="G53" i="37" s="1"/>
  <c r="Z52" i="37"/>
  <c r="AA52" i="37" s="1"/>
  <c r="U52" i="37"/>
  <c r="V52" i="37" s="1"/>
  <c r="P52" i="37"/>
  <c r="Q52" i="37" s="1"/>
  <c r="K52" i="37"/>
  <c r="L52" i="37" s="1"/>
  <c r="F52" i="37"/>
  <c r="G52" i="37" s="1"/>
  <c r="Z51" i="37"/>
  <c r="AA51" i="37" s="1"/>
  <c r="U51" i="37"/>
  <c r="V51" i="37" s="1"/>
  <c r="P51" i="37"/>
  <c r="Q51" i="37" s="1"/>
  <c r="K51" i="37"/>
  <c r="L51" i="37" s="1"/>
  <c r="F51" i="37"/>
  <c r="G51" i="37" s="1"/>
  <c r="Z50" i="37"/>
  <c r="AA50" i="37" s="1"/>
  <c r="U50" i="37"/>
  <c r="V50" i="37" s="1"/>
  <c r="P50" i="37"/>
  <c r="Q50" i="37" s="1"/>
  <c r="K50" i="37"/>
  <c r="L50" i="37" s="1"/>
  <c r="F50" i="37"/>
  <c r="G50" i="37" s="1"/>
  <c r="Z49" i="37"/>
  <c r="AA49" i="37" s="1"/>
  <c r="U49" i="37"/>
  <c r="V49" i="37" s="1"/>
  <c r="P49" i="37"/>
  <c r="Q49" i="37" s="1"/>
  <c r="K49" i="37"/>
  <c r="L49" i="37" s="1"/>
  <c r="F49" i="37"/>
  <c r="G49" i="37" s="1"/>
  <c r="Z48" i="37"/>
  <c r="AA48" i="37" s="1"/>
  <c r="U48" i="37"/>
  <c r="V48" i="37" s="1"/>
  <c r="P48" i="37"/>
  <c r="Q48" i="37" s="1"/>
  <c r="K48" i="37"/>
  <c r="L48" i="37" s="1"/>
  <c r="F48" i="37"/>
  <c r="G48" i="37" s="1"/>
  <c r="Z47" i="37"/>
  <c r="AA47" i="37" s="1"/>
  <c r="U47" i="37"/>
  <c r="V47" i="37" s="1"/>
  <c r="P47" i="37"/>
  <c r="Q47" i="37" s="1"/>
  <c r="K47" i="37"/>
  <c r="L47" i="37" s="1"/>
  <c r="F47" i="37"/>
  <c r="G47" i="37" s="1"/>
  <c r="Z46" i="37"/>
  <c r="AA46" i="37" s="1"/>
  <c r="U46" i="37"/>
  <c r="V46" i="37" s="1"/>
  <c r="P46" i="37"/>
  <c r="Q46" i="37" s="1"/>
  <c r="K46" i="37"/>
  <c r="L46" i="37" s="1"/>
  <c r="F46" i="37"/>
  <c r="G46" i="37" s="1"/>
  <c r="Z45" i="37"/>
  <c r="AA45" i="37" s="1"/>
  <c r="U45" i="37"/>
  <c r="V45" i="37" s="1"/>
  <c r="P45" i="37"/>
  <c r="Q45" i="37" s="1"/>
  <c r="K45" i="37"/>
  <c r="L45" i="37" s="1"/>
  <c r="F45" i="37"/>
  <c r="G45" i="37" s="1"/>
  <c r="Z44" i="37"/>
  <c r="AA44" i="37" s="1"/>
  <c r="U44" i="37"/>
  <c r="V44" i="37" s="1"/>
  <c r="P44" i="37"/>
  <c r="Q44" i="37" s="1"/>
  <c r="K44" i="37"/>
  <c r="L44" i="37" s="1"/>
  <c r="F44" i="37"/>
  <c r="G44" i="37" s="1"/>
  <c r="Z43" i="37"/>
  <c r="AA43" i="37" s="1"/>
  <c r="U43" i="37"/>
  <c r="V43" i="37" s="1"/>
  <c r="P43" i="37"/>
  <c r="Q43" i="37" s="1"/>
  <c r="K43" i="37"/>
  <c r="L43" i="37" s="1"/>
  <c r="F43" i="37"/>
  <c r="G43" i="37" s="1"/>
  <c r="Z42" i="37"/>
  <c r="AA42" i="37" s="1"/>
  <c r="U42" i="37"/>
  <c r="V42" i="37" s="1"/>
  <c r="P42" i="37"/>
  <c r="Q42" i="37" s="1"/>
  <c r="K42" i="37"/>
  <c r="L42" i="37" s="1"/>
  <c r="F42" i="37"/>
  <c r="G42" i="37" s="1"/>
  <c r="Z41" i="37"/>
  <c r="AA41" i="37" s="1"/>
  <c r="U41" i="37"/>
  <c r="V41" i="37" s="1"/>
  <c r="P41" i="37"/>
  <c r="Q41" i="37" s="1"/>
  <c r="K41" i="37"/>
  <c r="L41" i="37" s="1"/>
  <c r="F41" i="37"/>
  <c r="G41" i="37" s="1"/>
  <c r="Z40" i="37"/>
  <c r="AA40" i="37" s="1"/>
  <c r="U40" i="37"/>
  <c r="V40" i="37" s="1"/>
  <c r="P40" i="37"/>
  <c r="Q40" i="37" s="1"/>
  <c r="K40" i="37"/>
  <c r="L40" i="37" s="1"/>
  <c r="F40" i="37"/>
  <c r="G40" i="37" s="1"/>
  <c r="Z39" i="37"/>
  <c r="AA39" i="37" s="1"/>
  <c r="U39" i="37"/>
  <c r="V39" i="37" s="1"/>
  <c r="P39" i="37"/>
  <c r="Q39" i="37" s="1"/>
  <c r="K39" i="37"/>
  <c r="L39" i="37" s="1"/>
  <c r="F39" i="37"/>
  <c r="G39" i="37" s="1"/>
  <c r="Z38" i="37"/>
  <c r="AA38" i="37" s="1"/>
  <c r="U38" i="37"/>
  <c r="V38" i="37" s="1"/>
  <c r="P38" i="37"/>
  <c r="Q38" i="37" s="1"/>
  <c r="K38" i="37"/>
  <c r="L38" i="37" s="1"/>
  <c r="F38" i="37"/>
  <c r="G38" i="37" s="1"/>
  <c r="Z37" i="37"/>
  <c r="AA37" i="37" s="1"/>
  <c r="U37" i="37"/>
  <c r="V37" i="37" s="1"/>
  <c r="P37" i="37"/>
  <c r="Q37" i="37" s="1"/>
  <c r="K37" i="37"/>
  <c r="L37" i="37" s="1"/>
  <c r="F37" i="37"/>
  <c r="G37" i="37" s="1"/>
  <c r="Z36" i="37"/>
  <c r="AA36" i="37" s="1"/>
  <c r="U36" i="37"/>
  <c r="V36" i="37" s="1"/>
  <c r="P36" i="37"/>
  <c r="Q36" i="37" s="1"/>
  <c r="K36" i="37"/>
  <c r="L36" i="37" s="1"/>
  <c r="F36" i="37"/>
  <c r="G36" i="37" s="1"/>
  <c r="Z35" i="37"/>
  <c r="AA35" i="37" s="1"/>
  <c r="U35" i="37"/>
  <c r="V35" i="37" s="1"/>
  <c r="P35" i="37"/>
  <c r="Q35" i="37" s="1"/>
  <c r="K35" i="37"/>
  <c r="L35" i="37" s="1"/>
  <c r="F35" i="37"/>
  <c r="G35" i="37" s="1"/>
  <c r="Z34" i="37"/>
  <c r="AA34" i="37" s="1"/>
  <c r="U34" i="37"/>
  <c r="V34" i="37" s="1"/>
  <c r="P34" i="37"/>
  <c r="Q34" i="37" s="1"/>
  <c r="K34" i="37"/>
  <c r="L34" i="37" s="1"/>
  <c r="F34" i="37"/>
  <c r="G34" i="37" s="1"/>
  <c r="Z33" i="37"/>
  <c r="AA33" i="37" s="1"/>
  <c r="U33" i="37"/>
  <c r="V33" i="37" s="1"/>
  <c r="P33" i="37"/>
  <c r="Q33" i="37" s="1"/>
  <c r="K33" i="37"/>
  <c r="L33" i="37" s="1"/>
  <c r="F33" i="37"/>
  <c r="G33" i="37" s="1"/>
  <c r="Z32" i="37"/>
  <c r="AA32" i="37" s="1"/>
  <c r="U32" i="37"/>
  <c r="V32" i="37" s="1"/>
  <c r="P32" i="37"/>
  <c r="Q32" i="37" s="1"/>
  <c r="K32" i="37"/>
  <c r="L32" i="37" s="1"/>
  <c r="F32" i="37"/>
  <c r="G32" i="37" s="1"/>
  <c r="Z31" i="37"/>
  <c r="AA31" i="37" s="1"/>
  <c r="U31" i="37"/>
  <c r="V31" i="37" s="1"/>
  <c r="P31" i="37"/>
  <c r="Q31" i="37" s="1"/>
  <c r="K31" i="37"/>
  <c r="L31" i="37" s="1"/>
  <c r="F31" i="37"/>
  <c r="G31" i="37" s="1"/>
  <c r="Z30" i="37"/>
  <c r="AA30" i="37" s="1"/>
  <c r="U30" i="37"/>
  <c r="V30" i="37" s="1"/>
  <c r="P30" i="37"/>
  <c r="Q30" i="37" s="1"/>
  <c r="K30" i="37"/>
  <c r="L30" i="37" s="1"/>
  <c r="F30" i="37"/>
  <c r="G30" i="37" s="1"/>
  <c r="Z29" i="37"/>
  <c r="AA29" i="37" s="1"/>
  <c r="U29" i="37"/>
  <c r="V29" i="37" s="1"/>
  <c r="P29" i="37"/>
  <c r="Q29" i="37" s="1"/>
  <c r="K29" i="37"/>
  <c r="L29" i="37" s="1"/>
  <c r="F29" i="37"/>
  <c r="G29" i="37" s="1"/>
  <c r="Z28" i="37"/>
  <c r="AA28" i="37" s="1"/>
  <c r="U28" i="37"/>
  <c r="V28" i="37" s="1"/>
  <c r="P28" i="37"/>
  <c r="Q28" i="37" s="1"/>
  <c r="K28" i="37"/>
  <c r="L28" i="37" s="1"/>
  <c r="F28" i="37"/>
  <c r="G28" i="37" s="1"/>
  <c r="Z27" i="37"/>
  <c r="AA27" i="37" s="1"/>
  <c r="U27" i="37"/>
  <c r="V27" i="37" s="1"/>
  <c r="P27" i="37"/>
  <c r="Q27" i="37" s="1"/>
  <c r="K27" i="37"/>
  <c r="L27" i="37" s="1"/>
  <c r="F27" i="37"/>
  <c r="G27" i="37" s="1"/>
  <c r="Z26" i="37"/>
  <c r="AA26" i="37" s="1"/>
  <c r="U26" i="37"/>
  <c r="V26" i="37" s="1"/>
  <c r="P26" i="37"/>
  <c r="Q26" i="37" s="1"/>
  <c r="K26" i="37"/>
  <c r="L26" i="37" s="1"/>
  <c r="F26" i="37"/>
  <c r="G26" i="37" s="1"/>
  <c r="Z25" i="37"/>
  <c r="AA25" i="37" s="1"/>
  <c r="U25" i="37"/>
  <c r="V25" i="37" s="1"/>
  <c r="P25" i="37"/>
  <c r="Q25" i="37" s="1"/>
  <c r="K25" i="37"/>
  <c r="L25" i="37" s="1"/>
  <c r="F25" i="37"/>
  <c r="G25" i="37" s="1"/>
  <c r="Z24" i="37"/>
  <c r="AA24" i="37" s="1"/>
  <c r="U24" i="37"/>
  <c r="V24" i="37" s="1"/>
  <c r="P24" i="37"/>
  <c r="Q24" i="37" s="1"/>
  <c r="K24" i="37"/>
  <c r="L24" i="37" s="1"/>
  <c r="F24" i="37"/>
  <c r="G24" i="37" s="1"/>
  <c r="Z23" i="37"/>
  <c r="AA23" i="37" s="1"/>
  <c r="U23" i="37"/>
  <c r="V23" i="37" s="1"/>
  <c r="P23" i="37"/>
  <c r="Q23" i="37" s="1"/>
  <c r="K23" i="37"/>
  <c r="L23" i="37" s="1"/>
  <c r="F23" i="37"/>
  <c r="G23" i="37" s="1"/>
  <c r="Z22" i="37"/>
  <c r="AA22" i="37" s="1"/>
  <c r="U22" i="37"/>
  <c r="V22" i="37" s="1"/>
  <c r="P22" i="37"/>
  <c r="Q22" i="37" s="1"/>
  <c r="K22" i="37"/>
  <c r="L22" i="37" s="1"/>
  <c r="F22" i="37"/>
  <c r="G22" i="37" s="1"/>
  <c r="Z21" i="37"/>
  <c r="AA21" i="37" s="1"/>
  <c r="U21" i="37"/>
  <c r="V21" i="37" s="1"/>
  <c r="P21" i="37"/>
  <c r="Q21" i="37" s="1"/>
  <c r="K21" i="37"/>
  <c r="L21" i="37" s="1"/>
  <c r="F21" i="37"/>
  <c r="G21" i="37" s="1"/>
  <c r="Z20" i="37"/>
  <c r="AA20" i="37" s="1"/>
  <c r="U20" i="37"/>
  <c r="V20" i="37" s="1"/>
  <c r="P20" i="37"/>
  <c r="Q20" i="37" s="1"/>
  <c r="K20" i="37"/>
  <c r="L20" i="37" s="1"/>
  <c r="F20" i="37"/>
  <c r="G20" i="37" s="1"/>
  <c r="Z19" i="37"/>
  <c r="AA19" i="37" s="1"/>
  <c r="U19" i="37"/>
  <c r="V19" i="37" s="1"/>
  <c r="P19" i="37"/>
  <c r="Q19" i="37" s="1"/>
  <c r="K19" i="37"/>
  <c r="L19" i="37" s="1"/>
  <c r="F19" i="37"/>
  <c r="G19" i="37" s="1"/>
  <c r="Z18" i="37"/>
  <c r="AA18" i="37" s="1"/>
  <c r="U18" i="37"/>
  <c r="V18" i="37" s="1"/>
  <c r="P18" i="37"/>
  <c r="Q18" i="37" s="1"/>
  <c r="K18" i="37"/>
  <c r="L18" i="37" s="1"/>
  <c r="F18" i="37"/>
  <c r="G18" i="37" s="1"/>
  <c r="Z17" i="37"/>
  <c r="AA17" i="37" s="1"/>
  <c r="U17" i="37"/>
  <c r="V17" i="37" s="1"/>
  <c r="P17" i="37"/>
  <c r="Q17" i="37" s="1"/>
  <c r="K17" i="37"/>
  <c r="L17" i="37" s="1"/>
  <c r="F17" i="37"/>
  <c r="G17" i="37" s="1"/>
  <c r="Z16" i="37"/>
  <c r="AA16" i="37" s="1"/>
  <c r="U16" i="37"/>
  <c r="V16" i="37" s="1"/>
  <c r="P16" i="37"/>
  <c r="Q16" i="37" s="1"/>
  <c r="K16" i="37"/>
  <c r="L16" i="37" s="1"/>
  <c r="F16" i="37"/>
  <c r="G16" i="37" s="1"/>
  <c r="Z15" i="37"/>
  <c r="AA15" i="37" s="1"/>
  <c r="U15" i="37"/>
  <c r="V15" i="37" s="1"/>
  <c r="P15" i="37"/>
  <c r="Q15" i="37" s="1"/>
  <c r="K15" i="37"/>
  <c r="L15" i="37" s="1"/>
  <c r="F15" i="37"/>
  <c r="G15" i="37" s="1"/>
  <c r="Z14" i="37"/>
  <c r="AA14" i="37" s="1"/>
  <c r="U14" i="37"/>
  <c r="V14" i="37" s="1"/>
  <c r="P14" i="37"/>
  <c r="Q14" i="37" s="1"/>
  <c r="K14" i="37"/>
  <c r="AA56" i="37" l="1"/>
  <c r="AB42" i="37"/>
  <c r="C33" i="39" s="1"/>
  <c r="AB50" i="37"/>
  <c r="C41" i="39" s="1"/>
  <c r="AB34" i="37"/>
  <c r="C25" i="39" s="1"/>
  <c r="AB18" i="37"/>
  <c r="C9" i="39" s="1"/>
  <c r="AB26" i="37"/>
  <c r="C17" i="39" s="1"/>
  <c r="L15" i="49"/>
  <c r="B6" i="51"/>
  <c r="K57" i="49"/>
  <c r="L19" i="49"/>
  <c r="B10" i="51"/>
  <c r="L23" i="49"/>
  <c r="BQ23" i="49" s="1"/>
  <c r="C14" i="51" s="1"/>
  <c r="B14" i="51"/>
  <c r="L35" i="49"/>
  <c r="B26" i="51"/>
  <c r="L43" i="49"/>
  <c r="B34" i="51"/>
  <c r="L47" i="49"/>
  <c r="BQ47" i="49" s="1"/>
  <c r="C38" i="51" s="1"/>
  <c r="B38" i="51"/>
  <c r="L51" i="49"/>
  <c r="BQ51" i="49" s="1"/>
  <c r="C42" i="51" s="1"/>
  <c r="B42" i="51"/>
  <c r="L55" i="49"/>
  <c r="B46" i="51"/>
  <c r="BQ55" i="49"/>
  <c r="C46" i="51" s="1"/>
  <c r="L27" i="49"/>
  <c r="B18" i="51"/>
  <c r="L31" i="49"/>
  <c r="BQ31" i="49" s="1"/>
  <c r="C22" i="51" s="1"/>
  <c r="B22" i="51"/>
  <c r="G14" i="49"/>
  <c r="BQ14" i="49" s="1"/>
  <c r="C5" i="51" s="1"/>
  <c r="B5" i="51"/>
  <c r="L39" i="49"/>
  <c r="BQ39" i="49" s="1"/>
  <c r="C30" i="51" s="1"/>
  <c r="B30" i="51"/>
  <c r="L16" i="49"/>
  <c r="B7" i="51"/>
  <c r="L20" i="49"/>
  <c r="BQ20" i="49" s="1"/>
  <c r="C11" i="51" s="1"/>
  <c r="B11" i="51"/>
  <c r="L24" i="49"/>
  <c r="B15" i="51"/>
  <c r="L28" i="49"/>
  <c r="B19" i="51"/>
  <c r="L32" i="49"/>
  <c r="B23" i="51"/>
  <c r="L36" i="49"/>
  <c r="BQ36" i="49" s="1"/>
  <c r="C27" i="51" s="1"/>
  <c r="B27" i="51"/>
  <c r="L40" i="49"/>
  <c r="B31" i="51"/>
  <c r="L44" i="49"/>
  <c r="B35" i="51"/>
  <c r="L48" i="49"/>
  <c r="B39" i="51"/>
  <c r="L52" i="49"/>
  <c r="BQ52" i="49" s="1"/>
  <c r="C43" i="51" s="1"/>
  <c r="B43" i="51"/>
  <c r="L17" i="49"/>
  <c r="B8" i="51"/>
  <c r="L21" i="49"/>
  <c r="B12" i="51"/>
  <c r="L25" i="49"/>
  <c r="B16" i="51"/>
  <c r="L29" i="49"/>
  <c r="BQ29" i="49" s="1"/>
  <c r="C20" i="51" s="1"/>
  <c r="B20" i="51"/>
  <c r="L33" i="49"/>
  <c r="B24" i="51"/>
  <c r="L37" i="49"/>
  <c r="B28" i="51"/>
  <c r="L41" i="49"/>
  <c r="B32" i="51"/>
  <c r="L45" i="49"/>
  <c r="B36" i="51"/>
  <c r="L49" i="49"/>
  <c r="B40" i="51"/>
  <c r="L53" i="49"/>
  <c r="B44" i="51"/>
  <c r="BQ26" i="49"/>
  <c r="C17" i="51" s="1"/>
  <c r="BQ38" i="49"/>
  <c r="C29" i="51" s="1"/>
  <c r="BQ43" i="49"/>
  <c r="C34" i="51" s="1"/>
  <c r="L18" i="49"/>
  <c r="BQ18" i="49" s="1"/>
  <c r="C9" i="51" s="1"/>
  <c r="B9" i="51"/>
  <c r="L22" i="49"/>
  <c r="BQ22" i="49" s="1"/>
  <c r="C13" i="51" s="1"/>
  <c r="B13" i="51"/>
  <c r="L26" i="49"/>
  <c r="B17" i="51"/>
  <c r="L30" i="49"/>
  <c r="BQ30" i="49" s="1"/>
  <c r="C21" i="51" s="1"/>
  <c r="B21" i="51"/>
  <c r="L34" i="49"/>
  <c r="BQ34" i="49" s="1"/>
  <c r="C25" i="51" s="1"/>
  <c r="B25" i="51"/>
  <c r="L38" i="49"/>
  <c r="B29" i="51"/>
  <c r="L42" i="49"/>
  <c r="BQ42" i="49" s="1"/>
  <c r="C33" i="51" s="1"/>
  <c r="B33" i="51"/>
  <c r="L46" i="49"/>
  <c r="BQ46" i="49" s="1"/>
  <c r="C37" i="51" s="1"/>
  <c r="B37" i="51"/>
  <c r="L50" i="49"/>
  <c r="BQ50" i="49" s="1"/>
  <c r="C41" i="51" s="1"/>
  <c r="B41" i="51"/>
  <c r="L54" i="49"/>
  <c r="BQ54" i="49" s="1"/>
  <c r="C45" i="51" s="1"/>
  <c r="B45" i="51"/>
  <c r="BQ16" i="49"/>
  <c r="C7" i="51" s="1"/>
  <c r="BQ24" i="49"/>
  <c r="C15" i="51" s="1"/>
  <c r="BQ32" i="49"/>
  <c r="C23" i="51" s="1"/>
  <c r="BQ40" i="49"/>
  <c r="C31" i="51" s="1"/>
  <c r="BQ44" i="49"/>
  <c r="C35" i="51" s="1"/>
  <c r="BQ48" i="49"/>
  <c r="C39" i="51" s="1"/>
  <c r="BQ35" i="49"/>
  <c r="C26" i="51" s="1"/>
  <c r="BQ49" i="49"/>
  <c r="C40" i="51" s="1"/>
  <c r="BQ33" i="49"/>
  <c r="C24" i="51" s="1"/>
  <c r="BQ45" i="49"/>
  <c r="C36" i="51" s="1"/>
  <c r="BQ17" i="49"/>
  <c r="C8" i="51" s="1"/>
  <c r="BQ41" i="49"/>
  <c r="C32" i="51" s="1"/>
  <c r="BQ25" i="49"/>
  <c r="C16" i="51" s="1"/>
  <c r="BQ37" i="49"/>
  <c r="C28" i="51" s="1"/>
  <c r="BQ53" i="49"/>
  <c r="C44" i="51" s="1"/>
  <c r="BQ15" i="49"/>
  <c r="C6" i="51" s="1"/>
  <c r="BQ19" i="49"/>
  <c r="C10" i="51" s="1"/>
  <c r="BQ27" i="49"/>
  <c r="C18" i="51" s="1"/>
  <c r="BQ21" i="49"/>
  <c r="C12" i="51" s="1"/>
  <c r="BQ28" i="49"/>
  <c r="C19" i="51" s="1"/>
  <c r="G56" i="49"/>
  <c r="G59" i="49" s="1"/>
  <c r="L56" i="49"/>
  <c r="L59" i="49" s="1"/>
  <c r="L14" i="37"/>
  <c r="AB15" i="37"/>
  <c r="C6" i="39" s="1"/>
  <c r="AB23" i="37"/>
  <c r="C14" i="39" s="1"/>
  <c r="AB31" i="37"/>
  <c r="C22" i="39" s="1"/>
  <c r="AB39" i="37"/>
  <c r="C30" i="39" s="1"/>
  <c r="AB47" i="37"/>
  <c r="C38" i="39" s="1"/>
  <c r="AB55" i="37"/>
  <c r="C46" i="39" s="1"/>
  <c r="AB20" i="37"/>
  <c r="C11" i="39" s="1"/>
  <c r="AB28" i="37"/>
  <c r="C19" i="39" s="1"/>
  <c r="AB36" i="37"/>
  <c r="C27" i="39" s="1"/>
  <c r="AB44" i="37"/>
  <c r="C35" i="39" s="1"/>
  <c r="AB52" i="37"/>
  <c r="C43" i="39" s="1"/>
  <c r="AB17" i="37"/>
  <c r="C8" i="39" s="1"/>
  <c r="AB25" i="37"/>
  <c r="C16" i="39" s="1"/>
  <c r="AB33" i="37"/>
  <c r="C24" i="39" s="1"/>
  <c r="AB41" i="37"/>
  <c r="C32" i="39" s="1"/>
  <c r="AB49" i="37"/>
  <c r="C40" i="39" s="1"/>
  <c r="AB22" i="37"/>
  <c r="C13" i="39" s="1"/>
  <c r="AB30" i="37"/>
  <c r="C21" i="39" s="1"/>
  <c r="AB38" i="37"/>
  <c r="C29" i="39" s="1"/>
  <c r="AB46" i="37"/>
  <c r="C37" i="39" s="1"/>
  <c r="AB54" i="37"/>
  <c r="C45" i="39" s="1"/>
  <c r="AB19" i="37"/>
  <c r="C10" i="39" s="1"/>
  <c r="AB35" i="37"/>
  <c r="C26" i="39" s="1"/>
  <c r="AB51" i="37"/>
  <c r="C42" i="39" s="1"/>
  <c r="AB16" i="37"/>
  <c r="C7" i="39" s="1"/>
  <c r="AB24" i="37"/>
  <c r="C15" i="39" s="1"/>
  <c r="AB32" i="37"/>
  <c r="C23" i="39" s="1"/>
  <c r="AB40" i="37"/>
  <c r="C31" i="39" s="1"/>
  <c r="AB48" i="37"/>
  <c r="C39" i="39" s="1"/>
  <c r="AB27" i="37"/>
  <c r="C18" i="39" s="1"/>
  <c r="AB43" i="37"/>
  <c r="C34" i="39" s="1"/>
  <c r="AB21" i="37"/>
  <c r="C12" i="39" s="1"/>
  <c r="AB29" i="37"/>
  <c r="C20" i="39" s="1"/>
  <c r="AB37" i="37"/>
  <c r="C28" i="39" s="1"/>
  <c r="AB45" i="37"/>
  <c r="C36" i="39" s="1"/>
  <c r="AB53" i="37"/>
  <c r="C44" i="39" s="1"/>
  <c r="G56" i="37"/>
  <c r="G59" i="37" s="1"/>
  <c r="Q56" i="37"/>
  <c r="V56" i="37"/>
  <c r="AT56" i="49"/>
  <c r="BS58" i="53"/>
  <c r="AX58" i="62"/>
  <c r="AX58" i="66"/>
  <c r="AJ58" i="58"/>
  <c r="BL58" i="62"/>
  <c r="AC58" i="66"/>
  <c r="Y56" i="49"/>
  <c r="AF56" i="49"/>
  <c r="BO56" i="49"/>
  <c r="BS58" i="58"/>
  <c r="AJ58" i="62"/>
  <c r="BL58" i="66"/>
  <c r="V58" i="66"/>
  <c r="BL58" i="58"/>
  <c r="AC58" i="62"/>
  <c r="AQ58" i="58"/>
  <c r="AJ58" i="66"/>
  <c r="AM56" i="49"/>
  <c r="AQ58" i="62"/>
  <c r="BS58" i="66"/>
  <c r="AC58" i="58"/>
  <c r="V58" i="58"/>
  <c r="AX58" i="58"/>
  <c r="AQ58" i="66"/>
  <c r="P58" i="53"/>
  <c r="P61" i="53" s="1"/>
  <c r="O61" i="53" s="1"/>
  <c r="H15" i="58"/>
  <c r="BU61" i="62"/>
  <c r="H61" i="62"/>
  <c r="BD61" i="66"/>
  <c r="BU61" i="66" s="1"/>
  <c r="BU61" i="53"/>
  <c r="H61" i="53"/>
  <c r="H61" i="66"/>
  <c r="O15" i="53"/>
  <c r="BU61" i="58"/>
  <c r="H61" i="58"/>
  <c r="AZ59" i="49"/>
  <c r="AZ60" i="49" s="1"/>
  <c r="AH104" i="54"/>
  <c r="V41" i="77"/>
  <c r="S45" i="77"/>
  <c r="Q45" i="77"/>
  <c r="T41" i="77"/>
  <c r="U45" i="77"/>
  <c r="X41" i="77"/>
  <c r="T40" i="76"/>
  <c r="Q44" i="76"/>
  <c r="X40" i="76"/>
  <c r="U44" i="76"/>
  <c r="AB40" i="76"/>
  <c r="Y44" i="76"/>
  <c r="AH93" i="54"/>
  <c r="AH93" i="63"/>
  <c r="AH68" i="54"/>
  <c r="O53" i="62"/>
  <c r="BV53" i="62" s="1"/>
  <c r="BW53" i="62"/>
  <c r="BW23" i="66"/>
  <c r="H23" i="66"/>
  <c r="BV23" i="66" s="1"/>
  <c r="F59" i="53"/>
  <c r="O53" i="53"/>
  <c r="BV53" i="53" s="1"/>
  <c r="BW53" i="53"/>
  <c r="BV44" i="58"/>
  <c r="BV44" i="66"/>
  <c r="AA59" i="58"/>
  <c r="BV52" i="58"/>
  <c r="BV21" i="66"/>
  <c r="BV56" i="66"/>
  <c r="BW46" i="62"/>
  <c r="BV54" i="62"/>
  <c r="BW39" i="66"/>
  <c r="AH93" i="59"/>
  <c r="Q59" i="37"/>
  <c r="H23" i="58"/>
  <c r="BV23" i="58" s="1"/>
  <c r="BW23" i="58"/>
  <c r="U57" i="37"/>
  <c r="BV36" i="53"/>
  <c r="BV26" i="58"/>
  <c r="F57" i="37"/>
  <c r="BV21" i="53"/>
  <c r="F59" i="58"/>
  <c r="BW21" i="53"/>
  <c r="BV21" i="58"/>
  <c r="BV28" i="58"/>
  <c r="BL41" i="53"/>
  <c r="BV41" i="53" s="1"/>
  <c r="BW41" i="53"/>
  <c r="BW19" i="58"/>
  <c r="BV32" i="58"/>
  <c r="O37" i="62"/>
  <c r="BV37" i="62" s="1"/>
  <c r="BW37" i="62"/>
  <c r="BG60" i="49"/>
  <c r="BV30" i="53"/>
  <c r="BV40" i="53"/>
  <c r="BV42" i="53"/>
  <c r="F59" i="66"/>
  <c r="H39" i="58"/>
  <c r="BV39" i="58" s="1"/>
  <c r="BW39" i="58"/>
  <c r="BF57" i="49"/>
  <c r="BV16" i="58"/>
  <c r="BI59" i="49"/>
  <c r="BH59" i="49" s="1"/>
  <c r="BV46" i="53"/>
  <c r="BV21" i="62"/>
  <c r="BN60" i="49"/>
  <c r="BW55" i="58"/>
  <c r="O55" i="58"/>
  <c r="BV55" i="58" s="1"/>
  <c r="AI62" i="58"/>
  <c r="BW22" i="62"/>
  <c r="BV38" i="62"/>
  <c r="F57" i="49"/>
  <c r="BP59" i="49"/>
  <c r="BO59" i="49" s="1"/>
  <c r="AE60" i="49"/>
  <c r="BT61" i="58"/>
  <c r="BS61" i="58" s="1"/>
  <c r="BQ59" i="62"/>
  <c r="BW28" i="53"/>
  <c r="BV54" i="53"/>
  <c r="BV20" i="58"/>
  <c r="BV48" i="58"/>
  <c r="BV37" i="66"/>
  <c r="BW55" i="66"/>
  <c r="BW15" i="58"/>
  <c r="BV19" i="58"/>
  <c r="BW52" i="62"/>
  <c r="BV48" i="66"/>
  <c r="BM57" i="49"/>
  <c r="BW35" i="53"/>
  <c r="BV38" i="53"/>
  <c r="BV42" i="58"/>
  <c r="BW36" i="62"/>
  <c r="BQ59" i="53"/>
  <c r="BV45" i="53"/>
  <c r="BV22" i="62"/>
  <c r="BW54" i="62"/>
  <c r="G60" i="49"/>
  <c r="G62" i="53"/>
  <c r="M59" i="58"/>
  <c r="AR61" i="58"/>
  <c r="AQ61" i="58" s="1"/>
  <c r="BW31" i="58"/>
  <c r="BW20" i="62"/>
  <c r="H20" i="62"/>
  <c r="BV20" i="62" s="1"/>
  <c r="BV26" i="66"/>
  <c r="BW35" i="66"/>
  <c r="BV51" i="66"/>
  <c r="S59" i="49"/>
  <c r="BW16" i="53"/>
  <c r="BD62" i="53"/>
  <c r="U62" i="53"/>
  <c r="BV35" i="58"/>
  <c r="BW30" i="62"/>
  <c r="BV39" i="66"/>
  <c r="BV53" i="66"/>
  <c r="BV55" i="66"/>
  <c r="W57" i="49"/>
  <c r="M59" i="53"/>
  <c r="BK62" i="53"/>
  <c r="BJ59" i="58"/>
  <c r="BW26" i="58"/>
  <c r="BV37" i="58"/>
  <c r="BW38" i="62"/>
  <c r="BV28" i="66"/>
  <c r="BV42" i="66"/>
  <c r="BV56" i="58"/>
  <c r="BF61" i="62"/>
  <c r="BE61" i="62" s="1"/>
  <c r="T59" i="62"/>
  <c r="M59" i="66"/>
  <c r="AA59" i="66"/>
  <c r="BW31" i="66"/>
  <c r="BV40" i="66"/>
  <c r="BD62" i="58"/>
  <c r="M59" i="62"/>
  <c r="BW29" i="62"/>
  <c r="BW32" i="62"/>
  <c r="BV16" i="66"/>
  <c r="BW19" i="66"/>
  <c r="O35" i="66"/>
  <c r="BV35" i="66" s="1"/>
  <c r="BW47" i="66"/>
  <c r="BW47" i="58"/>
  <c r="G62" i="58"/>
  <c r="F59" i="62"/>
  <c r="BW28" i="62"/>
  <c r="BD62" i="62"/>
  <c r="BJ59" i="66"/>
  <c r="BW26" i="66"/>
  <c r="BW35" i="58"/>
  <c r="N62" i="58"/>
  <c r="BW45" i="62"/>
  <c r="BW48" i="62"/>
  <c r="BK62" i="62"/>
  <c r="BV32" i="66"/>
  <c r="BW42" i="66"/>
  <c r="BW51" i="66"/>
  <c r="BW42" i="58"/>
  <c r="BW56" i="58"/>
  <c r="BW21" i="62"/>
  <c r="BW44" i="62"/>
  <c r="BR62" i="62"/>
  <c r="AW62" i="62"/>
  <c r="N62" i="66"/>
  <c r="AH68" i="59"/>
  <c r="U62" i="66"/>
  <c r="AH104" i="59"/>
  <c r="AH68" i="63"/>
  <c r="AA59" i="62"/>
  <c r="BT61" i="66"/>
  <c r="BS61" i="66" s="1"/>
  <c r="BV36" i="66"/>
  <c r="BK62" i="58"/>
  <c r="AB62" i="62"/>
  <c r="G62" i="62"/>
  <c r="BR62" i="66"/>
  <c r="AH104" i="63"/>
  <c r="BR62" i="58"/>
  <c r="BE15" i="62"/>
  <c r="BE58" i="62" s="1"/>
  <c r="BW16" i="62"/>
  <c r="U62" i="62"/>
  <c r="BV52" i="66"/>
  <c r="BV29" i="66"/>
  <c r="BV24" i="66"/>
  <c r="BV20" i="66"/>
  <c r="BV45" i="66"/>
  <c r="AV59" i="66"/>
  <c r="BW18" i="66"/>
  <c r="H25" i="66"/>
  <c r="BV25" i="66" s="1"/>
  <c r="BW25" i="66"/>
  <c r="BV27" i="66"/>
  <c r="BW34" i="66"/>
  <c r="H41" i="66"/>
  <c r="BV41" i="66" s="1"/>
  <c r="BW41" i="66"/>
  <c r="BV43" i="66"/>
  <c r="BW50" i="66"/>
  <c r="H57" i="66"/>
  <c r="BV57" i="66" s="1"/>
  <c r="BW57" i="66"/>
  <c r="AY61" i="66"/>
  <c r="AX61" i="66" s="1"/>
  <c r="AI62" i="66"/>
  <c r="AD61" i="66"/>
  <c r="AC61" i="66" s="1"/>
  <c r="BW21" i="66"/>
  <c r="BW22" i="66"/>
  <c r="BW24" i="66"/>
  <c r="BW37" i="66"/>
  <c r="BW38" i="66"/>
  <c r="BW40" i="66"/>
  <c r="BW53" i="66"/>
  <c r="BW54" i="66"/>
  <c r="BW56" i="66"/>
  <c r="O15" i="66"/>
  <c r="BC59" i="66"/>
  <c r="BU58" i="66"/>
  <c r="BW28" i="66"/>
  <c r="BV30" i="66"/>
  <c r="O31" i="66"/>
  <c r="BV31" i="66" s="1"/>
  <c r="BW44" i="66"/>
  <c r="BV46" i="66"/>
  <c r="O47" i="66"/>
  <c r="BV47" i="66" s="1"/>
  <c r="BW15" i="66"/>
  <c r="H17" i="66"/>
  <c r="BW17" i="66"/>
  <c r="BW27" i="66"/>
  <c r="AO59" i="66"/>
  <c r="BW16" i="66"/>
  <c r="BW29" i="66"/>
  <c r="BW30" i="66"/>
  <c r="BW32" i="66"/>
  <c r="BW45" i="66"/>
  <c r="BW46" i="66"/>
  <c r="BW48" i="66"/>
  <c r="BF61" i="66"/>
  <c r="BE15" i="66"/>
  <c r="BE58" i="66" s="1"/>
  <c r="AK61" i="66"/>
  <c r="AJ61" i="66" s="1"/>
  <c r="H49" i="66"/>
  <c r="BV49" i="66" s="1"/>
  <c r="BW49" i="66"/>
  <c r="W61" i="66"/>
  <c r="BQ59" i="66"/>
  <c r="BW20" i="66"/>
  <c r="BV22" i="66"/>
  <c r="BW36" i="66"/>
  <c r="BV38" i="66"/>
  <c r="BW52" i="66"/>
  <c r="BV54" i="66"/>
  <c r="AR61" i="66"/>
  <c r="AQ61" i="66" s="1"/>
  <c r="T59" i="66"/>
  <c r="BV19" i="66"/>
  <c r="H33" i="66"/>
  <c r="BV33" i="66" s="1"/>
  <c r="BW33" i="66"/>
  <c r="BW43" i="66"/>
  <c r="BM61" i="66"/>
  <c r="BL61" i="66" s="1"/>
  <c r="H18" i="66"/>
  <c r="BV18" i="66" s="1"/>
  <c r="H34" i="66"/>
  <c r="BV34" i="66" s="1"/>
  <c r="H50" i="66"/>
  <c r="BV50" i="66" s="1"/>
  <c r="AW62" i="66"/>
  <c r="AB62" i="66"/>
  <c r="AP62" i="66"/>
  <c r="G62" i="66"/>
  <c r="BK62" i="66"/>
  <c r="AR61" i="62"/>
  <c r="AQ61" i="62" s="1"/>
  <c r="BV17" i="62"/>
  <c r="BV19" i="62"/>
  <c r="BW23" i="62"/>
  <c r="O23" i="62"/>
  <c r="BV23" i="62" s="1"/>
  <c r="BV33" i="62"/>
  <c r="BV35" i="62"/>
  <c r="BW39" i="62"/>
  <c r="O39" i="62"/>
  <c r="BV39" i="62" s="1"/>
  <c r="BV49" i="62"/>
  <c r="BV51" i="62"/>
  <c r="BW55" i="62"/>
  <c r="O55" i="62"/>
  <c r="BV55" i="62" s="1"/>
  <c r="AV59" i="62"/>
  <c r="BW17" i="62"/>
  <c r="BW19" i="62"/>
  <c r="BW33" i="62"/>
  <c r="BW35" i="62"/>
  <c r="BW49" i="62"/>
  <c r="BW51" i="62"/>
  <c r="O16" i="62"/>
  <c r="BV16" i="62" s="1"/>
  <c r="H28" i="62"/>
  <c r="BV28" i="62" s="1"/>
  <c r="O32" i="62"/>
  <c r="BV32" i="62" s="1"/>
  <c r="H44" i="62"/>
  <c r="BV44" i="62" s="1"/>
  <c r="O48" i="62"/>
  <c r="BV48" i="62" s="1"/>
  <c r="AY61" i="62"/>
  <c r="AX61" i="62" s="1"/>
  <c r="AI62" i="62"/>
  <c r="BW34" i="62"/>
  <c r="H34" i="62"/>
  <c r="BV34" i="62" s="1"/>
  <c r="BV25" i="62"/>
  <c r="BV43" i="62"/>
  <c r="AK61" i="62"/>
  <c r="AJ61" i="62" s="1"/>
  <c r="BW25" i="62"/>
  <c r="BW27" i="62"/>
  <c r="BW41" i="62"/>
  <c r="BW43" i="62"/>
  <c r="BW57" i="62"/>
  <c r="AD61" i="62"/>
  <c r="AC61" i="62" s="1"/>
  <c r="BM61" i="62"/>
  <c r="BL61" i="62" s="1"/>
  <c r="BU58" i="62"/>
  <c r="BV57" i="62"/>
  <c r="AO59" i="62"/>
  <c r="BV24" i="62"/>
  <c r="BV36" i="62"/>
  <c r="BV40" i="62"/>
  <c r="BV52" i="62"/>
  <c r="BV56" i="62"/>
  <c r="N62" i="62"/>
  <c r="BT61" i="62"/>
  <c r="BS61" i="62" s="1"/>
  <c r="BS15" i="62"/>
  <c r="BS58" i="62" s="1"/>
  <c r="BW18" i="62"/>
  <c r="H18" i="62"/>
  <c r="BV18" i="62" s="1"/>
  <c r="BW50" i="62"/>
  <c r="H50" i="62"/>
  <c r="BV50" i="62" s="1"/>
  <c r="BW15" i="62"/>
  <c r="O15" i="62"/>
  <c r="BC59" i="62"/>
  <c r="BV27" i="62"/>
  <c r="BW31" i="62"/>
  <c r="O31" i="62"/>
  <c r="BV31" i="62" s="1"/>
  <c r="BV41" i="62"/>
  <c r="BW47" i="62"/>
  <c r="O47" i="62"/>
  <c r="BV47" i="62" s="1"/>
  <c r="W61" i="62"/>
  <c r="BJ59" i="62"/>
  <c r="BW24" i="62"/>
  <c r="BW26" i="62"/>
  <c r="H26" i="62"/>
  <c r="BV26" i="62" s="1"/>
  <c r="V29" i="62"/>
  <c r="BV29" i="62" s="1"/>
  <c r="V30" i="62"/>
  <c r="BV30" i="62" s="1"/>
  <c r="BW40" i="62"/>
  <c r="BW42" i="62"/>
  <c r="H42" i="62"/>
  <c r="BV42" i="62" s="1"/>
  <c r="V45" i="62"/>
  <c r="BV45" i="62" s="1"/>
  <c r="V46" i="62"/>
  <c r="BV46" i="62" s="1"/>
  <c r="BW56" i="62"/>
  <c r="BV29" i="58"/>
  <c r="BV24" i="58"/>
  <c r="BV36" i="58"/>
  <c r="BV45" i="58"/>
  <c r="BV40" i="58"/>
  <c r="AV59" i="58"/>
  <c r="BW18" i="58"/>
  <c r="H25" i="58"/>
  <c r="BV25" i="58" s="1"/>
  <c r="BW25" i="58"/>
  <c r="BV27" i="58"/>
  <c r="BW34" i="58"/>
  <c r="H41" i="58"/>
  <c r="BV41" i="58" s="1"/>
  <c r="BW41" i="58"/>
  <c r="BV43" i="58"/>
  <c r="BW50" i="58"/>
  <c r="BW53" i="58"/>
  <c r="BW54" i="58"/>
  <c r="AD61" i="58"/>
  <c r="AC61" i="58" s="1"/>
  <c r="BW21" i="58"/>
  <c r="BW22" i="58"/>
  <c r="BW24" i="58"/>
  <c r="BW37" i="58"/>
  <c r="BW38" i="58"/>
  <c r="BW40" i="58"/>
  <c r="O15" i="58"/>
  <c r="BC59" i="58"/>
  <c r="BU58" i="58"/>
  <c r="BW28" i="58"/>
  <c r="BV30" i="58"/>
  <c r="O31" i="58"/>
  <c r="BV31" i="58" s="1"/>
  <c r="BW44" i="58"/>
  <c r="BV46" i="58"/>
  <c r="O47" i="58"/>
  <c r="BV47" i="58" s="1"/>
  <c r="BM61" i="58"/>
  <c r="BL61" i="58" s="1"/>
  <c r="AK61" i="58"/>
  <c r="AJ61" i="58" s="1"/>
  <c r="BW43" i="58"/>
  <c r="BV51" i="58"/>
  <c r="AO59" i="58"/>
  <c r="BW16" i="58"/>
  <c r="BW29" i="58"/>
  <c r="BW30" i="58"/>
  <c r="BW32" i="58"/>
  <c r="BW45" i="58"/>
  <c r="BW46" i="58"/>
  <c r="BW48" i="58"/>
  <c r="BW52" i="58"/>
  <c r="BV54" i="58"/>
  <c r="AW62" i="58"/>
  <c r="BF61" i="58"/>
  <c r="BE61" i="58" s="1"/>
  <c r="BE15" i="58"/>
  <c r="BE58" i="58" s="1"/>
  <c r="H33" i="58"/>
  <c r="BV33" i="58" s="1"/>
  <c r="BW33" i="58"/>
  <c r="H49" i="58"/>
  <c r="BV49" i="58" s="1"/>
  <c r="BW49" i="58"/>
  <c r="W61" i="58"/>
  <c r="BQ59" i="58"/>
  <c r="BW20" i="58"/>
  <c r="BV22" i="58"/>
  <c r="BW36" i="58"/>
  <c r="BV38" i="58"/>
  <c r="U62" i="58"/>
  <c r="AY61" i="58"/>
  <c r="AX61" i="58" s="1"/>
  <c r="T59" i="58"/>
  <c r="H17" i="58"/>
  <c r="BW17" i="58"/>
  <c r="BW27" i="58"/>
  <c r="H18" i="58"/>
  <c r="BV18" i="58" s="1"/>
  <c r="H34" i="58"/>
  <c r="BV34" i="58" s="1"/>
  <c r="H50" i="58"/>
  <c r="BV50" i="58" s="1"/>
  <c r="BW51" i="58"/>
  <c r="H53" i="58"/>
  <c r="BV53" i="58" s="1"/>
  <c r="H57" i="58"/>
  <c r="BV57" i="58" s="1"/>
  <c r="BW57" i="58"/>
  <c r="AB62" i="58"/>
  <c r="W61" i="53"/>
  <c r="H19" i="53"/>
  <c r="BV19" i="53" s="1"/>
  <c r="BW19" i="53"/>
  <c r="BV28" i="53"/>
  <c r="BW36" i="53"/>
  <c r="BV50" i="53"/>
  <c r="O52" i="53"/>
  <c r="BV52" i="53" s="1"/>
  <c r="BW52" i="53"/>
  <c r="V22" i="53"/>
  <c r="BV22" i="53" s="1"/>
  <c r="BW22" i="53"/>
  <c r="BW43" i="53"/>
  <c r="BW48" i="53"/>
  <c r="BW26" i="53"/>
  <c r="H26" i="53"/>
  <c r="BV26" i="53" s="1"/>
  <c r="V29" i="53"/>
  <c r="BV29" i="53" s="1"/>
  <c r="BW29" i="53"/>
  <c r="AQ18" i="53"/>
  <c r="AQ58" i="53" s="1"/>
  <c r="AR61" i="53"/>
  <c r="AQ61" i="53" s="1"/>
  <c r="H33" i="53"/>
  <c r="BV33" i="53" s="1"/>
  <c r="BW33" i="53"/>
  <c r="BF61" i="53"/>
  <c r="BE61" i="53" s="1"/>
  <c r="O20" i="53"/>
  <c r="BV20" i="53" s="1"/>
  <c r="BW20" i="53"/>
  <c r="BV37" i="53"/>
  <c r="H44" i="53"/>
  <c r="BV44" i="53" s="1"/>
  <c r="BW44" i="53"/>
  <c r="BW46" i="53"/>
  <c r="H51" i="53"/>
  <c r="BV51" i="53" s="1"/>
  <c r="BW51" i="53"/>
  <c r="AC16" i="53"/>
  <c r="AC58" i="53" s="1"/>
  <c r="AD61" i="53"/>
  <c r="AC61" i="53" s="1"/>
  <c r="BJ59" i="53"/>
  <c r="T59" i="53"/>
  <c r="BL15" i="53"/>
  <c r="BM61" i="53"/>
  <c r="BL61" i="53" s="1"/>
  <c r="H23" i="53"/>
  <c r="BV23" i="53" s="1"/>
  <c r="BW23" i="53"/>
  <c r="AJ27" i="53"/>
  <c r="AJ58" i="53" s="1"/>
  <c r="BW27" i="53"/>
  <c r="BV34" i="53"/>
  <c r="BW18" i="53"/>
  <c r="BT61" i="53"/>
  <c r="BS61" i="53" s="1"/>
  <c r="H55" i="53"/>
  <c r="BV55" i="53" s="1"/>
  <c r="BW55" i="53"/>
  <c r="AP62" i="53"/>
  <c r="BW40" i="53"/>
  <c r="H47" i="53"/>
  <c r="BV47" i="53" s="1"/>
  <c r="BW47" i="53"/>
  <c r="BV57" i="53"/>
  <c r="AX15" i="53"/>
  <c r="AX58" i="53" s="1"/>
  <c r="AY61" i="53"/>
  <c r="AX61" i="53" s="1"/>
  <c r="BV32" i="53"/>
  <c r="AW62" i="53"/>
  <c r="BC59" i="53"/>
  <c r="BU58" i="53"/>
  <c r="BV17" i="53"/>
  <c r="BW30" i="53"/>
  <c r="BW32" i="53"/>
  <c r="BW37" i="53"/>
  <c r="H39" i="53"/>
  <c r="BV39" i="53" s="1"/>
  <c r="BW39" i="53"/>
  <c r="BW42" i="53"/>
  <c r="BV49" i="53"/>
  <c r="BE15" i="53"/>
  <c r="BE58" i="53" s="1"/>
  <c r="BV24" i="53"/>
  <c r="BW25" i="53"/>
  <c r="BV56" i="53"/>
  <c r="BW57" i="53"/>
  <c r="H15" i="53"/>
  <c r="BW15" i="53"/>
  <c r="BV25" i="53"/>
  <c r="BW38" i="53"/>
  <c r="BW50" i="53"/>
  <c r="BV35" i="53"/>
  <c r="BV43" i="53"/>
  <c r="AV59" i="53"/>
  <c r="BW45" i="53"/>
  <c r="BR62" i="53"/>
  <c r="AK61" i="53"/>
  <c r="AJ61" i="53" s="1"/>
  <c r="BW24" i="53"/>
  <c r="H31" i="53"/>
  <c r="BV31" i="53" s="1"/>
  <c r="BW31" i="53"/>
  <c r="BW34" i="53"/>
  <c r="BW54" i="53"/>
  <c r="BW56" i="53"/>
  <c r="N62" i="53"/>
  <c r="AO59" i="53"/>
  <c r="AA59" i="53"/>
  <c r="BW17" i="53"/>
  <c r="BV48" i="53"/>
  <c r="BW49" i="53"/>
  <c r="AI62" i="53"/>
  <c r="AB62" i="53"/>
  <c r="BB59" i="49"/>
  <c r="BA14" i="49"/>
  <c r="BA56" i="49" s="1"/>
  <c r="P57" i="49"/>
  <c r="AG59" i="49"/>
  <c r="AF59" i="49" s="1"/>
  <c r="R14" i="49"/>
  <c r="R56" i="49" s="1"/>
  <c r="AK57" i="49"/>
  <c r="BH14" i="49"/>
  <c r="BH56" i="49" s="1"/>
  <c r="AR57" i="49"/>
  <c r="AS60" i="49"/>
  <c r="Z59" i="49"/>
  <c r="Y59" i="49" s="1"/>
  <c r="Q60" i="49"/>
  <c r="AU59" i="49"/>
  <c r="AT59" i="49" s="1"/>
  <c r="AY57" i="49"/>
  <c r="X60" i="49"/>
  <c r="V59" i="37"/>
  <c r="K57" i="37"/>
  <c r="AA59" i="37"/>
  <c r="P57" i="37"/>
  <c r="B16" i="69"/>
  <c r="B16" i="65"/>
  <c r="B16" i="61"/>
  <c r="B16" i="57"/>
  <c r="B16" i="52"/>
  <c r="L56" i="37" l="1"/>
  <c r="AB14" i="37"/>
  <c r="C5" i="39" s="1"/>
  <c r="C47" i="39" s="1"/>
  <c r="B48" i="39" s="1"/>
  <c r="C47" i="51"/>
  <c r="B48" i="51" s="1"/>
  <c r="BQ56" i="49"/>
  <c r="BQ59" i="49"/>
  <c r="L60" i="49"/>
  <c r="BQ60" i="49" s="1"/>
  <c r="AB56" i="37"/>
  <c r="L59" i="37"/>
  <c r="AB59" i="37" s="1"/>
  <c r="V58" i="62"/>
  <c r="H58" i="53"/>
  <c r="V58" i="53"/>
  <c r="O58" i="53"/>
  <c r="BL58" i="53"/>
  <c r="BL62" i="53" s="1"/>
  <c r="O58" i="62"/>
  <c r="H58" i="62"/>
  <c r="O58" i="66"/>
  <c r="O62" i="66" s="1"/>
  <c r="H58" i="66"/>
  <c r="O58" i="58"/>
  <c r="H58" i="58"/>
  <c r="BA59" i="49"/>
  <c r="BA60" i="49" s="1"/>
  <c r="BD62" i="66"/>
  <c r="BU62" i="66" s="1"/>
  <c r="BE61" i="66"/>
  <c r="BE62" i="66" s="1"/>
  <c r="BW61" i="53"/>
  <c r="BV18" i="53"/>
  <c r="V61" i="53"/>
  <c r="BV61" i="53" s="1"/>
  <c r="V61" i="62"/>
  <c r="BV61" i="62" s="1"/>
  <c r="BW61" i="62"/>
  <c r="V61" i="66"/>
  <c r="BV61" i="66" s="1"/>
  <c r="BW61" i="66"/>
  <c r="AN59" i="49"/>
  <c r="AM59" i="49" s="1"/>
  <c r="AM60" i="49" s="1"/>
  <c r="R59" i="49"/>
  <c r="V61" i="58"/>
  <c r="BV61" i="58" s="1"/>
  <c r="BW61" i="58"/>
  <c r="O62" i="53"/>
  <c r="BS62" i="58"/>
  <c r="BV27" i="53"/>
  <c r="AP62" i="62"/>
  <c r="BU62" i="62" s="1"/>
  <c r="T45" i="77"/>
  <c r="W41" i="77"/>
  <c r="X45" i="77"/>
  <c r="AA41" i="77"/>
  <c r="V45" i="77"/>
  <c r="Y41" i="77"/>
  <c r="AB44" i="76"/>
  <c r="AE40" i="76"/>
  <c r="X44" i="76"/>
  <c r="AA40" i="76"/>
  <c r="T44" i="76"/>
  <c r="W40" i="76"/>
  <c r="BS62" i="66"/>
  <c r="AP62" i="58"/>
  <c r="BU62" i="58" s="1"/>
  <c r="BW58" i="58"/>
  <c r="BV16" i="53"/>
  <c r="AR62" i="58"/>
  <c r="BU62" i="53"/>
  <c r="BL62" i="66"/>
  <c r="BW58" i="66"/>
  <c r="AX62" i="66"/>
  <c r="BV15" i="66"/>
  <c r="AJ62" i="66"/>
  <c r="BV17" i="66"/>
  <c r="AQ62" i="66"/>
  <c r="I62" i="66"/>
  <c r="AC62" i="66"/>
  <c r="BT62" i="66"/>
  <c r="P62" i="66"/>
  <c r="BL62" i="62"/>
  <c r="AJ62" i="62"/>
  <c r="BV15" i="62"/>
  <c r="BV58" i="62" s="1"/>
  <c r="BS62" i="62"/>
  <c r="AC62" i="62"/>
  <c r="I62" i="62"/>
  <c r="BE62" i="62"/>
  <c r="AX62" i="62"/>
  <c r="BW58" i="62"/>
  <c r="BF62" i="62"/>
  <c r="AQ62" i="62"/>
  <c r="BL62" i="58"/>
  <c r="BV15" i="58"/>
  <c r="BT62" i="58"/>
  <c r="BV17" i="58"/>
  <c r="BE62" i="58"/>
  <c r="AJ62" i="58"/>
  <c r="AX62" i="58"/>
  <c r="AC62" i="58"/>
  <c r="AQ62" i="58"/>
  <c r="I62" i="58"/>
  <c r="BV15" i="53"/>
  <c r="BS62" i="53"/>
  <c r="AC62" i="53"/>
  <c r="AQ62" i="53"/>
  <c r="I62" i="53"/>
  <c r="AJ62" i="53"/>
  <c r="AX62" i="53"/>
  <c r="BE62" i="53"/>
  <c r="BW58" i="53"/>
  <c r="AT60" i="49"/>
  <c r="S60" i="49"/>
  <c r="AL60" i="49"/>
  <c r="BI60" i="49"/>
  <c r="BH60" i="49"/>
  <c r="AF60" i="49"/>
  <c r="BP60" i="49"/>
  <c r="BO60" i="49"/>
  <c r="Y60" i="49"/>
  <c r="Q60" i="37"/>
  <c r="A59" i="69"/>
  <c r="A56" i="69"/>
  <c r="A34" i="69"/>
  <c r="A59" i="65"/>
  <c r="A56" i="65"/>
  <c r="A34" i="65"/>
  <c r="A56" i="61"/>
  <c r="A34" i="61"/>
  <c r="A56" i="57"/>
  <c r="A34" i="57"/>
  <c r="A34" i="52"/>
  <c r="A27" i="48"/>
  <c r="A27" i="36"/>
  <c r="A49" i="56"/>
  <c r="A27" i="56"/>
  <c r="V62" i="58" l="1"/>
  <c r="B3" i="85"/>
  <c r="V62" i="66"/>
  <c r="R60" i="49"/>
  <c r="AN60" i="49"/>
  <c r="AR62" i="66"/>
  <c r="AD62" i="53"/>
  <c r="AG60" i="49"/>
  <c r="BV58" i="58"/>
  <c r="V62" i="53"/>
  <c r="B3" i="78"/>
  <c r="B3" i="77"/>
  <c r="B3" i="76"/>
  <c r="Y45" i="77"/>
  <c r="AB41" i="77"/>
  <c r="Z41" i="77"/>
  <c r="W45" i="77"/>
  <c r="AD41" i="77"/>
  <c r="AA45" i="77"/>
  <c r="AE44" i="76"/>
  <c r="AH40" i="76"/>
  <c r="W44" i="76"/>
  <c r="Z40" i="76"/>
  <c r="AA44" i="76"/>
  <c r="AD40" i="76"/>
  <c r="AA60" i="37"/>
  <c r="P62" i="58"/>
  <c r="BT62" i="53"/>
  <c r="P62" i="62"/>
  <c r="AU60" i="49"/>
  <c r="AY62" i="58"/>
  <c r="BV58" i="53"/>
  <c r="V60" i="37"/>
  <c r="BV58" i="66"/>
  <c r="AK62" i="62"/>
  <c r="W62" i="66"/>
  <c r="AY62" i="62"/>
  <c r="BM62" i="62"/>
  <c r="AY62" i="66"/>
  <c r="AR62" i="53"/>
  <c r="O62" i="58"/>
  <c r="AD62" i="66"/>
  <c r="BM62" i="66"/>
  <c r="BF62" i="66"/>
  <c r="AK62" i="66"/>
  <c r="BT62" i="62"/>
  <c r="AR62" i="62"/>
  <c r="O62" i="62"/>
  <c r="W62" i="62"/>
  <c r="V62" i="62"/>
  <c r="AD62" i="62"/>
  <c r="AK62" i="58"/>
  <c r="W62" i="58"/>
  <c r="AD62" i="58"/>
  <c r="BF62" i="58"/>
  <c r="H62" i="58"/>
  <c r="BM62" i="58"/>
  <c r="P62" i="53"/>
  <c r="BF62" i="53"/>
  <c r="W62" i="53"/>
  <c r="AK62" i="53"/>
  <c r="AY62" i="53"/>
  <c r="BM62" i="53"/>
  <c r="Z60" i="49"/>
  <c r="BB60" i="49"/>
  <c r="L60" i="37"/>
  <c r="G60" i="37"/>
  <c r="AB60" i="37" s="1"/>
  <c r="C72" i="69"/>
  <c r="C72" i="65"/>
  <c r="C72" i="61"/>
  <c r="C72" i="57"/>
  <c r="C72" i="52"/>
  <c r="B7" i="70"/>
  <c r="B7" i="66"/>
  <c r="B7" i="62"/>
  <c r="B7" i="58"/>
  <c r="B7" i="53"/>
  <c r="B6" i="49"/>
  <c r="B6" i="37"/>
  <c r="B6" i="9"/>
  <c r="B5" i="9"/>
  <c r="B4" i="9"/>
  <c r="AI106" i="92" l="1"/>
  <c r="AI106" i="88"/>
  <c r="AI106" i="67"/>
  <c r="AI106" i="71"/>
  <c r="BW62" i="53"/>
  <c r="BW62" i="58"/>
  <c r="AD43" i="76"/>
  <c r="E43" i="76"/>
  <c r="J43" i="76"/>
  <c r="M43" i="76"/>
  <c r="W43" i="76"/>
  <c r="P43" i="76"/>
  <c r="N43" i="76"/>
  <c r="I43" i="76"/>
  <c r="Z43" i="76"/>
  <c r="AF43" i="76"/>
  <c r="S43" i="76"/>
  <c r="H43" i="76"/>
  <c r="AB43" i="76"/>
  <c r="AE43" i="76"/>
  <c r="L43" i="76"/>
  <c r="AG43" i="76"/>
  <c r="X43" i="76"/>
  <c r="R43" i="76"/>
  <c r="O43" i="76"/>
  <c r="K43" i="76"/>
  <c r="AC43" i="76"/>
  <c r="T43" i="76"/>
  <c r="AH43" i="76"/>
  <c r="Y43" i="76"/>
  <c r="G43" i="76"/>
  <c r="U43" i="76"/>
  <c r="F43" i="76"/>
  <c r="Q43" i="76"/>
  <c r="AA43" i="76"/>
  <c r="V43" i="76"/>
  <c r="AH44" i="77"/>
  <c r="Z44" i="77"/>
  <c r="R44" i="77"/>
  <c r="J44" i="77"/>
  <c r="AG44" i="77"/>
  <c r="Y44" i="77"/>
  <c r="Q44" i="77"/>
  <c r="I44" i="77"/>
  <c r="AF44" i="77"/>
  <c r="X44" i="77"/>
  <c r="P44" i="77"/>
  <c r="H44" i="77"/>
  <c r="S44" i="77"/>
  <c r="AE44" i="77"/>
  <c r="W44" i="77"/>
  <c r="O44" i="77"/>
  <c r="G44" i="77"/>
  <c r="K44" i="77"/>
  <c r="AD44" i="77"/>
  <c r="V44" i="77"/>
  <c r="N44" i="77"/>
  <c r="F44" i="77"/>
  <c r="AC44" i="77"/>
  <c r="U44" i="77"/>
  <c r="M44" i="77"/>
  <c r="E44" i="77"/>
  <c r="AB44" i="77"/>
  <c r="T44" i="77"/>
  <c r="L44" i="77"/>
  <c r="AA44" i="77"/>
  <c r="Z45" i="77"/>
  <c r="AC41" i="77"/>
  <c r="AD45" i="77"/>
  <c r="AG41" i="77"/>
  <c r="AG45" i="77" s="1"/>
  <c r="AB45" i="77"/>
  <c r="AE41" i="77"/>
  <c r="AD44" i="76"/>
  <c r="AG40" i="76"/>
  <c r="AH44" i="76"/>
  <c r="Z44" i="76"/>
  <c r="AC40" i="76"/>
  <c r="H62" i="66"/>
  <c r="BV62" i="66" s="1"/>
  <c r="H62" i="62"/>
  <c r="BV62" i="62" s="1"/>
  <c r="BW62" i="66"/>
  <c r="BV62" i="58"/>
  <c r="BW62" i="62"/>
  <c r="H62" i="53"/>
  <c r="BV62" i="53" s="1"/>
  <c r="C178" i="72"/>
  <c r="C178" i="68"/>
  <c r="C178" i="64"/>
  <c r="C178" i="60"/>
  <c r="C178" i="55"/>
  <c r="AK30" i="69"/>
  <c r="AI30" i="69"/>
  <c r="AK30" i="65"/>
  <c r="AI30" i="65"/>
  <c r="AK30" i="61"/>
  <c r="AI30" i="61"/>
  <c r="AK30" i="57"/>
  <c r="AI30" i="57"/>
  <c r="E29" i="61"/>
  <c r="F29" i="61"/>
  <c r="G29" i="61"/>
  <c r="H29" i="61"/>
  <c r="I29" i="61"/>
  <c r="J29" i="61"/>
  <c r="K29" i="61"/>
  <c r="L29" i="61"/>
  <c r="M29" i="61"/>
  <c r="N29" i="61"/>
  <c r="O29" i="61"/>
  <c r="P29" i="61"/>
  <c r="Q29" i="61"/>
  <c r="R29" i="61"/>
  <c r="S29" i="61"/>
  <c r="T29" i="61"/>
  <c r="U29" i="61"/>
  <c r="V29" i="61"/>
  <c r="W29" i="61"/>
  <c r="X29" i="61"/>
  <c r="Y29" i="61"/>
  <c r="Z29" i="61"/>
  <c r="AA29" i="61"/>
  <c r="AB29" i="61"/>
  <c r="AC29" i="61"/>
  <c r="AD29" i="61"/>
  <c r="AE29" i="61"/>
  <c r="AF29" i="61"/>
  <c r="AG29" i="61"/>
  <c r="AH29" i="61"/>
  <c r="AK30" i="52"/>
  <c r="AI30" i="52"/>
  <c r="AH41" i="77" l="1"/>
  <c r="AH45" i="77" s="1"/>
  <c r="AE45" i="77"/>
  <c r="AC45" i="77"/>
  <c r="AF41" i="77"/>
  <c r="AF40" i="76"/>
  <c r="AC44" i="76"/>
  <c r="AG44" i="76"/>
  <c r="AJ30" i="69"/>
  <c r="AJ30" i="65"/>
  <c r="AJ30" i="61"/>
  <c r="AJ30" i="57"/>
  <c r="AJ30" i="52"/>
  <c r="AK29" i="61"/>
  <c r="AJ29" i="61"/>
  <c r="AI29" i="61"/>
  <c r="AF45" i="77" l="1"/>
  <c r="AF44" i="76"/>
  <c r="BS60" i="70" l="1"/>
  <c r="BL60" i="70"/>
  <c r="BE60" i="70"/>
  <c r="AX60" i="70"/>
  <c r="AQ60" i="70"/>
  <c r="AJ60" i="70"/>
  <c r="AC60" i="70"/>
  <c r="V60" i="70"/>
  <c r="O60" i="70"/>
  <c r="H60" i="70"/>
  <c r="G47" i="69" l="1"/>
  <c r="J47" i="69"/>
  <c r="M47" i="69"/>
  <c r="P47" i="69"/>
  <c r="S47" i="69"/>
  <c r="V47" i="69"/>
  <c r="Y47" i="69"/>
  <c r="AB47" i="69"/>
  <c r="AE47" i="69"/>
  <c r="AH47" i="69"/>
  <c r="AI47" i="69"/>
  <c r="AJ47" i="69"/>
  <c r="G48" i="69"/>
  <c r="J48" i="69"/>
  <c r="M48" i="69"/>
  <c r="P48" i="69"/>
  <c r="S48" i="69"/>
  <c r="V48" i="69"/>
  <c r="Y48" i="69"/>
  <c r="AB48" i="69"/>
  <c r="AE48" i="69"/>
  <c r="AH48" i="69"/>
  <c r="AI48" i="69"/>
  <c r="AJ48" i="69"/>
  <c r="G47" i="65"/>
  <c r="J47" i="65"/>
  <c r="M47" i="65"/>
  <c r="P47" i="65"/>
  <c r="S47" i="65"/>
  <c r="V47" i="65"/>
  <c r="Y47" i="65"/>
  <c r="AB47" i="65"/>
  <c r="AE47" i="65"/>
  <c r="AH47" i="65"/>
  <c r="AI47" i="65"/>
  <c r="AJ47" i="65"/>
  <c r="G48" i="65"/>
  <c r="J48" i="65"/>
  <c r="M48" i="65"/>
  <c r="P48" i="65"/>
  <c r="S48" i="65"/>
  <c r="V48" i="65"/>
  <c r="Y48" i="65"/>
  <c r="AB48" i="65"/>
  <c r="AE48" i="65"/>
  <c r="AH48" i="65"/>
  <c r="AI48" i="65"/>
  <c r="AJ48" i="65"/>
  <c r="G47" i="61"/>
  <c r="J47" i="61"/>
  <c r="M47" i="61"/>
  <c r="P47" i="61"/>
  <c r="S47" i="61"/>
  <c r="V47" i="61"/>
  <c r="Y47" i="61"/>
  <c r="AB47" i="61"/>
  <c r="AE47" i="61"/>
  <c r="AH47" i="61"/>
  <c r="AI47" i="61"/>
  <c r="AJ47" i="61"/>
  <c r="G48" i="61"/>
  <c r="J48" i="61"/>
  <c r="M48" i="61"/>
  <c r="P48" i="61"/>
  <c r="S48" i="61"/>
  <c r="V48" i="61"/>
  <c r="Y48" i="61"/>
  <c r="AB48" i="61"/>
  <c r="AE48" i="61"/>
  <c r="AH48" i="61"/>
  <c r="AI48" i="61"/>
  <c r="AJ48" i="61"/>
  <c r="G47" i="57"/>
  <c r="J47" i="57"/>
  <c r="M47" i="57"/>
  <c r="P47" i="57"/>
  <c r="S47" i="57"/>
  <c r="V47" i="57"/>
  <c r="Y47" i="57"/>
  <c r="AB47" i="57"/>
  <c r="AE47" i="57"/>
  <c r="AH47" i="57"/>
  <c r="AI47" i="57"/>
  <c r="AJ47" i="57"/>
  <c r="G48" i="57"/>
  <c r="J48" i="57"/>
  <c r="M48" i="57"/>
  <c r="P48" i="57"/>
  <c r="S48" i="57"/>
  <c r="V48" i="57"/>
  <c r="Y48" i="57"/>
  <c r="AB48" i="57"/>
  <c r="AE48" i="57"/>
  <c r="AH48" i="57"/>
  <c r="AI48" i="57"/>
  <c r="AJ48" i="57"/>
  <c r="G47" i="52"/>
  <c r="J47" i="52"/>
  <c r="M47" i="52"/>
  <c r="P47" i="52"/>
  <c r="S47" i="52"/>
  <c r="V47" i="52"/>
  <c r="Y47" i="52"/>
  <c r="AB47" i="52"/>
  <c r="AE47" i="52"/>
  <c r="AH47" i="52"/>
  <c r="AI47" i="52"/>
  <c r="AJ47" i="52"/>
  <c r="G48" i="52"/>
  <c r="J48" i="52"/>
  <c r="M48" i="52"/>
  <c r="P48" i="52"/>
  <c r="S48" i="52"/>
  <c r="V48" i="52"/>
  <c r="Y48" i="52"/>
  <c r="AB48" i="52"/>
  <c r="AE48" i="52"/>
  <c r="AH48" i="52"/>
  <c r="AI48" i="52"/>
  <c r="AJ48" i="52"/>
  <c r="AK47" i="57" l="1"/>
  <c r="AK48" i="52"/>
  <c r="AK48" i="69"/>
  <c r="AK47" i="52"/>
  <c r="AK47" i="69"/>
  <c r="AK48" i="57"/>
  <c r="AK47" i="61"/>
  <c r="AK48" i="61"/>
  <c r="AK48" i="65"/>
  <c r="AK47" i="65"/>
  <c r="J40" i="56" l="1"/>
  <c r="J41" i="56"/>
  <c r="B8" i="56"/>
  <c r="A202" i="72"/>
  <c r="A201" i="72"/>
  <c r="A145" i="72"/>
  <c r="A144" i="72"/>
  <c r="A143" i="72"/>
  <c r="A142" i="72"/>
  <c r="A141" i="72"/>
  <c r="A140" i="72"/>
  <c r="A139" i="72"/>
  <c r="A137" i="72"/>
  <c r="A136" i="72"/>
  <c r="A134" i="72"/>
  <c r="A133" i="72"/>
  <c r="A111" i="72"/>
  <c r="A106" i="72"/>
  <c r="A105" i="72"/>
  <c r="A104" i="72"/>
  <c r="A103"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A2" i="72"/>
  <c r="E120" i="71"/>
  <c r="D120" i="71"/>
  <c r="C120" i="71"/>
  <c r="Q24" i="69"/>
  <c r="U24" i="69"/>
  <c r="B7" i="71"/>
  <c r="A6" i="71"/>
  <c r="A5" i="71"/>
  <c r="A4" i="71"/>
  <c r="A1" i="71"/>
  <c r="I74" i="70"/>
  <c r="H74" i="70"/>
  <c r="G74" i="70"/>
  <c r="F74" i="70"/>
  <c r="E74" i="70"/>
  <c r="D74" i="70"/>
  <c r="C74" i="70"/>
  <c r="BK61" i="70"/>
  <c r="BD61" i="70"/>
  <c r="AP61" i="70"/>
  <c r="AB61" i="70"/>
  <c r="N61" i="70"/>
  <c r="O61" i="70" s="1"/>
  <c r="G61" i="70"/>
  <c r="BU57" i="70"/>
  <c r="BS57" i="70"/>
  <c r="BQ57" i="70"/>
  <c r="BL57" i="70"/>
  <c r="BJ57" i="70"/>
  <c r="BE57" i="70"/>
  <c r="BC57" i="70"/>
  <c r="AX57" i="70"/>
  <c r="AV57" i="70"/>
  <c r="AQ57" i="70"/>
  <c r="AO57" i="70"/>
  <c r="AJ57" i="70"/>
  <c r="AH57" i="70"/>
  <c r="AC57" i="70"/>
  <c r="AA57" i="70"/>
  <c r="V57" i="70"/>
  <c r="T57" i="70"/>
  <c r="M57" i="70"/>
  <c r="H57" i="70"/>
  <c r="F57" i="70"/>
  <c r="BU56" i="70"/>
  <c r="BS56" i="70"/>
  <c r="BQ56" i="70"/>
  <c r="BL56" i="70"/>
  <c r="BJ56" i="70"/>
  <c r="BE56" i="70"/>
  <c r="BC56" i="70"/>
  <c r="AX56" i="70"/>
  <c r="AV56" i="70"/>
  <c r="AQ56" i="70"/>
  <c r="AO56" i="70"/>
  <c r="AJ56" i="70"/>
  <c r="AH56" i="70"/>
  <c r="AC56" i="70"/>
  <c r="AA56" i="70"/>
  <c r="V56" i="70"/>
  <c r="T56" i="70"/>
  <c r="O56" i="70"/>
  <c r="M56" i="70"/>
  <c r="H56" i="70"/>
  <c r="F56" i="70"/>
  <c r="BU55" i="70"/>
  <c r="BS55" i="70"/>
  <c r="BQ55" i="70"/>
  <c r="BL55" i="70"/>
  <c r="BJ55" i="70"/>
  <c r="BE55" i="70"/>
  <c r="BC55" i="70"/>
  <c r="AX55" i="70"/>
  <c r="AV55" i="70"/>
  <c r="AQ55" i="70"/>
  <c r="AO55" i="70"/>
  <c r="AJ55" i="70"/>
  <c r="AH55" i="70"/>
  <c r="AC55" i="70"/>
  <c r="AA55" i="70"/>
  <c r="T55" i="70"/>
  <c r="O55" i="70"/>
  <c r="M55" i="70"/>
  <c r="H55" i="70"/>
  <c r="F55" i="70"/>
  <c r="BU54" i="70"/>
  <c r="BS54" i="70"/>
  <c r="BQ54" i="70"/>
  <c r="BL54" i="70"/>
  <c r="BJ54" i="70"/>
  <c r="BE54" i="70"/>
  <c r="BC54" i="70"/>
  <c r="AX54" i="70"/>
  <c r="AV54" i="70"/>
  <c r="AQ54" i="70"/>
  <c r="AO54" i="70"/>
  <c r="AJ54" i="70"/>
  <c r="AH54" i="70"/>
  <c r="AC54" i="70"/>
  <c r="AA54" i="70"/>
  <c r="V54" i="70"/>
  <c r="T54" i="70"/>
  <c r="O54" i="70"/>
  <c r="M54" i="70"/>
  <c r="H54" i="70"/>
  <c r="F54" i="70"/>
  <c r="BU53" i="70"/>
  <c r="BS53" i="70"/>
  <c r="BQ53" i="70"/>
  <c r="BL53" i="70"/>
  <c r="BJ53" i="70"/>
  <c r="BE53" i="70"/>
  <c r="BC53" i="70"/>
  <c r="AX53" i="70"/>
  <c r="AV53" i="70"/>
  <c r="AQ53" i="70"/>
  <c r="AO53" i="70"/>
  <c r="AJ53" i="70"/>
  <c r="AH53" i="70"/>
  <c r="AC53" i="70"/>
  <c r="AA53" i="70"/>
  <c r="V53" i="70"/>
  <c r="T53" i="70"/>
  <c r="O53" i="70"/>
  <c r="M53" i="70"/>
  <c r="H53" i="70"/>
  <c r="F53" i="70"/>
  <c r="BU52" i="70"/>
  <c r="BS52" i="70"/>
  <c r="BQ52" i="70"/>
  <c r="BL52" i="70"/>
  <c r="BJ52" i="70"/>
  <c r="BE52" i="70"/>
  <c r="BC52" i="70"/>
  <c r="AX52" i="70"/>
  <c r="AV52" i="70"/>
  <c r="AQ52" i="70"/>
  <c r="AO52" i="70"/>
  <c r="AJ52" i="70"/>
  <c r="AH52" i="70"/>
  <c r="AC52" i="70"/>
  <c r="AA52" i="70"/>
  <c r="T52" i="70"/>
  <c r="O52" i="70"/>
  <c r="M52" i="70"/>
  <c r="H52" i="70"/>
  <c r="F52" i="70"/>
  <c r="BU51" i="70"/>
  <c r="BS51" i="70"/>
  <c r="BQ51" i="70"/>
  <c r="BL51" i="70"/>
  <c r="BJ51" i="70"/>
  <c r="BE51" i="70"/>
  <c r="BC51" i="70"/>
  <c r="AX51" i="70"/>
  <c r="AV51" i="70"/>
  <c r="AQ51" i="70"/>
  <c r="AO51" i="70"/>
  <c r="AH51" i="70"/>
  <c r="AC51" i="70"/>
  <c r="AA51" i="70"/>
  <c r="V51" i="70"/>
  <c r="T51" i="70"/>
  <c r="O51" i="70"/>
  <c r="M51" i="70"/>
  <c r="H51" i="70"/>
  <c r="F51" i="70"/>
  <c r="BU50" i="70"/>
  <c r="BS50" i="70"/>
  <c r="BQ50" i="70"/>
  <c r="BL50" i="70"/>
  <c r="BJ50" i="70"/>
  <c r="BE50" i="70"/>
  <c r="BC50" i="70"/>
  <c r="AX50" i="70"/>
  <c r="AV50" i="70"/>
  <c r="AQ50" i="70"/>
  <c r="AO50" i="70"/>
  <c r="AJ50" i="70"/>
  <c r="AH50" i="70"/>
  <c r="AC50" i="70"/>
  <c r="AA50" i="70"/>
  <c r="V50" i="70"/>
  <c r="T50" i="70"/>
  <c r="O50" i="70"/>
  <c r="M50" i="70"/>
  <c r="H50" i="70"/>
  <c r="F50" i="70"/>
  <c r="BU49" i="70"/>
  <c r="BS49" i="70"/>
  <c r="BQ49" i="70"/>
  <c r="BL49" i="70"/>
  <c r="BJ49" i="70"/>
  <c r="BE49" i="70"/>
  <c r="BC49" i="70"/>
  <c r="AX49" i="70"/>
  <c r="AV49" i="70"/>
  <c r="AQ49" i="70"/>
  <c r="AO49" i="70"/>
  <c r="AJ49" i="70"/>
  <c r="AH49" i="70"/>
  <c r="AC49" i="70"/>
  <c r="AA49" i="70"/>
  <c r="V49" i="70"/>
  <c r="T49" i="70"/>
  <c r="M49" i="70"/>
  <c r="H49" i="70"/>
  <c r="F49" i="70"/>
  <c r="BU48" i="70"/>
  <c r="BS48" i="70"/>
  <c r="BQ48" i="70"/>
  <c r="BL48" i="70"/>
  <c r="BJ48" i="70"/>
  <c r="BE48" i="70"/>
  <c r="BC48" i="70"/>
  <c r="AX48" i="70"/>
  <c r="AV48" i="70"/>
  <c r="AQ48" i="70"/>
  <c r="AO48" i="70"/>
  <c r="AJ48" i="70"/>
  <c r="AH48" i="70"/>
  <c r="AC48" i="70"/>
  <c r="AA48" i="70"/>
  <c r="V48" i="70"/>
  <c r="T48" i="70"/>
  <c r="O48" i="70"/>
  <c r="M48" i="70"/>
  <c r="H48" i="70"/>
  <c r="F48" i="70"/>
  <c r="BU47" i="70"/>
  <c r="BS47" i="70"/>
  <c r="BQ47" i="70"/>
  <c r="BL47" i="70"/>
  <c r="BJ47" i="70"/>
  <c r="BE47" i="70"/>
  <c r="BC47" i="70"/>
  <c r="AX47" i="70"/>
  <c r="AV47" i="70"/>
  <c r="AQ47" i="70"/>
  <c r="AO47" i="70"/>
  <c r="AJ47" i="70"/>
  <c r="AH47" i="70"/>
  <c r="AC47" i="70"/>
  <c r="AA47" i="70"/>
  <c r="T47" i="70"/>
  <c r="O47" i="70"/>
  <c r="M47" i="70"/>
  <c r="H47" i="70"/>
  <c r="F47" i="70"/>
  <c r="BU46" i="70"/>
  <c r="BS46" i="70"/>
  <c r="BQ46" i="70"/>
  <c r="BL46" i="70"/>
  <c r="BJ46" i="70"/>
  <c r="BE46" i="70"/>
  <c r="BC46" i="70"/>
  <c r="AX46" i="70"/>
  <c r="AV46" i="70"/>
  <c r="AQ46" i="70"/>
  <c r="AO46" i="70"/>
  <c r="AJ46" i="70"/>
  <c r="AH46" i="70"/>
  <c r="AC46" i="70"/>
  <c r="AA46" i="70"/>
  <c r="V46" i="70"/>
  <c r="T46" i="70"/>
  <c r="O46" i="70"/>
  <c r="M46" i="70"/>
  <c r="H46" i="70"/>
  <c r="F46" i="70"/>
  <c r="BU45" i="70"/>
  <c r="BS45" i="70"/>
  <c r="BQ45" i="70"/>
  <c r="BL45" i="70"/>
  <c r="BJ45" i="70"/>
  <c r="BE45" i="70"/>
  <c r="BC45" i="70"/>
  <c r="AX45" i="70"/>
  <c r="AV45" i="70"/>
  <c r="AQ45" i="70"/>
  <c r="AO45" i="70"/>
  <c r="AJ45" i="70"/>
  <c r="AH45" i="70"/>
  <c r="AC45" i="70"/>
  <c r="AA45" i="70"/>
  <c r="V45" i="70"/>
  <c r="T45" i="70"/>
  <c r="O45" i="70"/>
  <c r="M45" i="70"/>
  <c r="H45" i="70"/>
  <c r="F45" i="70"/>
  <c r="BU44" i="70"/>
  <c r="BS44" i="70"/>
  <c r="BQ44" i="70"/>
  <c r="BL44" i="70"/>
  <c r="BJ44" i="70"/>
  <c r="BE44" i="70"/>
  <c r="BC44" i="70"/>
  <c r="AX44" i="70"/>
  <c r="AV44" i="70"/>
  <c r="AQ44" i="70"/>
  <c r="AO44" i="70"/>
  <c r="AJ44" i="70"/>
  <c r="AH44" i="70"/>
  <c r="AC44" i="70"/>
  <c r="AA44" i="70"/>
  <c r="T44" i="70"/>
  <c r="O44" i="70"/>
  <c r="M44" i="70"/>
  <c r="H44" i="70"/>
  <c r="F44" i="70"/>
  <c r="BU43" i="70"/>
  <c r="BS43" i="70"/>
  <c r="BQ43" i="70"/>
  <c r="BL43" i="70"/>
  <c r="BJ43" i="70"/>
  <c r="BE43" i="70"/>
  <c r="BC43" i="70"/>
  <c r="AX43" i="70"/>
  <c r="AV43" i="70"/>
  <c r="AQ43" i="70"/>
  <c r="AO43" i="70"/>
  <c r="AH43" i="70"/>
  <c r="AC43" i="70"/>
  <c r="AA43" i="70"/>
  <c r="V43" i="70"/>
  <c r="T43" i="70"/>
  <c r="O43" i="70"/>
  <c r="M43" i="70"/>
  <c r="H43" i="70"/>
  <c r="F43" i="70"/>
  <c r="BU42" i="70"/>
  <c r="BS42" i="70"/>
  <c r="BQ42" i="70"/>
  <c r="BL42" i="70"/>
  <c r="BJ42" i="70"/>
  <c r="BE42" i="70"/>
  <c r="BC42" i="70"/>
  <c r="AX42" i="70"/>
  <c r="AV42" i="70"/>
  <c r="AQ42" i="70"/>
  <c r="AO42" i="70"/>
  <c r="AJ42" i="70"/>
  <c r="AH42" i="70"/>
  <c r="AC42" i="70"/>
  <c r="AA42" i="70"/>
  <c r="V42" i="70"/>
  <c r="T42" i="70"/>
  <c r="O42" i="70"/>
  <c r="M42" i="70"/>
  <c r="H42" i="70"/>
  <c r="F42" i="70"/>
  <c r="BU41" i="70"/>
  <c r="BS41" i="70"/>
  <c r="BQ41" i="70"/>
  <c r="BL41" i="70"/>
  <c r="BJ41" i="70"/>
  <c r="BE41" i="70"/>
  <c r="BC41" i="70"/>
  <c r="AX41" i="70"/>
  <c r="AV41" i="70"/>
  <c r="AQ41" i="70"/>
  <c r="AO41" i="70"/>
  <c r="AJ41" i="70"/>
  <c r="AH41" i="70"/>
  <c r="AC41" i="70"/>
  <c r="AA41" i="70"/>
  <c r="V41" i="70"/>
  <c r="T41" i="70"/>
  <c r="M41" i="70"/>
  <c r="H41" i="70"/>
  <c r="F41" i="70"/>
  <c r="BU40" i="70"/>
  <c r="BS40" i="70"/>
  <c r="BQ40" i="70"/>
  <c r="BL40" i="70"/>
  <c r="BJ40" i="70"/>
  <c r="BE40" i="70"/>
  <c r="BC40" i="70"/>
  <c r="AX40" i="70"/>
  <c r="AV40" i="70"/>
  <c r="AQ40" i="70"/>
  <c r="AO40" i="70"/>
  <c r="AJ40" i="70"/>
  <c r="AH40" i="70"/>
  <c r="AC40" i="70"/>
  <c r="AA40" i="70"/>
  <c r="V40" i="70"/>
  <c r="T40" i="70"/>
  <c r="O40" i="70"/>
  <c r="M40" i="70"/>
  <c r="H40" i="70"/>
  <c r="F40" i="70"/>
  <c r="BU39" i="70"/>
  <c r="BS39" i="70"/>
  <c r="BQ39" i="70"/>
  <c r="BL39" i="70"/>
  <c r="BJ39" i="70"/>
  <c r="BE39" i="70"/>
  <c r="BC39" i="70"/>
  <c r="AX39" i="70"/>
  <c r="AV39" i="70"/>
  <c r="AQ39" i="70"/>
  <c r="AO39" i="70"/>
  <c r="AJ39" i="70"/>
  <c r="AH39" i="70"/>
  <c r="AC39" i="70"/>
  <c r="AA39" i="70"/>
  <c r="T39" i="70"/>
  <c r="O39" i="70"/>
  <c r="M39" i="70"/>
  <c r="H39" i="70"/>
  <c r="F39" i="70"/>
  <c r="BU38" i="70"/>
  <c r="BS38" i="70"/>
  <c r="BQ38" i="70"/>
  <c r="BL38" i="70"/>
  <c r="BJ38" i="70"/>
  <c r="BE38" i="70"/>
  <c r="BC38" i="70"/>
  <c r="AX38" i="70"/>
  <c r="AV38" i="70"/>
  <c r="AQ38" i="70"/>
  <c r="AO38" i="70"/>
  <c r="AJ38" i="70"/>
  <c r="AH38" i="70"/>
  <c r="AC38" i="70"/>
  <c r="AA38" i="70"/>
  <c r="V38" i="70"/>
  <c r="T38" i="70"/>
  <c r="O38" i="70"/>
  <c r="M38" i="70"/>
  <c r="H38" i="70"/>
  <c r="F38" i="70"/>
  <c r="BU37" i="70"/>
  <c r="BS37" i="70"/>
  <c r="BQ37" i="70"/>
  <c r="BL37" i="70"/>
  <c r="BJ37" i="70"/>
  <c r="BE37" i="70"/>
  <c r="BC37" i="70"/>
  <c r="AX37" i="70"/>
  <c r="AV37" i="70"/>
  <c r="AQ37" i="70"/>
  <c r="AO37" i="70"/>
  <c r="AJ37" i="70"/>
  <c r="AH37" i="70"/>
  <c r="AC37" i="70"/>
  <c r="AA37" i="70"/>
  <c r="V37" i="70"/>
  <c r="T37" i="70"/>
  <c r="O37" i="70"/>
  <c r="M37" i="70"/>
  <c r="H37" i="70"/>
  <c r="F37" i="70"/>
  <c r="BU36" i="70"/>
  <c r="BS36" i="70"/>
  <c r="BQ36" i="70"/>
  <c r="BL36" i="70"/>
  <c r="BJ36" i="70"/>
  <c r="BE36" i="70"/>
  <c r="BC36" i="70"/>
  <c r="AX36" i="70"/>
  <c r="AV36" i="70"/>
  <c r="AQ36" i="70"/>
  <c r="AO36" i="70"/>
  <c r="AJ36" i="70"/>
  <c r="AH36" i="70"/>
  <c r="AC36" i="70"/>
  <c r="AA36" i="70"/>
  <c r="T36" i="70"/>
  <c r="O36" i="70"/>
  <c r="M36" i="70"/>
  <c r="H36" i="70"/>
  <c r="F36" i="70"/>
  <c r="BU35" i="70"/>
  <c r="BS35" i="70"/>
  <c r="BQ35" i="70"/>
  <c r="BL35" i="70"/>
  <c r="BJ35" i="70"/>
  <c r="BE35" i="70"/>
  <c r="BC35" i="70"/>
  <c r="AX35" i="70"/>
  <c r="AV35" i="70"/>
  <c r="AQ35" i="70"/>
  <c r="AO35" i="70"/>
  <c r="AH35" i="70"/>
  <c r="AC35" i="70"/>
  <c r="AA35" i="70"/>
  <c r="V35" i="70"/>
  <c r="T35" i="70"/>
  <c r="O35" i="70"/>
  <c r="M35" i="70"/>
  <c r="H35" i="70"/>
  <c r="F35" i="70"/>
  <c r="BU34" i="70"/>
  <c r="BS34" i="70"/>
  <c r="BQ34" i="70"/>
  <c r="BL34" i="70"/>
  <c r="BJ34" i="70"/>
  <c r="BE34" i="70"/>
  <c r="BC34" i="70"/>
  <c r="AX34" i="70"/>
  <c r="AV34" i="70"/>
  <c r="AQ34" i="70"/>
  <c r="AO34" i="70"/>
  <c r="AJ34" i="70"/>
  <c r="AH34" i="70"/>
  <c r="AC34" i="70"/>
  <c r="AA34" i="70"/>
  <c r="V34" i="70"/>
  <c r="T34" i="70"/>
  <c r="O34" i="70"/>
  <c r="M34" i="70"/>
  <c r="H34" i="70"/>
  <c r="F34" i="70"/>
  <c r="BU33" i="70"/>
  <c r="BS33" i="70"/>
  <c r="BQ33" i="70"/>
  <c r="BL33" i="70"/>
  <c r="BJ33" i="70"/>
  <c r="BE33" i="70"/>
  <c r="BC33" i="70"/>
  <c r="AX33" i="70"/>
  <c r="AV33" i="70"/>
  <c r="AQ33" i="70"/>
  <c r="AO33" i="70"/>
  <c r="AJ33" i="70"/>
  <c r="AH33" i="70"/>
  <c r="AC33" i="70"/>
  <c r="AA33" i="70"/>
  <c r="V33" i="70"/>
  <c r="T33" i="70"/>
  <c r="O33" i="70"/>
  <c r="M33" i="70"/>
  <c r="H33" i="70"/>
  <c r="F33" i="70"/>
  <c r="BU32" i="70"/>
  <c r="BS32" i="70"/>
  <c r="BQ32" i="70"/>
  <c r="BL32" i="70"/>
  <c r="BJ32" i="70"/>
  <c r="BE32" i="70"/>
  <c r="BC32" i="70"/>
  <c r="AX32" i="70"/>
  <c r="AV32" i="70"/>
  <c r="AQ32" i="70"/>
  <c r="AO32" i="70"/>
  <c r="AJ32" i="70"/>
  <c r="AH32" i="70"/>
  <c r="AA32" i="70"/>
  <c r="V32" i="70"/>
  <c r="T32" i="70"/>
  <c r="O32" i="70"/>
  <c r="M32" i="70"/>
  <c r="H32" i="70"/>
  <c r="F32" i="70"/>
  <c r="BU31" i="70"/>
  <c r="BS31" i="70"/>
  <c r="BQ31" i="70"/>
  <c r="BL31" i="70"/>
  <c r="BJ31" i="70"/>
  <c r="BE31" i="70"/>
  <c r="BC31" i="70"/>
  <c r="AX31" i="70"/>
  <c r="AV31" i="70"/>
  <c r="AQ31" i="70"/>
  <c r="AO31" i="70"/>
  <c r="AJ31" i="70"/>
  <c r="AH31" i="70"/>
  <c r="AC31" i="70"/>
  <c r="AA31" i="70"/>
  <c r="T31" i="70"/>
  <c r="O31" i="70"/>
  <c r="M31" i="70"/>
  <c r="H31" i="70"/>
  <c r="F31" i="70"/>
  <c r="BU30" i="70"/>
  <c r="BS30" i="70"/>
  <c r="BQ30" i="70"/>
  <c r="BL30" i="70"/>
  <c r="BJ30" i="70"/>
  <c r="BE30" i="70"/>
  <c r="BC30" i="70"/>
  <c r="AX30" i="70"/>
  <c r="AV30" i="70"/>
  <c r="AQ30" i="70"/>
  <c r="AO30" i="70"/>
  <c r="AJ30" i="70"/>
  <c r="AH30" i="70"/>
  <c r="AC30" i="70"/>
  <c r="AA30" i="70"/>
  <c r="V30" i="70"/>
  <c r="T30" i="70"/>
  <c r="O30" i="70"/>
  <c r="M30" i="70"/>
  <c r="H30" i="70"/>
  <c r="F30" i="70"/>
  <c r="BU29" i="70"/>
  <c r="BS29" i="70"/>
  <c r="BQ29" i="70"/>
  <c r="BL29" i="70"/>
  <c r="BJ29" i="70"/>
  <c r="BE29" i="70"/>
  <c r="BC29" i="70"/>
  <c r="AX29" i="70"/>
  <c r="AV29" i="70"/>
  <c r="AQ29" i="70"/>
  <c r="AO29" i="70"/>
  <c r="AJ29" i="70"/>
  <c r="AH29" i="70"/>
  <c r="AC29" i="70"/>
  <c r="AA29" i="70"/>
  <c r="V29" i="70"/>
  <c r="T29" i="70"/>
  <c r="O29" i="70"/>
  <c r="M29" i="70"/>
  <c r="H29" i="70"/>
  <c r="F29" i="70"/>
  <c r="BU28" i="70"/>
  <c r="BS28" i="70"/>
  <c r="BQ28" i="70"/>
  <c r="BL28" i="70"/>
  <c r="BJ28" i="70"/>
  <c r="BE28" i="70"/>
  <c r="BC28" i="70"/>
  <c r="AX28" i="70"/>
  <c r="AV28" i="70"/>
  <c r="AQ28" i="70"/>
  <c r="AO28" i="70"/>
  <c r="AJ28" i="70"/>
  <c r="AH28" i="70"/>
  <c r="AC28" i="70"/>
  <c r="AA28" i="70"/>
  <c r="T28" i="70"/>
  <c r="O28" i="70"/>
  <c r="M28" i="70"/>
  <c r="H28" i="70"/>
  <c r="F28" i="70"/>
  <c r="BU27" i="70"/>
  <c r="BS27" i="70"/>
  <c r="BQ27" i="70"/>
  <c r="BL27" i="70"/>
  <c r="BJ27" i="70"/>
  <c r="BE27" i="70"/>
  <c r="BC27" i="70"/>
  <c r="AX27" i="70"/>
  <c r="AV27" i="70"/>
  <c r="AQ27" i="70"/>
  <c r="AO27" i="70"/>
  <c r="AH27" i="70"/>
  <c r="AC27" i="70"/>
  <c r="AA27" i="70"/>
  <c r="V27" i="70"/>
  <c r="T27" i="70"/>
  <c r="O27" i="70"/>
  <c r="M27" i="70"/>
  <c r="H27" i="70"/>
  <c r="F27" i="70"/>
  <c r="BU26" i="70"/>
  <c r="BS26" i="70"/>
  <c r="BQ26" i="70"/>
  <c r="BL26" i="70"/>
  <c r="BJ26" i="70"/>
  <c r="BE26" i="70"/>
  <c r="BC26" i="70"/>
  <c r="AX26" i="70"/>
  <c r="AV26" i="70"/>
  <c r="AQ26" i="70"/>
  <c r="AO26" i="70"/>
  <c r="AJ26" i="70"/>
  <c r="AH26" i="70"/>
  <c r="AC26" i="70"/>
  <c r="AA26" i="70"/>
  <c r="V26" i="70"/>
  <c r="T26" i="70"/>
  <c r="O26" i="70"/>
  <c r="M26" i="70"/>
  <c r="H26" i="70"/>
  <c r="F26" i="70"/>
  <c r="BU25" i="70"/>
  <c r="BS25" i="70"/>
  <c r="BQ25" i="70"/>
  <c r="BL25" i="70"/>
  <c r="BJ25" i="70"/>
  <c r="BE25" i="70"/>
  <c r="BC25" i="70"/>
  <c r="AX25" i="70"/>
  <c r="AV25" i="70"/>
  <c r="AQ25" i="70"/>
  <c r="AO25" i="70"/>
  <c r="AJ25" i="70"/>
  <c r="AH25" i="70"/>
  <c r="AC25" i="70"/>
  <c r="AA25" i="70"/>
  <c r="V25" i="70"/>
  <c r="T25" i="70"/>
  <c r="O25" i="70"/>
  <c r="M25" i="70"/>
  <c r="H25" i="70"/>
  <c r="F25" i="70"/>
  <c r="BU24" i="70"/>
  <c r="BS24" i="70"/>
  <c r="BQ24" i="70"/>
  <c r="BL24" i="70"/>
  <c r="BJ24" i="70"/>
  <c r="BE24" i="70"/>
  <c r="BC24" i="70"/>
  <c r="AX24" i="70"/>
  <c r="AV24" i="70"/>
  <c r="AQ24" i="70"/>
  <c r="AO24" i="70"/>
  <c r="AJ24" i="70"/>
  <c r="AH24" i="70"/>
  <c r="AA24" i="70"/>
  <c r="V24" i="70"/>
  <c r="T24" i="70"/>
  <c r="O24" i="70"/>
  <c r="M24" i="70"/>
  <c r="H24" i="70"/>
  <c r="F24" i="70"/>
  <c r="BU23" i="70"/>
  <c r="BS23" i="70"/>
  <c r="BQ23" i="70"/>
  <c r="BL23" i="70"/>
  <c r="BJ23" i="70"/>
  <c r="BE23" i="70"/>
  <c r="BC23" i="70"/>
  <c r="AX23" i="70"/>
  <c r="AV23" i="70"/>
  <c r="AQ23" i="70"/>
  <c r="AO23" i="70"/>
  <c r="AJ23" i="70"/>
  <c r="AH23" i="70"/>
  <c r="AC23" i="70"/>
  <c r="AA23" i="70"/>
  <c r="T23" i="70"/>
  <c r="O23" i="70"/>
  <c r="M23" i="70"/>
  <c r="H23" i="70"/>
  <c r="F23" i="70"/>
  <c r="BU22" i="70"/>
  <c r="BS22" i="70"/>
  <c r="BQ22" i="70"/>
  <c r="BL22" i="70"/>
  <c r="BJ22" i="70"/>
  <c r="BE22" i="70"/>
  <c r="BC22" i="70"/>
  <c r="AX22" i="70"/>
  <c r="AV22" i="70"/>
  <c r="AQ22" i="70"/>
  <c r="AO22" i="70"/>
  <c r="AJ22" i="70"/>
  <c r="AH22" i="70"/>
  <c r="AC22" i="70"/>
  <c r="AA22" i="70"/>
  <c r="V22" i="70"/>
  <c r="T22" i="70"/>
  <c r="O22" i="70"/>
  <c r="M22" i="70"/>
  <c r="H22" i="70"/>
  <c r="F22" i="70"/>
  <c r="BU21" i="70"/>
  <c r="BS21" i="70"/>
  <c r="BQ21" i="70"/>
  <c r="BL21" i="70"/>
  <c r="BJ21" i="70"/>
  <c r="BE21" i="70"/>
  <c r="BC21" i="70"/>
  <c r="AX21" i="70"/>
  <c r="AV21" i="70"/>
  <c r="AQ21" i="70"/>
  <c r="AO21" i="70"/>
  <c r="AJ21" i="70"/>
  <c r="AH21" i="70"/>
  <c r="AC21" i="70"/>
  <c r="AA21" i="70"/>
  <c r="V21" i="70"/>
  <c r="T21" i="70"/>
  <c r="O21" i="70"/>
  <c r="M21" i="70"/>
  <c r="H21" i="70"/>
  <c r="F21" i="70"/>
  <c r="BU20" i="70"/>
  <c r="BS20" i="70"/>
  <c r="BQ20" i="70"/>
  <c r="BL20" i="70"/>
  <c r="BJ20" i="70"/>
  <c r="BE20" i="70"/>
  <c r="BC20" i="70"/>
  <c r="AX20" i="70"/>
  <c r="AV20" i="70"/>
  <c r="AQ20" i="70"/>
  <c r="AO20" i="70"/>
  <c r="AJ20" i="70"/>
  <c r="AH20" i="70"/>
  <c r="AC20" i="70"/>
  <c r="AA20" i="70"/>
  <c r="T20" i="70"/>
  <c r="O20" i="70"/>
  <c r="M20" i="70"/>
  <c r="H20" i="70"/>
  <c r="F20" i="70"/>
  <c r="BU19" i="70"/>
  <c r="BS19" i="70"/>
  <c r="BQ19" i="70"/>
  <c r="BL19" i="70"/>
  <c r="BJ19" i="70"/>
  <c r="BE19" i="70"/>
  <c r="BC19" i="70"/>
  <c r="AX19" i="70"/>
  <c r="AV19" i="70"/>
  <c r="AQ19" i="70"/>
  <c r="AO19" i="70"/>
  <c r="AH19" i="70"/>
  <c r="AC19" i="70"/>
  <c r="AA19" i="70"/>
  <c r="V19" i="70"/>
  <c r="T19" i="70"/>
  <c r="O19" i="70"/>
  <c r="M19" i="70"/>
  <c r="H19" i="70"/>
  <c r="F19" i="70"/>
  <c r="BU18" i="70"/>
  <c r="BS18" i="70"/>
  <c r="BQ18" i="70"/>
  <c r="BL18" i="70"/>
  <c r="BJ18" i="70"/>
  <c r="BE18" i="70"/>
  <c r="BC18" i="70"/>
  <c r="AX18" i="70"/>
  <c r="AV18" i="70"/>
  <c r="AQ18" i="70"/>
  <c r="AO18" i="70"/>
  <c r="AJ18" i="70"/>
  <c r="AH18" i="70"/>
  <c r="AC18" i="70"/>
  <c r="AA18" i="70"/>
  <c r="V18" i="70"/>
  <c r="T18" i="70"/>
  <c r="O18" i="70"/>
  <c r="M18" i="70"/>
  <c r="H18" i="70"/>
  <c r="F18" i="70"/>
  <c r="BU17" i="70"/>
  <c r="BS17" i="70"/>
  <c r="BQ17" i="70"/>
  <c r="BL17" i="70"/>
  <c r="BJ17" i="70"/>
  <c r="BE17" i="70"/>
  <c r="BC17" i="70"/>
  <c r="AX17" i="70"/>
  <c r="AV17" i="70"/>
  <c r="AQ17" i="70"/>
  <c r="AO17" i="70"/>
  <c r="AJ17" i="70"/>
  <c r="AH17" i="70"/>
  <c r="AC17" i="70"/>
  <c r="AA17" i="70"/>
  <c r="V17" i="70"/>
  <c r="T17" i="70"/>
  <c r="M17" i="70"/>
  <c r="H17" i="70"/>
  <c r="F17" i="70"/>
  <c r="BU16" i="70"/>
  <c r="BS16" i="70"/>
  <c r="BQ16" i="70"/>
  <c r="BL16" i="70"/>
  <c r="BJ16" i="70"/>
  <c r="BE16" i="70"/>
  <c r="BC16" i="70"/>
  <c r="AX16" i="70"/>
  <c r="AV16" i="70"/>
  <c r="AQ16" i="70"/>
  <c r="AO16" i="70"/>
  <c r="AJ16" i="70"/>
  <c r="AH16" i="70"/>
  <c r="AA16" i="70"/>
  <c r="V16" i="70"/>
  <c r="T16" i="70"/>
  <c r="O16" i="70"/>
  <c r="M16" i="70"/>
  <c r="H16" i="70"/>
  <c r="F16" i="70"/>
  <c r="BU15" i="70"/>
  <c r="BS15" i="70"/>
  <c r="BQ15" i="70"/>
  <c r="BL15" i="70"/>
  <c r="BJ15" i="70"/>
  <c r="BE15" i="70"/>
  <c r="BC15" i="70"/>
  <c r="AX15" i="70"/>
  <c r="AV15" i="70"/>
  <c r="AO15" i="70"/>
  <c r="AH15" i="70"/>
  <c r="AC15" i="70"/>
  <c r="AA15" i="70"/>
  <c r="T15" i="70"/>
  <c r="O15" i="70"/>
  <c r="M15" i="70"/>
  <c r="H15" i="70"/>
  <c r="F15" i="70"/>
  <c r="P14" i="70"/>
  <c r="W14" i="70" s="1"/>
  <c r="AD14" i="70" s="1"/>
  <c r="AK14" i="70" s="1"/>
  <c r="AR14" i="70" s="1"/>
  <c r="AY14" i="70" s="1"/>
  <c r="BF14" i="70" s="1"/>
  <c r="BM14" i="70" s="1"/>
  <c r="BT14" i="70" s="1"/>
  <c r="O14" i="70"/>
  <c r="V14" i="70" s="1"/>
  <c r="AC14" i="70" s="1"/>
  <c r="AJ14" i="70" s="1"/>
  <c r="AQ14" i="70" s="1"/>
  <c r="AX14" i="70" s="1"/>
  <c r="BE14" i="70" s="1"/>
  <c r="BL14" i="70" s="1"/>
  <c r="BS14" i="70" s="1"/>
  <c r="N14" i="70"/>
  <c r="U14" i="70" s="1"/>
  <c r="BU14" i="70" s="1"/>
  <c r="I13" i="70"/>
  <c r="A6" i="70"/>
  <c r="A5" i="70"/>
  <c r="A4" i="70"/>
  <c r="A1" i="70"/>
  <c r="J87" i="69"/>
  <c r="I87" i="69"/>
  <c r="H87" i="69"/>
  <c r="AJ59" i="69"/>
  <c r="AI59" i="69"/>
  <c r="AH59" i="69"/>
  <c r="AE59" i="69"/>
  <c r="AB59" i="69"/>
  <c r="Y59" i="69"/>
  <c r="V59" i="69"/>
  <c r="S59" i="69"/>
  <c r="P59" i="69"/>
  <c r="M59" i="69"/>
  <c r="J59" i="69"/>
  <c r="G59" i="69"/>
  <c r="AJ58" i="69"/>
  <c r="AI58" i="69"/>
  <c r="AH58" i="69"/>
  <c r="AE58" i="69"/>
  <c r="AB58" i="69"/>
  <c r="Y58" i="69"/>
  <c r="V58" i="69"/>
  <c r="S58" i="69"/>
  <c r="P58" i="69"/>
  <c r="M58" i="69"/>
  <c r="J58" i="69"/>
  <c r="G58" i="69"/>
  <c r="AJ57" i="69"/>
  <c r="AI57" i="69"/>
  <c r="AH57" i="69"/>
  <c r="AE57" i="69"/>
  <c r="AB57" i="69"/>
  <c r="Y57" i="69"/>
  <c r="V57" i="69"/>
  <c r="S57" i="69"/>
  <c r="P57" i="69"/>
  <c r="M57" i="69"/>
  <c r="J57" i="69"/>
  <c r="G57" i="69"/>
  <c r="AJ56" i="69"/>
  <c r="AI56" i="69"/>
  <c r="AH56" i="69"/>
  <c r="AH60" i="69" s="1"/>
  <c r="AE56" i="69"/>
  <c r="AB56" i="69"/>
  <c r="Y56" i="69"/>
  <c r="Y60" i="69" s="1"/>
  <c r="V56" i="69"/>
  <c r="V60" i="69" s="1"/>
  <c r="S56" i="69"/>
  <c r="P56" i="69"/>
  <c r="P60" i="69" s="1"/>
  <c r="M56" i="69"/>
  <c r="M60" i="69" s="1"/>
  <c r="J56" i="69"/>
  <c r="J60" i="69" s="1"/>
  <c r="G56" i="69"/>
  <c r="AC62" i="69"/>
  <c r="O62" i="69"/>
  <c r="AJ52" i="69"/>
  <c r="AI52" i="69"/>
  <c r="AH52" i="69"/>
  <c r="AE52" i="69"/>
  <c r="AB52" i="69"/>
  <c r="Y52" i="69"/>
  <c r="V52" i="69"/>
  <c r="S52" i="69"/>
  <c r="P52" i="69"/>
  <c r="M52" i="69"/>
  <c r="J52" i="69"/>
  <c r="G52" i="69"/>
  <c r="AJ51" i="69"/>
  <c r="AI51" i="69"/>
  <c r="AH51" i="69"/>
  <c r="AE51" i="69"/>
  <c r="AB51" i="69"/>
  <c r="Y51" i="69"/>
  <c r="V51" i="69"/>
  <c r="S51" i="69"/>
  <c r="P51" i="69"/>
  <c r="M51" i="69"/>
  <c r="J51" i="69"/>
  <c r="G51" i="69"/>
  <c r="AJ50" i="69"/>
  <c r="AI50" i="69"/>
  <c r="AH50" i="69"/>
  <c r="AE50" i="69"/>
  <c r="AB50" i="69"/>
  <c r="Y50" i="69"/>
  <c r="V50" i="69"/>
  <c r="S50" i="69"/>
  <c r="P50" i="69"/>
  <c r="M50" i="69"/>
  <c r="J50" i="69"/>
  <c r="G50" i="69"/>
  <c r="AJ49" i="69"/>
  <c r="AI49" i="69"/>
  <c r="AH49" i="69"/>
  <c r="AE49" i="69"/>
  <c r="AB49" i="69"/>
  <c r="Y49" i="69"/>
  <c r="V49" i="69"/>
  <c r="S49" i="69"/>
  <c r="P49" i="69"/>
  <c r="M49" i="69"/>
  <c r="J49" i="69"/>
  <c r="G49" i="69"/>
  <c r="AJ46" i="69"/>
  <c r="AI46" i="69"/>
  <c r="AH46" i="69"/>
  <c r="AE46" i="69"/>
  <c r="AB46" i="69"/>
  <c r="Y46" i="69"/>
  <c r="V46" i="69"/>
  <c r="S46" i="69"/>
  <c r="P46" i="69"/>
  <c r="M46" i="69"/>
  <c r="J46" i="69"/>
  <c r="G46" i="69"/>
  <c r="AI34" i="69"/>
  <c r="AH34" i="69"/>
  <c r="AE34" i="69"/>
  <c r="AE53" i="69" s="1"/>
  <c r="AB34" i="69"/>
  <c r="AB53" i="69" s="1"/>
  <c r="Y34" i="69"/>
  <c r="V34" i="69"/>
  <c r="S34" i="69"/>
  <c r="S53" i="69" s="1"/>
  <c r="P34" i="69"/>
  <c r="P53" i="69" s="1"/>
  <c r="M34" i="69"/>
  <c r="J34" i="69"/>
  <c r="G34" i="69"/>
  <c r="G53" i="69" s="1"/>
  <c r="AG29" i="69"/>
  <c r="AF29" i="69"/>
  <c r="AC29" i="69"/>
  <c r="Z29" i="69"/>
  <c r="W29" i="69"/>
  <c r="T29" i="69"/>
  <c r="Q29" i="69"/>
  <c r="N29" i="69"/>
  <c r="K29" i="69"/>
  <c r="H29" i="69"/>
  <c r="E29" i="69"/>
  <c r="AF28" i="69"/>
  <c r="AC28" i="69"/>
  <c r="Z28" i="69"/>
  <c r="W28" i="69"/>
  <c r="T28" i="69"/>
  <c r="Q28" i="69"/>
  <c r="N28" i="69"/>
  <c r="K28" i="69"/>
  <c r="H28" i="69"/>
  <c r="E28" i="69"/>
  <c r="AF24" i="69"/>
  <c r="AC24" i="69"/>
  <c r="Z24" i="69"/>
  <c r="W24" i="69"/>
  <c r="T24" i="69"/>
  <c r="N24" i="69"/>
  <c r="K24" i="69"/>
  <c r="H24" i="69"/>
  <c r="E24" i="69"/>
  <c r="D11" i="69"/>
  <c r="C11" i="69"/>
  <c r="B11" i="69"/>
  <c r="D10" i="69"/>
  <c r="C10" i="69"/>
  <c r="B10" i="69"/>
  <c r="D9" i="69"/>
  <c r="C9" i="69"/>
  <c r="B9" i="69"/>
  <c r="D8" i="69"/>
  <c r="C8" i="69"/>
  <c r="B8" i="69"/>
  <c r="D7" i="69"/>
  <c r="C7" i="69"/>
  <c r="B7" i="69"/>
  <c r="C6" i="69"/>
  <c r="C5" i="69"/>
  <c r="B3" i="69"/>
  <c r="E90" i="69" s="1"/>
  <c r="A202" i="68"/>
  <c r="A201" i="68"/>
  <c r="A145" i="68"/>
  <c r="A144" i="68"/>
  <c r="A143" i="68"/>
  <c r="A142" i="68"/>
  <c r="A141" i="68"/>
  <c r="A140" i="68"/>
  <c r="A139" i="68"/>
  <c r="A137" i="68"/>
  <c r="A136" i="68"/>
  <c r="A134" i="68"/>
  <c r="A133" i="68"/>
  <c r="A111" i="68"/>
  <c r="A106" i="68"/>
  <c r="A105" i="68"/>
  <c r="A104" i="68"/>
  <c r="A103"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A2" i="68"/>
  <c r="E120" i="67"/>
  <c r="D120" i="67"/>
  <c r="C120" i="67"/>
  <c r="AG24" i="65"/>
  <c r="B7" i="67"/>
  <c r="A6" i="67"/>
  <c r="A5" i="67"/>
  <c r="A4" i="67"/>
  <c r="A1" i="67"/>
  <c r="I74" i="66"/>
  <c r="H74" i="66"/>
  <c r="G74" i="66"/>
  <c r="F74" i="66"/>
  <c r="E74" i="66"/>
  <c r="D74" i="66"/>
  <c r="C74" i="66"/>
  <c r="AC23" i="65"/>
  <c r="Z23" i="65"/>
  <c r="W23" i="65"/>
  <c r="T23" i="65"/>
  <c r="Q23" i="65"/>
  <c r="N23" i="65"/>
  <c r="K23" i="65"/>
  <c r="G23" i="65"/>
  <c r="P14" i="66"/>
  <c r="W14" i="66" s="1"/>
  <c r="AD14" i="66" s="1"/>
  <c r="AK14" i="66" s="1"/>
  <c r="AR14" i="66" s="1"/>
  <c r="AY14" i="66" s="1"/>
  <c r="BF14" i="66" s="1"/>
  <c r="BM14" i="66" s="1"/>
  <c r="BT14" i="66" s="1"/>
  <c r="O14" i="66"/>
  <c r="V14" i="66" s="1"/>
  <c r="N14" i="66"/>
  <c r="U14" i="66" s="1"/>
  <c r="BU14" i="66" s="1"/>
  <c r="I13" i="66"/>
  <c r="A6" i="66"/>
  <c r="A5" i="66"/>
  <c r="A4" i="66"/>
  <c r="A1" i="66"/>
  <c r="J87" i="65"/>
  <c r="I87" i="65"/>
  <c r="H87" i="65"/>
  <c r="J74" i="66" s="1"/>
  <c r="AJ59" i="65"/>
  <c r="AI59" i="65"/>
  <c r="AH59" i="65"/>
  <c r="AE59" i="65"/>
  <c r="AB59" i="65"/>
  <c r="Y59" i="65"/>
  <c r="V59" i="65"/>
  <c r="S59" i="65"/>
  <c r="P59" i="65"/>
  <c r="M59" i="65"/>
  <c r="J59" i="65"/>
  <c r="G59" i="65"/>
  <c r="AJ58" i="65"/>
  <c r="AI58" i="65"/>
  <c r="AH58" i="65"/>
  <c r="AE58" i="65"/>
  <c r="AB58" i="65"/>
  <c r="Y58" i="65"/>
  <c r="V58" i="65"/>
  <c r="S58" i="65"/>
  <c r="P58" i="65"/>
  <c r="M58" i="65"/>
  <c r="J58" i="65"/>
  <c r="G58" i="65"/>
  <c r="AJ57" i="65"/>
  <c r="AI57" i="65"/>
  <c r="AH57" i="65"/>
  <c r="AE57" i="65"/>
  <c r="AB57" i="65"/>
  <c r="Y57" i="65"/>
  <c r="V57" i="65"/>
  <c r="S57" i="65"/>
  <c r="P57" i="65"/>
  <c r="M57" i="65"/>
  <c r="J57" i="65"/>
  <c r="G57" i="65"/>
  <c r="AJ56" i="65"/>
  <c r="AI56" i="65"/>
  <c r="AH56" i="65"/>
  <c r="AH60" i="65" s="1"/>
  <c r="AE56" i="65"/>
  <c r="AE60" i="65" s="1"/>
  <c r="AB56" i="65"/>
  <c r="Y56" i="65"/>
  <c r="V56" i="65"/>
  <c r="V60" i="65" s="1"/>
  <c r="S56" i="65"/>
  <c r="S60" i="65" s="1"/>
  <c r="P56" i="65"/>
  <c r="P60" i="65" s="1"/>
  <c r="M56" i="65"/>
  <c r="M60" i="65" s="1"/>
  <c r="J56" i="65"/>
  <c r="J60" i="65" s="1"/>
  <c r="G56" i="65"/>
  <c r="G60" i="65" s="1"/>
  <c r="AJ52" i="65"/>
  <c r="AI52" i="65"/>
  <c r="AH52" i="65"/>
  <c r="AE52" i="65"/>
  <c r="AB52" i="65"/>
  <c r="Y52" i="65"/>
  <c r="V52" i="65"/>
  <c r="S52" i="65"/>
  <c r="P52" i="65"/>
  <c r="M52" i="65"/>
  <c r="J52" i="65"/>
  <c r="G52" i="65"/>
  <c r="AJ51" i="65"/>
  <c r="AI51" i="65"/>
  <c r="AH51" i="65"/>
  <c r="AE51" i="65"/>
  <c r="AB51" i="65"/>
  <c r="Y51" i="65"/>
  <c r="V51" i="65"/>
  <c r="S51" i="65"/>
  <c r="P51" i="65"/>
  <c r="M51" i="65"/>
  <c r="J51" i="65"/>
  <c r="G51" i="65"/>
  <c r="AJ50" i="65"/>
  <c r="AI50" i="65"/>
  <c r="AH50" i="65"/>
  <c r="AE50" i="65"/>
  <c r="AB50" i="65"/>
  <c r="Y50" i="65"/>
  <c r="V50" i="65"/>
  <c r="S50" i="65"/>
  <c r="P50" i="65"/>
  <c r="M50" i="65"/>
  <c r="J50" i="65"/>
  <c r="G50" i="65"/>
  <c r="AJ49" i="65"/>
  <c r="AI49" i="65"/>
  <c r="AH49" i="65"/>
  <c r="AE49" i="65"/>
  <c r="AB49" i="65"/>
  <c r="Y49" i="65"/>
  <c r="V49" i="65"/>
  <c r="S49" i="65"/>
  <c r="P49" i="65"/>
  <c r="M49" i="65"/>
  <c r="J49" i="65"/>
  <c r="G49" i="65"/>
  <c r="AJ46" i="65"/>
  <c r="AI46" i="65"/>
  <c r="AH46" i="65"/>
  <c r="AE46" i="65"/>
  <c r="AB46" i="65"/>
  <c r="Y46" i="65"/>
  <c r="V46" i="65"/>
  <c r="S46" i="65"/>
  <c r="P46" i="65"/>
  <c r="M46" i="65"/>
  <c r="J46" i="65"/>
  <c r="G46" i="65"/>
  <c r="AI34" i="65"/>
  <c r="AH34" i="65"/>
  <c r="AH53" i="65" s="1"/>
  <c r="AE34" i="65"/>
  <c r="AE53" i="65" s="1"/>
  <c r="AB34" i="65"/>
  <c r="Y34" i="65"/>
  <c r="V34" i="65"/>
  <c r="V53" i="65" s="1"/>
  <c r="S34" i="65"/>
  <c r="S53" i="65" s="1"/>
  <c r="P34" i="65"/>
  <c r="M34" i="65"/>
  <c r="J34" i="65"/>
  <c r="J53" i="65" s="1"/>
  <c r="G34" i="65"/>
  <c r="G53" i="65" s="1"/>
  <c r="AF29" i="65"/>
  <c r="AC29" i="65"/>
  <c r="Z29" i="65"/>
  <c r="W29" i="65"/>
  <c r="T29" i="65"/>
  <c r="R29" i="65"/>
  <c r="Q29" i="65"/>
  <c r="N29" i="65"/>
  <c r="L29" i="65"/>
  <c r="K29" i="65"/>
  <c r="H29" i="65"/>
  <c r="E29" i="65"/>
  <c r="AF28" i="65"/>
  <c r="AC28" i="65"/>
  <c r="Z28" i="65"/>
  <c r="W28" i="65"/>
  <c r="T28" i="65"/>
  <c r="Q28" i="65"/>
  <c r="N28" i="65"/>
  <c r="K28" i="65"/>
  <c r="J28" i="65"/>
  <c r="H28" i="65"/>
  <c r="E28" i="65"/>
  <c r="AF24" i="65"/>
  <c r="AC24" i="65"/>
  <c r="Z24" i="65"/>
  <c r="W24" i="65"/>
  <c r="T24" i="65"/>
  <c r="Q24" i="65"/>
  <c r="N24" i="65"/>
  <c r="K24" i="65"/>
  <c r="H24" i="65"/>
  <c r="E24" i="65"/>
  <c r="D11" i="65"/>
  <c r="C11" i="65"/>
  <c r="B11" i="65"/>
  <c r="D10" i="65"/>
  <c r="C10" i="65"/>
  <c r="B10" i="65"/>
  <c r="D9" i="65"/>
  <c r="C9" i="65"/>
  <c r="B9" i="65"/>
  <c r="B6" i="66" s="1"/>
  <c r="D8" i="65"/>
  <c r="C8" i="65"/>
  <c r="B8" i="65"/>
  <c r="B5" i="66" s="1"/>
  <c r="D7" i="65"/>
  <c r="C7" i="65"/>
  <c r="B7" i="65"/>
  <c r="C6" i="65"/>
  <c r="C5" i="65"/>
  <c r="AI92" i="65"/>
  <c r="B3" i="65"/>
  <c r="E90" i="65" s="1"/>
  <c r="A202" i="64"/>
  <c r="A201" i="64"/>
  <c r="A145" i="64"/>
  <c r="A144" i="64"/>
  <c r="A143" i="64"/>
  <c r="A142" i="64"/>
  <c r="A141" i="64"/>
  <c r="A140" i="64"/>
  <c r="A139" i="64"/>
  <c r="A137" i="64"/>
  <c r="A136" i="64"/>
  <c r="A134" i="64"/>
  <c r="A133" i="64"/>
  <c r="A111" i="64"/>
  <c r="A106" i="64"/>
  <c r="A105" i="64"/>
  <c r="A104" i="64"/>
  <c r="A103" i="64"/>
  <c r="A102"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A2" i="64"/>
  <c r="E120" i="63"/>
  <c r="D120" i="63"/>
  <c r="C120" i="63"/>
  <c r="AI106" i="63"/>
  <c r="AH106" i="63"/>
  <c r="AH24" i="61"/>
  <c r="Q24" i="61"/>
  <c r="AD9" i="63"/>
  <c r="AA9" i="63"/>
  <c r="X9" i="63"/>
  <c r="U9" i="63"/>
  <c r="R9" i="63"/>
  <c r="O9" i="63"/>
  <c r="L9" i="63"/>
  <c r="I9" i="63"/>
  <c r="F9" i="63"/>
  <c r="C9" i="63"/>
  <c r="B7" i="63"/>
  <c r="A6" i="63"/>
  <c r="A5" i="63"/>
  <c r="A4" i="63"/>
  <c r="A1" i="63"/>
  <c r="I74" i="62"/>
  <c r="H74" i="62"/>
  <c r="G74" i="62"/>
  <c r="F74" i="62"/>
  <c r="E74" i="62"/>
  <c r="D74" i="62"/>
  <c r="C74" i="62"/>
  <c r="AC23" i="61"/>
  <c r="T23" i="61"/>
  <c r="K23" i="61"/>
  <c r="P14" i="62"/>
  <c r="W14" i="62" s="1"/>
  <c r="BW14" i="62" s="1"/>
  <c r="O14" i="62"/>
  <c r="V14" i="62" s="1"/>
  <c r="N14" i="62"/>
  <c r="U14" i="62" s="1"/>
  <c r="BU14" i="62" s="1"/>
  <c r="I13" i="62"/>
  <c r="A6" i="62"/>
  <c r="A5" i="62"/>
  <c r="A4" i="62"/>
  <c r="A1" i="62"/>
  <c r="J87" i="61"/>
  <c r="I87" i="61"/>
  <c r="H87" i="61"/>
  <c r="M74" i="62" s="1"/>
  <c r="AJ59" i="61"/>
  <c r="AI59" i="61"/>
  <c r="AH59" i="61"/>
  <c r="AE59" i="61"/>
  <c r="AB59" i="61"/>
  <c r="Y59" i="61"/>
  <c r="V59" i="61"/>
  <c r="S59" i="61"/>
  <c r="P59" i="61"/>
  <c r="M59" i="61"/>
  <c r="J59" i="61"/>
  <c r="G59" i="61"/>
  <c r="AJ58" i="61"/>
  <c r="AI58" i="61"/>
  <c r="AH58" i="61"/>
  <c r="AE58" i="61"/>
  <c r="AB58" i="61"/>
  <c r="Y58" i="61"/>
  <c r="V58" i="61"/>
  <c r="S58" i="61"/>
  <c r="P58" i="61"/>
  <c r="M58" i="61"/>
  <c r="J58" i="61"/>
  <c r="G58" i="61"/>
  <c r="AJ57" i="61"/>
  <c r="AI57" i="61"/>
  <c r="AH57" i="61"/>
  <c r="AE57" i="61"/>
  <c r="AB57" i="61"/>
  <c r="Y57" i="61"/>
  <c r="V57" i="61"/>
  <c r="S57" i="61"/>
  <c r="P57" i="61"/>
  <c r="M57" i="61"/>
  <c r="J57" i="61"/>
  <c r="G57" i="61"/>
  <c r="AJ56" i="61"/>
  <c r="AI56" i="61"/>
  <c r="AH56" i="61"/>
  <c r="AE56" i="61"/>
  <c r="AB56" i="61"/>
  <c r="AB60" i="61" s="1"/>
  <c r="Y56" i="61"/>
  <c r="Y60" i="61" s="1"/>
  <c r="V56" i="61"/>
  <c r="V60" i="61" s="1"/>
  <c r="S56" i="61"/>
  <c r="P56" i="61"/>
  <c r="P60" i="61" s="1"/>
  <c r="M56" i="61"/>
  <c r="J56" i="61"/>
  <c r="G56" i="61"/>
  <c r="Z62" i="61"/>
  <c r="AJ52" i="61"/>
  <c r="AI52" i="61"/>
  <c r="AH52" i="61"/>
  <c r="AE52" i="61"/>
  <c r="AB52" i="61"/>
  <c r="Y52" i="61"/>
  <c r="V52" i="61"/>
  <c r="S52" i="61"/>
  <c r="P52" i="61"/>
  <c r="M52" i="61"/>
  <c r="J52" i="61"/>
  <c r="G52" i="61"/>
  <c r="AJ51" i="61"/>
  <c r="AI51" i="61"/>
  <c r="AH51" i="61"/>
  <c r="AE51" i="61"/>
  <c r="AB51" i="61"/>
  <c r="Y51" i="61"/>
  <c r="V51" i="61"/>
  <c r="S51" i="61"/>
  <c r="P51" i="61"/>
  <c r="M51" i="61"/>
  <c r="J51" i="61"/>
  <c r="G51" i="61"/>
  <c r="AJ50" i="61"/>
  <c r="AI50" i="61"/>
  <c r="AH50" i="61"/>
  <c r="AE50" i="61"/>
  <c r="AB50" i="61"/>
  <c r="Y50" i="61"/>
  <c r="V50" i="61"/>
  <c r="S50" i="61"/>
  <c r="P50" i="61"/>
  <c r="M50" i="61"/>
  <c r="J50" i="61"/>
  <c r="G50" i="61"/>
  <c r="AJ49" i="61"/>
  <c r="AI49" i="61"/>
  <c r="AH49" i="61"/>
  <c r="AE49" i="61"/>
  <c r="AB49" i="61"/>
  <c r="Y49" i="61"/>
  <c r="V49" i="61"/>
  <c r="S49" i="61"/>
  <c r="P49" i="61"/>
  <c r="M49" i="61"/>
  <c r="J49" i="61"/>
  <c r="G49" i="61"/>
  <c r="AJ46" i="61"/>
  <c r="AI46" i="61"/>
  <c r="AH46" i="61"/>
  <c r="AE46" i="61"/>
  <c r="AB46" i="61"/>
  <c r="Y46" i="61"/>
  <c r="V46" i="61"/>
  <c r="S46" i="61"/>
  <c r="P46" i="61"/>
  <c r="M46" i="61"/>
  <c r="J46" i="61"/>
  <c r="G46" i="61"/>
  <c r="AI34" i="61"/>
  <c r="AH34" i="61"/>
  <c r="AE34" i="61"/>
  <c r="AE53" i="61" s="1"/>
  <c r="AB34" i="61"/>
  <c r="AB53" i="61" s="1"/>
  <c r="Y34" i="61"/>
  <c r="V34" i="61"/>
  <c r="S34" i="61"/>
  <c r="S53" i="61" s="1"/>
  <c r="P34" i="61"/>
  <c r="P53" i="61" s="1"/>
  <c r="M34" i="61"/>
  <c r="J34" i="61"/>
  <c r="G34" i="61"/>
  <c r="G53" i="61" s="1"/>
  <c r="AF28" i="61"/>
  <c r="AC28" i="61"/>
  <c r="Z28" i="61"/>
  <c r="W28" i="61"/>
  <c r="T28" i="61"/>
  <c r="Q28" i="61"/>
  <c r="N28" i="61"/>
  <c r="M28" i="61"/>
  <c r="K28" i="61"/>
  <c r="H28" i="61"/>
  <c r="E28" i="61"/>
  <c r="AF24" i="61"/>
  <c r="AC24" i="61"/>
  <c r="Z24" i="61"/>
  <c r="W24" i="61"/>
  <c r="T24" i="61"/>
  <c r="N24" i="61"/>
  <c r="K24" i="61"/>
  <c r="H24" i="61"/>
  <c r="E24" i="61"/>
  <c r="D11" i="61"/>
  <c r="C11" i="61"/>
  <c r="B11" i="61"/>
  <c r="D10" i="61"/>
  <c r="C10" i="61"/>
  <c r="B10" i="61"/>
  <c r="D9" i="61"/>
  <c r="C9" i="61"/>
  <c r="B9" i="61"/>
  <c r="B6" i="62" s="1"/>
  <c r="D8" i="61"/>
  <c r="C8" i="61"/>
  <c r="B8" i="61"/>
  <c r="B5" i="62" s="1"/>
  <c r="D7" i="61"/>
  <c r="C7" i="61"/>
  <c r="B7" i="61"/>
  <c r="C6" i="61"/>
  <c r="C5" i="61"/>
  <c r="AI92" i="61"/>
  <c r="B3" i="61"/>
  <c r="E90" i="61" s="1"/>
  <c r="A202" i="60"/>
  <c r="A201" i="60"/>
  <c r="A145" i="60"/>
  <c r="A144" i="60"/>
  <c r="A143" i="60"/>
  <c r="A142" i="60"/>
  <c r="A141" i="60"/>
  <c r="A140" i="60"/>
  <c r="A139" i="60"/>
  <c r="A137" i="60"/>
  <c r="A136" i="60"/>
  <c r="A134" i="60"/>
  <c r="A133" i="60"/>
  <c r="A111" i="60"/>
  <c r="A106" i="60"/>
  <c r="A105" i="60"/>
  <c r="A104" i="60"/>
  <c r="A103" i="60"/>
  <c r="A59" i="60"/>
  <c r="A58"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A2" i="60"/>
  <c r="E120" i="59"/>
  <c r="D120" i="59"/>
  <c r="C120" i="59"/>
  <c r="AI106" i="59"/>
  <c r="AH106" i="59"/>
  <c r="AB29" i="57"/>
  <c r="J29" i="57"/>
  <c r="T28" i="57"/>
  <c r="R28" i="57"/>
  <c r="T24" i="57"/>
  <c r="AD9" i="59"/>
  <c r="AA9" i="59"/>
  <c r="X9" i="59"/>
  <c r="U9" i="59"/>
  <c r="R9" i="59"/>
  <c r="O9" i="59"/>
  <c r="L9" i="59"/>
  <c r="I9" i="59"/>
  <c r="F9" i="59"/>
  <c r="C9" i="59"/>
  <c r="B7" i="59"/>
  <c r="A6" i="59"/>
  <c r="A5" i="59"/>
  <c r="A4" i="59"/>
  <c r="A1" i="59"/>
  <c r="I74" i="58"/>
  <c r="H74" i="58"/>
  <c r="G74" i="58"/>
  <c r="F74" i="58"/>
  <c r="E74" i="58"/>
  <c r="D74" i="58"/>
  <c r="C74" i="58"/>
  <c r="AF23" i="57"/>
  <c r="N23" i="57"/>
  <c r="P14" i="58"/>
  <c r="W14" i="58" s="1"/>
  <c r="O14" i="58"/>
  <c r="V14" i="58" s="1"/>
  <c r="N14" i="58"/>
  <c r="U14" i="58" s="1"/>
  <c r="AB14" i="58" s="1"/>
  <c r="AI14" i="58" s="1"/>
  <c r="AP14" i="58" s="1"/>
  <c r="AW14" i="58" s="1"/>
  <c r="BD14" i="58" s="1"/>
  <c r="BK14" i="58" s="1"/>
  <c r="BR14" i="58" s="1"/>
  <c r="I13" i="58"/>
  <c r="E12" i="59" s="1"/>
  <c r="A6" i="58"/>
  <c r="A5" i="58"/>
  <c r="A4" i="58"/>
  <c r="A1" i="58"/>
  <c r="J87" i="57"/>
  <c r="I87" i="57"/>
  <c r="H87" i="57"/>
  <c r="AJ59" i="57"/>
  <c r="AI59" i="57"/>
  <c r="AH59" i="57"/>
  <c r="AE59" i="57"/>
  <c r="AB59" i="57"/>
  <c r="Y59" i="57"/>
  <c r="V59" i="57"/>
  <c r="S59" i="57"/>
  <c r="P59" i="57"/>
  <c r="M59" i="57"/>
  <c r="J59" i="57"/>
  <c r="G59" i="57"/>
  <c r="AJ58" i="57"/>
  <c r="AI58" i="57"/>
  <c r="AH58" i="57"/>
  <c r="AE58" i="57"/>
  <c r="AB58" i="57"/>
  <c r="Y58" i="57"/>
  <c r="V58" i="57"/>
  <c r="S58" i="57"/>
  <c r="P58" i="57"/>
  <c r="M58" i="57"/>
  <c r="J58" i="57"/>
  <c r="G58" i="57"/>
  <c r="AJ57" i="57"/>
  <c r="AI57" i="57"/>
  <c r="AH57" i="57"/>
  <c r="AE57" i="57"/>
  <c r="AB57" i="57"/>
  <c r="Y57" i="57"/>
  <c r="V57" i="57"/>
  <c r="S57" i="57"/>
  <c r="P57" i="57"/>
  <c r="M57" i="57"/>
  <c r="J57" i="57"/>
  <c r="G57" i="57"/>
  <c r="AJ56" i="57"/>
  <c r="AI56" i="57"/>
  <c r="AH56" i="57"/>
  <c r="AE56" i="57"/>
  <c r="AE60" i="57" s="1"/>
  <c r="AB56" i="57"/>
  <c r="Y56" i="57"/>
  <c r="Y60" i="57" s="1"/>
  <c r="V56" i="57"/>
  <c r="S56" i="57"/>
  <c r="S60" i="57" s="1"/>
  <c r="P56" i="57"/>
  <c r="P60" i="57" s="1"/>
  <c r="M56" i="57"/>
  <c r="J56" i="57"/>
  <c r="G56" i="57"/>
  <c r="G60" i="57" s="1"/>
  <c r="AJ52" i="57"/>
  <c r="AI52" i="57"/>
  <c r="AH52" i="57"/>
  <c r="AE52" i="57"/>
  <c r="AB52" i="57"/>
  <c r="Y52" i="57"/>
  <c r="V52" i="57"/>
  <c r="S52" i="57"/>
  <c r="P52" i="57"/>
  <c r="M52" i="57"/>
  <c r="J52" i="57"/>
  <c r="G52" i="57"/>
  <c r="AJ51" i="57"/>
  <c r="AI51" i="57"/>
  <c r="AH51" i="57"/>
  <c r="AE51" i="57"/>
  <c r="AB51" i="57"/>
  <c r="Y51" i="57"/>
  <c r="V51" i="57"/>
  <c r="S51" i="57"/>
  <c r="P51" i="57"/>
  <c r="M51" i="57"/>
  <c r="J51" i="57"/>
  <c r="G51" i="57"/>
  <c r="AJ50" i="57"/>
  <c r="AI50" i="57"/>
  <c r="AH50" i="57"/>
  <c r="AE50" i="57"/>
  <c r="AB50" i="57"/>
  <c r="Y50" i="57"/>
  <c r="V50" i="57"/>
  <c r="S50" i="57"/>
  <c r="P50" i="57"/>
  <c r="M50" i="57"/>
  <c r="J50" i="57"/>
  <c r="G50" i="57"/>
  <c r="AJ49" i="57"/>
  <c r="AI49" i="57"/>
  <c r="AH49" i="57"/>
  <c r="AE49" i="57"/>
  <c r="AB49" i="57"/>
  <c r="Y49" i="57"/>
  <c r="V49" i="57"/>
  <c r="S49" i="57"/>
  <c r="P49" i="57"/>
  <c r="M49" i="57"/>
  <c r="J49" i="57"/>
  <c r="G49" i="57"/>
  <c r="AJ46" i="57"/>
  <c r="AI46" i="57"/>
  <c r="AH46" i="57"/>
  <c r="AE46" i="57"/>
  <c r="AB46" i="57"/>
  <c r="Y46" i="57"/>
  <c r="V46" i="57"/>
  <c r="S46" i="57"/>
  <c r="P46" i="57"/>
  <c r="M46" i="57"/>
  <c r="J46" i="57"/>
  <c r="G46" i="57"/>
  <c r="AI34" i="57"/>
  <c r="AH34" i="57"/>
  <c r="AE34" i="57"/>
  <c r="AE53" i="57" s="1"/>
  <c r="AB34" i="57"/>
  <c r="Y34" i="57"/>
  <c r="V34" i="57"/>
  <c r="S34" i="57"/>
  <c r="S53" i="57" s="1"/>
  <c r="P34" i="57"/>
  <c r="M34" i="57"/>
  <c r="J34" i="57"/>
  <c r="G34" i="57"/>
  <c r="G53" i="57" s="1"/>
  <c r="AF29" i="57"/>
  <c r="AC29" i="57"/>
  <c r="Z29" i="57"/>
  <c r="X29" i="57"/>
  <c r="W29" i="57"/>
  <c r="T29" i="57"/>
  <c r="Q29" i="57"/>
  <c r="N29" i="57"/>
  <c r="K29" i="57"/>
  <c r="H29" i="57"/>
  <c r="E29" i="57"/>
  <c r="AF28" i="57"/>
  <c r="AC28" i="57"/>
  <c r="Z28" i="57"/>
  <c r="W28" i="57"/>
  <c r="Q28" i="57"/>
  <c r="N28" i="57"/>
  <c r="K28" i="57"/>
  <c r="H28" i="57"/>
  <c r="E28" i="57"/>
  <c r="AF24" i="57"/>
  <c r="AC24" i="57"/>
  <c r="Z24" i="57"/>
  <c r="W24" i="57"/>
  <c r="Q24" i="57"/>
  <c r="N24" i="57"/>
  <c r="K24" i="57"/>
  <c r="H24" i="57"/>
  <c r="E24" i="57"/>
  <c r="D11" i="57"/>
  <c r="C11" i="57"/>
  <c r="B11" i="57"/>
  <c r="D10" i="57"/>
  <c r="C10" i="57"/>
  <c r="B10" i="57"/>
  <c r="D9" i="57"/>
  <c r="C9" i="57"/>
  <c r="B9" i="57"/>
  <c r="B6" i="58" s="1"/>
  <c r="D8" i="57"/>
  <c r="C8" i="57"/>
  <c r="B8" i="57"/>
  <c r="D7" i="57"/>
  <c r="C7" i="57"/>
  <c r="B7" i="57"/>
  <c r="C6" i="57"/>
  <c r="C5" i="57"/>
  <c r="AI92" i="57"/>
  <c r="B3" i="57"/>
  <c r="E90" i="57" s="1"/>
  <c r="D7" i="56"/>
  <c r="C7" i="56"/>
  <c r="B7" i="56"/>
  <c r="F76" i="56"/>
  <c r="G76" i="56" s="1"/>
  <c r="H76" i="56" s="1"/>
  <c r="I14" i="56"/>
  <c r="D11" i="52"/>
  <c r="C11" i="52"/>
  <c r="B11" i="52"/>
  <c r="D10" i="52"/>
  <c r="C10" i="52"/>
  <c r="B10" i="52"/>
  <c r="D9" i="52"/>
  <c r="C9" i="52"/>
  <c r="B9" i="52"/>
  <c r="D8" i="52"/>
  <c r="C8" i="52"/>
  <c r="B8" i="52"/>
  <c r="B5" i="53" s="1"/>
  <c r="D7" i="52"/>
  <c r="C7" i="52"/>
  <c r="B7" i="52"/>
  <c r="C6" i="52"/>
  <c r="C5" i="52"/>
  <c r="B6" i="52"/>
  <c r="B3" i="52"/>
  <c r="E90" i="52" s="1"/>
  <c r="D7" i="48"/>
  <c r="C7" i="48"/>
  <c r="B7" i="48"/>
  <c r="D6" i="48"/>
  <c r="C6" i="48"/>
  <c r="B4" i="49"/>
  <c r="J79" i="48"/>
  <c r="E78" i="48"/>
  <c r="D7" i="36"/>
  <c r="C7" i="36"/>
  <c r="B7" i="36"/>
  <c r="D6" i="36"/>
  <c r="C6" i="36"/>
  <c r="A202" i="55"/>
  <c r="A201" i="55"/>
  <c r="A145" i="55"/>
  <c r="A144" i="55"/>
  <c r="A143" i="55"/>
  <c r="A142" i="55"/>
  <c r="A141" i="55"/>
  <c r="A140" i="55"/>
  <c r="A139" i="55"/>
  <c r="A137" i="55"/>
  <c r="A136" i="55"/>
  <c r="A134" i="55"/>
  <c r="A133" i="55"/>
  <c r="A111" i="55"/>
  <c r="A106" i="55"/>
  <c r="A103"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2" i="55"/>
  <c r="E120" i="54"/>
  <c r="D120" i="54"/>
  <c r="C120" i="54"/>
  <c r="AI106" i="54"/>
  <c r="AH106" i="54"/>
  <c r="AC29" i="52"/>
  <c r="V29" i="52"/>
  <c r="AC24" i="52"/>
  <c r="AG24" i="52"/>
  <c r="J24" i="52"/>
  <c r="AD9" i="54"/>
  <c r="AA9" i="54"/>
  <c r="X9" i="54"/>
  <c r="U9" i="54"/>
  <c r="R9" i="54"/>
  <c r="O9" i="54"/>
  <c r="L9" i="54"/>
  <c r="I9" i="54"/>
  <c r="F9" i="54"/>
  <c r="C9" i="54"/>
  <c r="B7" i="54"/>
  <c r="A6" i="54"/>
  <c r="A5" i="54"/>
  <c r="A4" i="54"/>
  <c r="A1" i="54"/>
  <c r="I74" i="53"/>
  <c r="H74" i="53"/>
  <c r="G74" i="53"/>
  <c r="F74" i="53"/>
  <c r="E74" i="53"/>
  <c r="D74" i="53"/>
  <c r="C74" i="53"/>
  <c r="T23" i="52"/>
  <c r="N23" i="52"/>
  <c r="P14" i="53"/>
  <c r="W14" i="53" s="1"/>
  <c r="O14" i="53"/>
  <c r="V14" i="53" s="1"/>
  <c r="N14" i="53"/>
  <c r="U14" i="53" s="1"/>
  <c r="BU14" i="53" s="1"/>
  <c r="I13" i="53"/>
  <c r="E12" i="54" s="1"/>
  <c r="A6" i="53"/>
  <c r="A5" i="53"/>
  <c r="A4" i="53"/>
  <c r="A1" i="53"/>
  <c r="J87" i="52"/>
  <c r="I87" i="52"/>
  <c r="H87" i="52"/>
  <c r="M74" i="53" s="1"/>
  <c r="AJ59" i="52"/>
  <c r="AI59" i="52"/>
  <c r="AH59" i="52"/>
  <c r="AE59" i="52"/>
  <c r="AB59" i="52"/>
  <c r="Y59" i="52"/>
  <c r="V59" i="52"/>
  <c r="S59" i="52"/>
  <c r="P59" i="52"/>
  <c r="M59" i="52"/>
  <c r="J59" i="52"/>
  <c r="G59" i="52"/>
  <c r="AJ58" i="52"/>
  <c r="AI58" i="52"/>
  <c r="AH58" i="52"/>
  <c r="AE58" i="52"/>
  <c r="AB58" i="52"/>
  <c r="Y58" i="52"/>
  <c r="V58" i="52"/>
  <c r="S58" i="52"/>
  <c r="P58" i="52"/>
  <c r="M58" i="52"/>
  <c r="J58" i="52"/>
  <c r="G58" i="52"/>
  <c r="AJ57" i="52"/>
  <c r="AI57" i="52"/>
  <c r="AH57" i="52"/>
  <c r="AE57" i="52"/>
  <c r="AB57" i="52"/>
  <c r="Y57" i="52"/>
  <c r="V57" i="52"/>
  <c r="S57" i="52"/>
  <c r="P57" i="52"/>
  <c r="M57" i="52"/>
  <c r="J57" i="52"/>
  <c r="G57" i="52"/>
  <c r="AJ56" i="52"/>
  <c r="AI56" i="52"/>
  <c r="AH56" i="52"/>
  <c r="AH60" i="52" s="1"/>
  <c r="AE56" i="52"/>
  <c r="AE60" i="52" s="1"/>
  <c r="AB56" i="52"/>
  <c r="Y56" i="52"/>
  <c r="V56" i="52"/>
  <c r="S56" i="52"/>
  <c r="S60" i="52" s="1"/>
  <c r="P56" i="52"/>
  <c r="M56" i="52"/>
  <c r="M60" i="52" s="1"/>
  <c r="J56" i="52"/>
  <c r="J60" i="52" s="1"/>
  <c r="G56" i="52"/>
  <c r="G60" i="52" s="1"/>
  <c r="AJ52" i="52"/>
  <c r="AI52" i="52"/>
  <c r="AH52" i="52"/>
  <c r="AE52" i="52"/>
  <c r="AB52" i="52"/>
  <c r="Y52" i="52"/>
  <c r="V52" i="52"/>
  <c r="S52" i="52"/>
  <c r="P52" i="52"/>
  <c r="M52" i="52"/>
  <c r="J52" i="52"/>
  <c r="G52" i="52"/>
  <c r="AJ51" i="52"/>
  <c r="AI51" i="52"/>
  <c r="AH51" i="52"/>
  <c r="AE51" i="52"/>
  <c r="AB51" i="52"/>
  <c r="Y51" i="52"/>
  <c r="V51" i="52"/>
  <c r="S51" i="52"/>
  <c r="P51" i="52"/>
  <c r="M51" i="52"/>
  <c r="J51" i="52"/>
  <c r="G51" i="52"/>
  <c r="AJ50" i="52"/>
  <c r="AI50" i="52"/>
  <c r="AH50" i="52"/>
  <c r="AE50" i="52"/>
  <c r="AB50" i="52"/>
  <c r="Y50" i="52"/>
  <c r="V50" i="52"/>
  <c r="S50" i="52"/>
  <c r="P50" i="52"/>
  <c r="M50" i="52"/>
  <c r="J50" i="52"/>
  <c r="G50" i="52"/>
  <c r="AJ49" i="52"/>
  <c r="AI49" i="52"/>
  <c r="AH49" i="52"/>
  <c r="AE49" i="52"/>
  <c r="AB49" i="52"/>
  <c r="Y49" i="52"/>
  <c r="V49" i="52"/>
  <c r="S49" i="52"/>
  <c r="P49" i="52"/>
  <c r="M49" i="52"/>
  <c r="J49" i="52"/>
  <c r="G49" i="52"/>
  <c r="AJ46" i="52"/>
  <c r="AI46" i="52"/>
  <c r="AH46" i="52"/>
  <c r="AE46" i="52"/>
  <c r="AB46" i="52"/>
  <c r="Y46" i="52"/>
  <c r="V46" i="52"/>
  <c r="S46" i="52"/>
  <c r="P46" i="52"/>
  <c r="M46" i="52"/>
  <c r="J46" i="52"/>
  <c r="G46" i="52"/>
  <c r="AI34" i="52"/>
  <c r="AH34" i="52"/>
  <c r="AH53" i="52" s="1"/>
  <c r="AE34" i="52"/>
  <c r="AE53" i="52" s="1"/>
  <c r="AB34" i="52"/>
  <c r="Y34" i="52"/>
  <c r="V34" i="52"/>
  <c r="S34" i="52"/>
  <c r="S53" i="52" s="1"/>
  <c r="P34" i="52"/>
  <c r="M34" i="52"/>
  <c r="J34" i="52"/>
  <c r="J53" i="52" s="1"/>
  <c r="G34" i="52"/>
  <c r="G53" i="52" s="1"/>
  <c r="AF29" i="52"/>
  <c r="AB29" i="52"/>
  <c r="AA29" i="52"/>
  <c r="Z29" i="52"/>
  <c r="W29" i="52"/>
  <c r="U29" i="52"/>
  <c r="T29" i="52"/>
  <c r="Q29" i="52"/>
  <c r="N29" i="52"/>
  <c r="K29" i="52"/>
  <c r="J29" i="52"/>
  <c r="H29" i="52"/>
  <c r="E29" i="52"/>
  <c r="AF28" i="52"/>
  <c r="AC28" i="52"/>
  <c r="AB28" i="52"/>
  <c r="Z28" i="52"/>
  <c r="W28" i="52"/>
  <c r="T28" i="52"/>
  <c r="Q28" i="52"/>
  <c r="N28" i="52"/>
  <c r="K28" i="52"/>
  <c r="H28" i="52"/>
  <c r="E28" i="52"/>
  <c r="AF24" i="52"/>
  <c r="Z24" i="52"/>
  <c r="W24" i="52"/>
  <c r="T24" i="52"/>
  <c r="Q24" i="52"/>
  <c r="N24" i="52"/>
  <c r="K24" i="52"/>
  <c r="H24" i="52"/>
  <c r="E24" i="52"/>
  <c r="A146" i="51"/>
  <c r="A145" i="51"/>
  <c r="A144" i="51"/>
  <c r="A143" i="51"/>
  <c r="A142" i="51"/>
  <c r="A141" i="51"/>
  <c r="A140" i="51"/>
  <c r="A138" i="51"/>
  <c r="A137" i="51"/>
  <c r="A135" i="51"/>
  <c r="A134" i="51"/>
  <c r="A112" i="51"/>
  <c r="A107" i="51"/>
  <c r="A105" i="51"/>
  <c r="A57" i="51"/>
  <c r="A56" i="51"/>
  <c r="A55" i="51"/>
  <c r="A54" i="51"/>
  <c r="A53" i="51"/>
  <c r="A52"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3" i="51"/>
  <c r="C115" i="50"/>
  <c r="K8" i="50"/>
  <c r="H8" i="50"/>
  <c r="E8" i="50"/>
  <c r="D8" i="50"/>
  <c r="C8" i="50"/>
  <c r="B6" i="50"/>
  <c r="A5" i="50"/>
  <c r="A4" i="50"/>
  <c r="A1" i="50"/>
  <c r="G72" i="49"/>
  <c r="F72" i="49"/>
  <c r="E72" i="49"/>
  <c r="D72" i="49"/>
  <c r="C72" i="49"/>
  <c r="I16" i="48"/>
  <c r="L13" i="49"/>
  <c r="Q13" i="49" s="1"/>
  <c r="BQ13" i="49" s="1"/>
  <c r="A5" i="49"/>
  <c r="A4" i="49"/>
  <c r="A1" i="49"/>
  <c r="F75" i="48"/>
  <c r="I55" i="48"/>
  <c r="I22" i="48"/>
  <c r="H22" i="48"/>
  <c r="G22" i="48"/>
  <c r="F22" i="48"/>
  <c r="E22" i="48"/>
  <c r="I21" i="48"/>
  <c r="H21" i="48"/>
  <c r="G21" i="48"/>
  <c r="F21" i="48"/>
  <c r="E21" i="48"/>
  <c r="I17" i="48"/>
  <c r="H17" i="48"/>
  <c r="G17" i="48"/>
  <c r="F17" i="48"/>
  <c r="E17" i="48"/>
  <c r="G16" i="48"/>
  <c r="A3" i="12"/>
  <c r="K34" i="9"/>
  <c r="K33" i="9"/>
  <c r="K32" i="9"/>
  <c r="K31" i="9"/>
  <c r="K30" i="9"/>
  <c r="K29" i="9"/>
  <c r="K28" i="9"/>
  <c r="K27" i="9"/>
  <c r="K26" i="9"/>
  <c r="K25" i="9"/>
  <c r="K24" i="9"/>
  <c r="K23" i="9"/>
  <c r="K22" i="9"/>
  <c r="K21" i="9"/>
  <c r="K20" i="9"/>
  <c r="K19" i="9"/>
  <c r="K18" i="9"/>
  <c r="K17" i="9"/>
  <c r="K16" i="9"/>
  <c r="K15" i="9"/>
  <c r="K14" i="9"/>
  <c r="B5" i="12" s="1"/>
  <c r="F30" i="9"/>
  <c r="G30" i="9" s="1"/>
  <c r="F29" i="9"/>
  <c r="G29" i="9" s="1"/>
  <c r="A146" i="39"/>
  <c r="A145" i="39"/>
  <c r="A137" i="39"/>
  <c r="A135" i="39"/>
  <c r="A134" i="39"/>
  <c r="A107" i="39"/>
  <c r="A55" i="39"/>
  <c r="A3" i="39"/>
  <c r="C116" i="38"/>
  <c r="A144" i="39"/>
  <c r="A143" i="39"/>
  <c r="A142" i="39"/>
  <c r="A141" i="39"/>
  <c r="A140" i="39"/>
  <c r="A138" i="39"/>
  <c r="A105" i="39"/>
  <c r="A104" i="39"/>
  <c r="A56" i="39"/>
  <c r="A54" i="39"/>
  <c r="A53" i="39"/>
  <c r="A52" i="39"/>
  <c r="B6" i="38"/>
  <c r="A5" i="38"/>
  <c r="A4" i="38"/>
  <c r="A1" i="38"/>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L13" i="37"/>
  <c r="Q13" i="37" s="1"/>
  <c r="V13" i="37" s="1"/>
  <c r="AA13" i="37" s="1"/>
  <c r="G12" i="37"/>
  <c r="C11" i="38" s="1"/>
  <c r="A5" i="37"/>
  <c r="A4" i="37"/>
  <c r="A1" i="37"/>
  <c r="F73" i="36"/>
  <c r="F53" i="36"/>
  <c r="L30" i="9" l="1"/>
  <c r="C21" i="12" s="1"/>
  <c r="B21" i="12"/>
  <c r="L15" i="9"/>
  <c r="C6" i="12" s="1"/>
  <c r="B6" i="12"/>
  <c r="L23" i="9"/>
  <c r="C14" i="12" s="1"/>
  <c r="B14" i="12"/>
  <c r="L31" i="9"/>
  <c r="C22" i="12" s="1"/>
  <c r="B22" i="12"/>
  <c r="L22" i="9"/>
  <c r="C13" i="12" s="1"/>
  <c r="B13" i="12"/>
  <c r="L16" i="9"/>
  <c r="C7" i="12" s="1"/>
  <c r="B7" i="12"/>
  <c r="L24" i="9"/>
  <c r="C15" i="12" s="1"/>
  <c r="B15" i="12"/>
  <c r="L32" i="9"/>
  <c r="C23" i="12" s="1"/>
  <c r="B23" i="12"/>
  <c r="L18" i="9"/>
  <c r="C9" i="12" s="1"/>
  <c r="B9" i="12"/>
  <c r="L26" i="9"/>
  <c r="C17" i="12" s="1"/>
  <c r="B17" i="12"/>
  <c r="L34" i="9"/>
  <c r="C25" i="12" s="1"/>
  <c r="B25" i="12"/>
  <c r="L17" i="9"/>
  <c r="C8" i="12" s="1"/>
  <c r="B8" i="12"/>
  <c r="L19" i="9"/>
  <c r="C10" i="12" s="1"/>
  <c r="B10" i="12"/>
  <c r="L27" i="9"/>
  <c r="C18" i="12" s="1"/>
  <c r="B18" i="12"/>
  <c r="L33" i="9"/>
  <c r="C24" i="12" s="1"/>
  <c r="B24" i="12"/>
  <c r="L20" i="9"/>
  <c r="C11" i="12" s="1"/>
  <c r="B11" i="12"/>
  <c r="L28" i="9"/>
  <c r="C19" i="12" s="1"/>
  <c r="B19" i="12"/>
  <c r="L25" i="9"/>
  <c r="C16" i="12" s="1"/>
  <c r="B16" i="12"/>
  <c r="L21" i="9"/>
  <c r="C12" i="12" s="1"/>
  <c r="B12" i="12"/>
  <c r="L29" i="9"/>
  <c r="C20" i="12" s="1"/>
  <c r="B20" i="12"/>
  <c r="J17" i="48"/>
  <c r="J22" i="48"/>
  <c r="J21" i="48"/>
  <c r="J72" i="49"/>
  <c r="F12" i="48"/>
  <c r="L14" i="9"/>
  <c r="C5" i="12" s="1"/>
  <c r="I46" i="36"/>
  <c r="E53" i="36"/>
  <c r="I53" i="36"/>
  <c r="G53" i="36"/>
  <c r="AI20" i="65"/>
  <c r="AF21" i="65"/>
  <c r="E21" i="65"/>
  <c r="AI20" i="57"/>
  <c r="AF21" i="57"/>
  <c r="E21" i="57"/>
  <c r="AI20" i="61"/>
  <c r="AF21" i="61"/>
  <c r="E21" i="61"/>
  <c r="AI20" i="69"/>
  <c r="AF21" i="69"/>
  <c r="E21" i="69"/>
  <c r="AI20" i="52"/>
  <c r="AF21" i="52"/>
  <c r="E21" i="52"/>
  <c r="BS58" i="70"/>
  <c r="AX58" i="70"/>
  <c r="H58" i="70"/>
  <c r="AC14" i="58"/>
  <c r="AJ14" i="58" s="1"/>
  <c r="AQ14" i="58" s="1"/>
  <c r="AX14" i="58" s="1"/>
  <c r="BE14" i="58" s="1"/>
  <c r="BL14" i="58" s="1"/>
  <c r="BS14" i="58" s="1"/>
  <c r="BV14" i="58"/>
  <c r="BE58" i="70"/>
  <c r="AF13" i="49"/>
  <c r="BA13" i="49" s="1"/>
  <c r="BO13" i="49" s="1"/>
  <c r="AC14" i="62"/>
  <c r="AJ14" i="62" s="1"/>
  <c r="AQ14" i="62" s="1"/>
  <c r="AX14" i="62" s="1"/>
  <c r="BE14" i="62" s="1"/>
  <c r="BL14" i="62" s="1"/>
  <c r="BS14" i="62" s="1"/>
  <c r="BV14" i="62"/>
  <c r="BL58" i="70"/>
  <c r="AC14" i="53"/>
  <c r="AJ14" i="53" s="1"/>
  <c r="AQ14" i="53" s="1"/>
  <c r="AX14" i="53" s="1"/>
  <c r="BE14" i="53" s="1"/>
  <c r="BL14" i="53" s="1"/>
  <c r="BS14" i="53" s="1"/>
  <c r="BV14" i="53"/>
  <c r="AC14" i="66"/>
  <c r="AJ14" i="66" s="1"/>
  <c r="AQ14" i="66" s="1"/>
  <c r="AX14" i="66" s="1"/>
  <c r="BE14" i="66" s="1"/>
  <c r="BL14" i="66" s="1"/>
  <c r="BS14" i="66" s="1"/>
  <c r="BV14" i="66"/>
  <c r="V60" i="57"/>
  <c r="S60" i="61"/>
  <c r="G46" i="36"/>
  <c r="Y53" i="57"/>
  <c r="Y53" i="61"/>
  <c r="P53" i="65"/>
  <c r="Y53" i="69"/>
  <c r="AB60" i="52"/>
  <c r="M60" i="57"/>
  <c r="J60" i="61"/>
  <c r="AH60" i="61"/>
  <c r="AB60" i="65"/>
  <c r="G60" i="69"/>
  <c r="AE60" i="69"/>
  <c r="M53" i="57"/>
  <c r="M53" i="61"/>
  <c r="AB53" i="65"/>
  <c r="M53" i="69"/>
  <c r="S60" i="69"/>
  <c r="M53" i="52"/>
  <c r="P60" i="52"/>
  <c r="V53" i="57"/>
  <c r="V53" i="61"/>
  <c r="M53" i="65"/>
  <c r="V53" i="69"/>
  <c r="H53" i="36"/>
  <c r="P53" i="52"/>
  <c r="AB60" i="57"/>
  <c r="H46" i="36"/>
  <c r="V60" i="52"/>
  <c r="AB53" i="57"/>
  <c r="E12" i="92"/>
  <c r="E12" i="88"/>
  <c r="V53" i="52"/>
  <c r="Y60" i="52"/>
  <c r="J60" i="57"/>
  <c r="AH60" i="57"/>
  <c r="G60" i="61"/>
  <c r="AE60" i="61"/>
  <c r="Y60" i="65"/>
  <c r="AB60" i="69"/>
  <c r="Y53" i="52"/>
  <c r="J53" i="57"/>
  <c r="AH53" i="57"/>
  <c r="J53" i="61"/>
  <c r="AH53" i="61"/>
  <c r="Y53" i="65"/>
  <c r="J53" i="69"/>
  <c r="AH53" i="69"/>
  <c r="AB53" i="52"/>
  <c r="M60" i="61"/>
  <c r="P53" i="57"/>
  <c r="T62" i="57"/>
  <c r="AF62" i="57"/>
  <c r="Z62" i="57"/>
  <c r="AF62" i="52"/>
  <c r="L62" i="69"/>
  <c r="K62" i="61"/>
  <c r="W62" i="61"/>
  <c r="T62" i="65"/>
  <c r="N62" i="69"/>
  <c r="AD62" i="69"/>
  <c r="X62" i="52"/>
  <c r="U62" i="69"/>
  <c r="R62" i="69"/>
  <c r="I62" i="69"/>
  <c r="E12" i="63"/>
  <c r="E12" i="67"/>
  <c r="E12" i="71"/>
  <c r="AW61" i="70"/>
  <c r="AW62" i="70" s="1"/>
  <c r="W23" i="69" s="1"/>
  <c r="W25" i="69" s="1"/>
  <c r="W27" i="69" s="1"/>
  <c r="AI61" i="70"/>
  <c r="AI62" i="70" s="1"/>
  <c r="Q23" i="69" s="1"/>
  <c r="Q25" i="69" s="1"/>
  <c r="Q27" i="69" s="1"/>
  <c r="H61" i="70"/>
  <c r="BR62" i="70"/>
  <c r="AF23" i="69" s="1"/>
  <c r="AF25" i="69" s="1"/>
  <c r="AF27" i="69" s="1"/>
  <c r="U61" i="70"/>
  <c r="U62" i="70" s="1"/>
  <c r="K23" i="69" s="1"/>
  <c r="K25" i="69" s="1"/>
  <c r="K27" i="69" s="1"/>
  <c r="AD62" i="65"/>
  <c r="K62" i="65"/>
  <c r="F62" i="52"/>
  <c r="R62" i="52"/>
  <c r="AG62" i="57"/>
  <c r="I62" i="65"/>
  <c r="Q62" i="52"/>
  <c r="Q62" i="57"/>
  <c r="AC62" i="65"/>
  <c r="R62" i="57"/>
  <c r="X62" i="57"/>
  <c r="BW17" i="70"/>
  <c r="AJ93" i="69"/>
  <c r="AK93" i="69"/>
  <c r="AJ93" i="52"/>
  <c r="AK93" i="52"/>
  <c r="AJ93" i="61"/>
  <c r="AK93" i="61"/>
  <c r="AK93" i="57"/>
  <c r="AJ93" i="57"/>
  <c r="AJ93" i="65"/>
  <c r="AK93" i="65"/>
  <c r="AI93" i="69"/>
  <c r="D5" i="69"/>
  <c r="AI93" i="52"/>
  <c r="D5" i="52"/>
  <c r="AI93" i="61"/>
  <c r="AI19" i="61" s="1"/>
  <c r="BU11" i="62" s="1"/>
  <c r="D5" i="61"/>
  <c r="AI87" i="61" s="1"/>
  <c r="D5" i="36"/>
  <c r="AI93" i="57"/>
  <c r="AI19" i="57" s="1"/>
  <c r="BU11" i="58" s="1"/>
  <c r="AG10" i="59" s="1"/>
  <c r="D5" i="57"/>
  <c r="AI87" i="57" s="1"/>
  <c r="J80" i="48"/>
  <c r="J12" i="48" s="1"/>
  <c r="BQ10" i="49" s="1"/>
  <c r="AC9" i="50" s="1"/>
  <c r="D5" i="48"/>
  <c r="J75" i="48" s="1"/>
  <c r="AI93" i="65"/>
  <c r="AI19" i="65" s="1"/>
  <c r="BU11" i="66" s="1"/>
  <c r="D5" i="65"/>
  <c r="AI87" i="65" s="1"/>
  <c r="O12" i="54"/>
  <c r="R12" i="54"/>
  <c r="AG11" i="54"/>
  <c r="F12" i="54"/>
  <c r="B6" i="70"/>
  <c r="N74" i="70"/>
  <c r="J82" i="56"/>
  <c r="J76" i="56"/>
  <c r="G120" i="71"/>
  <c r="H120" i="71"/>
  <c r="P74" i="62"/>
  <c r="K87" i="69"/>
  <c r="W74" i="70" s="1"/>
  <c r="B5" i="70"/>
  <c r="K87" i="52"/>
  <c r="W74" i="53" s="1"/>
  <c r="N74" i="53"/>
  <c r="I62" i="57"/>
  <c r="T62" i="69"/>
  <c r="AF62" i="69"/>
  <c r="X62" i="69"/>
  <c r="BW49" i="70"/>
  <c r="AC62" i="57"/>
  <c r="AK46" i="69"/>
  <c r="AK49" i="69"/>
  <c r="AK57" i="69"/>
  <c r="H62" i="57"/>
  <c r="AK59" i="57"/>
  <c r="F62" i="57"/>
  <c r="AJ60" i="69"/>
  <c r="BW14" i="58"/>
  <c r="AD14" i="58"/>
  <c r="AK14" i="58" s="1"/>
  <c r="AR14" i="58" s="1"/>
  <c r="AY14" i="58" s="1"/>
  <c r="BF14" i="58" s="1"/>
  <c r="BM14" i="58" s="1"/>
  <c r="BT14" i="58" s="1"/>
  <c r="AK58" i="57"/>
  <c r="AD14" i="62"/>
  <c r="AK14" i="62" s="1"/>
  <c r="AR14" i="62" s="1"/>
  <c r="AY14" i="62" s="1"/>
  <c r="BF14" i="62" s="1"/>
  <c r="BM14" i="62" s="1"/>
  <c r="BT14" i="62" s="1"/>
  <c r="AK58" i="52"/>
  <c r="AB14" i="53"/>
  <c r="AI14" i="53" s="1"/>
  <c r="AP14" i="53" s="1"/>
  <c r="AW14" i="53" s="1"/>
  <c r="BD14" i="53" s="1"/>
  <c r="BK14" i="53" s="1"/>
  <c r="BR14" i="53" s="1"/>
  <c r="AK34" i="57"/>
  <c r="AK51" i="57"/>
  <c r="AK52" i="57"/>
  <c r="N62" i="65"/>
  <c r="Q62" i="69"/>
  <c r="T59" i="70"/>
  <c r="J74" i="70"/>
  <c r="G75" i="48"/>
  <c r="Q72" i="49" s="1"/>
  <c r="T62" i="52"/>
  <c r="W62" i="57"/>
  <c r="S62" i="57"/>
  <c r="AG62" i="65"/>
  <c r="AK56" i="69"/>
  <c r="BF61" i="70"/>
  <c r="BE61" i="70" s="1"/>
  <c r="O17" i="70"/>
  <c r="BV17" i="70" s="1"/>
  <c r="O49" i="70"/>
  <c r="BV49" i="70" s="1"/>
  <c r="K62" i="57"/>
  <c r="AA62" i="57"/>
  <c r="W62" i="69"/>
  <c r="M87" i="69"/>
  <c r="BW25" i="70"/>
  <c r="N62" i="61"/>
  <c r="AK49" i="52"/>
  <c r="AK59" i="52"/>
  <c r="AJ60" i="65"/>
  <c r="G55" i="48"/>
  <c r="Z62" i="52"/>
  <c r="AI60" i="52"/>
  <c r="L62" i="57"/>
  <c r="U62" i="65"/>
  <c r="AK51" i="69"/>
  <c r="F62" i="69"/>
  <c r="AI60" i="69"/>
  <c r="N62" i="70"/>
  <c r="W62" i="52"/>
  <c r="AK50" i="52"/>
  <c r="I62" i="52"/>
  <c r="N62" i="57"/>
  <c r="W62" i="65"/>
  <c r="H62" i="69"/>
  <c r="U62" i="52"/>
  <c r="Q62" i="65"/>
  <c r="K62" i="52"/>
  <c r="AC62" i="52"/>
  <c r="F62" i="65"/>
  <c r="BW57" i="70"/>
  <c r="AF62" i="61"/>
  <c r="L62" i="52"/>
  <c r="AK52" i="69"/>
  <c r="BW41" i="70"/>
  <c r="T25" i="52"/>
  <c r="T27" i="52" s="1"/>
  <c r="AC25" i="61"/>
  <c r="B6" i="54"/>
  <c r="B6" i="53"/>
  <c r="B5" i="59"/>
  <c r="B5" i="58"/>
  <c r="B4" i="54"/>
  <c r="B4" i="53"/>
  <c r="B4" i="67"/>
  <c r="B4" i="66"/>
  <c r="B4" i="71"/>
  <c r="B4" i="70"/>
  <c r="B4" i="63"/>
  <c r="B4" i="62"/>
  <c r="B4" i="59"/>
  <c r="B4" i="58"/>
  <c r="B3" i="49"/>
  <c r="B3" i="59"/>
  <c r="B3" i="58"/>
  <c r="AC90" i="65"/>
  <c r="BH77" i="66" s="1"/>
  <c r="B3" i="66"/>
  <c r="AH90" i="69"/>
  <c r="B3" i="70"/>
  <c r="AC90" i="61"/>
  <c r="BK77" i="62" s="1"/>
  <c r="B3" i="62"/>
  <c r="B3" i="37"/>
  <c r="AH90" i="52"/>
  <c r="AF123" i="54" s="1"/>
  <c r="B3" i="53"/>
  <c r="BW33" i="70"/>
  <c r="W61" i="70"/>
  <c r="AV59" i="70"/>
  <c r="BV48" i="70"/>
  <c r="BW14" i="70"/>
  <c r="AA59" i="70"/>
  <c r="BQ59" i="70"/>
  <c r="O41" i="70"/>
  <c r="O57" i="70"/>
  <c r="BV57" i="70" s="1"/>
  <c r="AY61" i="70"/>
  <c r="AB14" i="70"/>
  <c r="AI14" i="70" s="1"/>
  <c r="AP14" i="70" s="1"/>
  <c r="AW14" i="70" s="1"/>
  <c r="BD14" i="70" s="1"/>
  <c r="BK14" i="70" s="1"/>
  <c r="BR14" i="70" s="1"/>
  <c r="M59" i="70"/>
  <c r="BV56" i="70"/>
  <c r="F59" i="70"/>
  <c r="BC59" i="70"/>
  <c r="AO59" i="70"/>
  <c r="BJ59" i="70"/>
  <c r="AB14" i="62"/>
  <c r="AI14" i="62" s="1"/>
  <c r="AP14" i="62" s="1"/>
  <c r="AW14" i="62" s="1"/>
  <c r="BD14" i="62" s="1"/>
  <c r="BK14" i="62" s="1"/>
  <c r="BR14" i="62" s="1"/>
  <c r="Z23" i="57"/>
  <c r="Z25" i="57" s="1"/>
  <c r="Z27" i="57" s="1"/>
  <c r="AC23" i="57"/>
  <c r="AC25" i="57" s="1"/>
  <c r="AC27" i="57" s="1"/>
  <c r="K23" i="52"/>
  <c r="K25" i="52" s="1"/>
  <c r="K27" i="52" s="1"/>
  <c r="G23" i="52"/>
  <c r="B5" i="50"/>
  <c r="B5" i="49"/>
  <c r="B5" i="38"/>
  <c r="B5" i="37"/>
  <c r="B4" i="38"/>
  <c r="B4" i="37"/>
  <c r="B4" i="50"/>
  <c r="AG13" i="49"/>
  <c r="BB13" i="49" s="1"/>
  <c r="BP13" i="49" s="1"/>
  <c r="AC62" i="61"/>
  <c r="AK59" i="61"/>
  <c r="AK46" i="61"/>
  <c r="Q62" i="61"/>
  <c r="AK58" i="61"/>
  <c r="AJ60" i="61"/>
  <c r="AK51" i="61"/>
  <c r="AK52" i="61"/>
  <c r="AK34" i="65"/>
  <c r="AK49" i="65"/>
  <c r="AJ53" i="65"/>
  <c r="L62" i="65"/>
  <c r="AK58" i="65"/>
  <c r="AA62" i="65"/>
  <c r="AK52" i="65"/>
  <c r="AK56" i="65"/>
  <c r="AK57" i="65"/>
  <c r="H62" i="65"/>
  <c r="Z25" i="65"/>
  <c r="Z27" i="65" s="1"/>
  <c r="AI28" i="65"/>
  <c r="Q25" i="65"/>
  <c r="Q27" i="65" s="1"/>
  <c r="AI24" i="65"/>
  <c r="N25" i="52"/>
  <c r="N27" i="52" s="1"/>
  <c r="G18" i="48"/>
  <c r="G20" i="48" s="1"/>
  <c r="I18" i="48"/>
  <c r="I20" i="48" s="1"/>
  <c r="T23" i="57"/>
  <c r="T25" i="57" s="1"/>
  <c r="T27" i="57" s="1"/>
  <c r="AF23" i="65"/>
  <c r="AF25" i="65" s="1"/>
  <c r="AF27" i="65" s="1"/>
  <c r="T25" i="65"/>
  <c r="T27" i="65" s="1"/>
  <c r="W23" i="61"/>
  <c r="W25" i="61" s="1"/>
  <c r="W27" i="61" s="1"/>
  <c r="Z23" i="61"/>
  <c r="Z25" i="61" s="1"/>
  <c r="Z27" i="61" s="1"/>
  <c r="W23" i="57"/>
  <c r="W25" i="57" s="1"/>
  <c r="W27" i="57" s="1"/>
  <c r="E23" i="57"/>
  <c r="E25" i="57" s="1"/>
  <c r="E27" i="57" s="1"/>
  <c r="K23" i="57"/>
  <c r="K25" i="57" s="1"/>
  <c r="K27" i="57" s="1"/>
  <c r="E23" i="52"/>
  <c r="E25" i="52" s="1"/>
  <c r="E27" i="52" s="1"/>
  <c r="E16" i="48"/>
  <c r="AG62" i="69"/>
  <c r="AA62" i="69"/>
  <c r="AI28" i="69"/>
  <c r="AI24" i="69"/>
  <c r="AC25" i="65"/>
  <c r="AC27" i="65" s="1"/>
  <c r="K25" i="65"/>
  <c r="K27" i="65" s="1"/>
  <c r="N25" i="65"/>
  <c r="N27" i="65" s="1"/>
  <c r="T62" i="61"/>
  <c r="T25" i="61"/>
  <c r="T27" i="61" s="1"/>
  <c r="K25" i="61"/>
  <c r="K27" i="61" s="1"/>
  <c r="AD62" i="57"/>
  <c r="U62" i="57"/>
  <c r="N25" i="57"/>
  <c r="N27" i="57" s="1"/>
  <c r="AF25" i="57"/>
  <c r="AF27" i="57" s="1"/>
  <c r="AD62" i="52"/>
  <c r="H62" i="52"/>
  <c r="O62" i="52"/>
  <c r="AA62" i="52"/>
  <c r="J78" i="48"/>
  <c r="AC118" i="50" s="1"/>
  <c r="F90" i="52"/>
  <c r="D123" i="54" s="1"/>
  <c r="V90" i="52"/>
  <c r="T123" i="54" s="1"/>
  <c r="I79" i="56"/>
  <c r="B6" i="57"/>
  <c r="AJ92" i="57" s="1"/>
  <c r="AI92" i="52"/>
  <c r="J79" i="56"/>
  <c r="F79" i="56"/>
  <c r="B6" i="59"/>
  <c r="B6" i="71"/>
  <c r="J81" i="56"/>
  <c r="B6" i="61"/>
  <c r="AJ92" i="61" s="1"/>
  <c r="K90" i="52"/>
  <c r="W77" i="53" s="1"/>
  <c r="AA90" i="52"/>
  <c r="Y123" i="54" s="1"/>
  <c r="S90" i="52"/>
  <c r="Q123" i="54" s="1"/>
  <c r="AI90" i="52"/>
  <c r="AG123" i="54" s="1"/>
  <c r="H79" i="56"/>
  <c r="AJ90" i="61"/>
  <c r="BV77" i="62" s="1"/>
  <c r="E76" i="36"/>
  <c r="R90" i="65"/>
  <c r="P123" i="67" s="1"/>
  <c r="N90" i="52"/>
  <c r="AC77" i="53" s="1"/>
  <c r="AD90" i="52"/>
  <c r="AB123" i="54" s="1"/>
  <c r="G90" i="61"/>
  <c r="E123" i="63" s="1"/>
  <c r="B6" i="65"/>
  <c r="AJ88" i="65" s="1"/>
  <c r="F90" i="57"/>
  <c r="D123" i="59" s="1"/>
  <c r="V90" i="57"/>
  <c r="T123" i="59" s="1"/>
  <c r="L90" i="52"/>
  <c r="J123" i="54" s="1"/>
  <c r="T90" i="52"/>
  <c r="AP77" i="53" s="1"/>
  <c r="AB90" i="52"/>
  <c r="Z123" i="54" s="1"/>
  <c r="AJ90" i="52"/>
  <c r="BV77" i="53" s="1"/>
  <c r="G90" i="57"/>
  <c r="E123" i="59" s="1"/>
  <c r="W90" i="57"/>
  <c r="AT77" i="58" s="1"/>
  <c r="AK90" i="61"/>
  <c r="AI123" i="63" s="1"/>
  <c r="I77" i="53"/>
  <c r="M90" i="52"/>
  <c r="K123" i="54" s="1"/>
  <c r="U90" i="52"/>
  <c r="S123" i="54" s="1"/>
  <c r="AC90" i="52"/>
  <c r="AA123" i="54" s="1"/>
  <c r="AK90" i="52"/>
  <c r="I90" i="57"/>
  <c r="G123" i="59" s="1"/>
  <c r="Y90" i="57"/>
  <c r="W123" i="59" s="1"/>
  <c r="L90" i="65"/>
  <c r="J123" i="67" s="1"/>
  <c r="AG90" i="69"/>
  <c r="M90" i="57"/>
  <c r="K123" i="59" s="1"/>
  <c r="G78" i="48"/>
  <c r="E118" i="50" s="1"/>
  <c r="W90" i="52"/>
  <c r="AS77" i="53" s="1"/>
  <c r="AD90" i="57"/>
  <c r="AB123" i="59" s="1"/>
  <c r="H78" i="48"/>
  <c r="X75" i="49" s="1"/>
  <c r="H90" i="52"/>
  <c r="M77" i="53" s="1"/>
  <c r="P90" i="52"/>
  <c r="N123" i="54" s="1"/>
  <c r="X90" i="52"/>
  <c r="V123" i="54" s="1"/>
  <c r="AF90" i="52"/>
  <c r="BO77" i="53" s="1"/>
  <c r="O90" i="57"/>
  <c r="M123" i="59" s="1"/>
  <c r="AE90" i="57"/>
  <c r="AC123" i="59" s="1"/>
  <c r="T90" i="61"/>
  <c r="AR77" i="62" s="1"/>
  <c r="V90" i="65"/>
  <c r="T123" i="67" s="1"/>
  <c r="G90" i="52"/>
  <c r="E123" i="54" s="1"/>
  <c r="AE90" i="52"/>
  <c r="AC123" i="54" s="1"/>
  <c r="N90" i="57"/>
  <c r="Z77" i="58" s="1"/>
  <c r="U90" i="65"/>
  <c r="S123" i="67" s="1"/>
  <c r="I90" i="52"/>
  <c r="G123" i="54" s="1"/>
  <c r="Q90" i="52"/>
  <c r="AH77" i="53" s="1"/>
  <c r="Y90" i="52"/>
  <c r="W123" i="54" s="1"/>
  <c r="AG90" i="52"/>
  <c r="AE123" i="54" s="1"/>
  <c r="B3" i="54"/>
  <c r="G79" i="56"/>
  <c r="Q90" i="57"/>
  <c r="O123" i="59" s="1"/>
  <c r="AG90" i="57"/>
  <c r="AE123" i="59" s="1"/>
  <c r="U90" i="61"/>
  <c r="S123" i="63" s="1"/>
  <c r="AF90" i="65"/>
  <c r="AD123" i="67" s="1"/>
  <c r="AC90" i="57"/>
  <c r="BG77" i="58" s="1"/>
  <c r="O90" i="52"/>
  <c r="M123" i="54" s="1"/>
  <c r="O90" i="61"/>
  <c r="M123" i="63" s="1"/>
  <c r="J90" i="52"/>
  <c r="H123" i="54" s="1"/>
  <c r="R90" i="52"/>
  <c r="P123" i="54" s="1"/>
  <c r="Z90" i="52"/>
  <c r="BC77" i="53" s="1"/>
  <c r="B3" i="38"/>
  <c r="D77" i="58"/>
  <c r="U90" i="57"/>
  <c r="S123" i="59" s="1"/>
  <c r="AK90" i="57"/>
  <c r="BW77" i="58" s="1"/>
  <c r="AB90" i="61"/>
  <c r="Z123" i="63" s="1"/>
  <c r="B3" i="71"/>
  <c r="AE90" i="69"/>
  <c r="W90" i="69"/>
  <c r="O90" i="69"/>
  <c r="G90" i="69"/>
  <c r="AC90" i="69"/>
  <c r="T90" i="69"/>
  <c r="K90" i="69"/>
  <c r="AK90" i="69"/>
  <c r="AB90" i="69"/>
  <c r="S90" i="69"/>
  <c r="J90" i="69"/>
  <c r="H90" i="69"/>
  <c r="AJ90" i="69"/>
  <c r="AA90" i="69"/>
  <c r="R90" i="69"/>
  <c r="I90" i="69"/>
  <c r="AI90" i="69"/>
  <c r="Z90" i="69"/>
  <c r="Q90" i="69"/>
  <c r="AF90" i="69"/>
  <c r="V90" i="69"/>
  <c r="M90" i="69"/>
  <c r="AD90" i="69"/>
  <c r="U90" i="69"/>
  <c r="L90" i="69"/>
  <c r="AI53" i="69"/>
  <c r="B14" i="69" s="1"/>
  <c r="X90" i="69"/>
  <c r="V23" i="70"/>
  <c r="BV23" i="70" s="1"/>
  <c r="BW23" i="70"/>
  <c r="BV29" i="70"/>
  <c r="V39" i="70"/>
  <c r="BV39" i="70" s="1"/>
  <c r="BW39" i="70"/>
  <c r="V52" i="70"/>
  <c r="BV52" i="70" s="1"/>
  <c r="BW52" i="70"/>
  <c r="G24" i="69"/>
  <c r="B6" i="69"/>
  <c r="AI92" i="69"/>
  <c r="AK59" i="69"/>
  <c r="Y90" i="69"/>
  <c r="BW16" i="70"/>
  <c r="AC16" i="70"/>
  <c r="BV16" i="70" s="1"/>
  <c r="BW18" i="70"/>
  <c r="BW22" i="70"/>
  <c r="V28" i="70"/>
  <c r="BV28" i="70" s="1"/>
  <c r="BW28" i="70"/>
  <c r="BW32" i="70"/>
  <c r="AC32" i="70"/>
  <c r="BV32" i="70" s="1"/>
  <c r="BW34" i="70"/>
  <c r="BW38" i="70"/>
  <c r="BV45" i="70"/>
  <c r="AJ51" i="70"/>
  <c r="BV51" i="70" s="1"/>
  <c r="BW51" i="70"/>
  <c r="AJ27" i="70"/>
  <c r="BV27" i="70" s="1"/>
  <c r="BW27" i="70"/>
  <c r="BV21" i="70"/>
  <c r="V55" i="70"/>
  <c r="BV55" i="70" s="1"/>
  <c r="BW55" i="70"/>
  <c r="AK58" i="69"/>
  <c r="F90" i="69"/>
  <c r="V20" i="70"/>
  <c r="BV20" i="70" s="1"/>
  <c r="BW20" i="70"/>
  <c r="BW24" i="70"/>
  <c r="AC24" i="70"/>
  <c r="BV24" i="70" s="1"/>
  <c r="BW26" i="70"/>
  <c r="BW30" i="70"/>
  <c r="V36" i="70"/>
  <c r="BV36" i="70" s="1"/>
  <c r="BW36" i="70"/>
  <c r="BW54" i="70"/>
  <c r="AJ43" i="70"/>
  <c r="BV43" i="70" s="1"/>
  <c r="BW43" i="70"/>
  <c r="BD62" i="70"/>
  <c r="BM61" i="70"/>
  <c r="BL61" i="70" s="1"/>
  <c r="AI29" i="69"/>
  <c r="S62" i="69"/>
  <c r="AK34" i="69"/>
  <c r="AJ53" i="69"/>
  <c r="K62" i="69"/>
  <c r="N90" i="69"/>
  <c r="AJ19" i="70"/>
  <c r="BV19" i="70" s="1"/>
  <c r="BW19" i="70"/>
  <c r="AJ35" i="70"/>
  <c r="BV35" i="70" s="1"/>
  <c r="BW35" i="70"/>
  <c r="BV40" i="70"/>
  <c r="V47" i="70"/>
  <c r="BV47" i="70" s="1"/>
  <c r="BW47" i="70"/>
  <c r="V44" i="70"/>
  <c r="BV44" i="70" s="1"/>
  <c r="BW44" i="70"/>
  <c r="AQ15" i="70"/>
  <c r="AQ58" i="70" s="1"/>
  <c r="AR61" i="70"/>
  <c r="AQ61" i="70" s="1"/>
  <c r="V15" i="70"/>
  <c r="BW15" i="70"/>
  <c r="V31" i="70"/>
  <c r="BV31" i="70" s="1"/>
  <c r="BW31" i="70"/>
  <c r="BV37" i="70"/>
  <c r="AK50" i="69"/>
  <c r="Z62" i="69"/>
  <c r="P90" i="69"/>
  <c r="BW46" i="70"/>
  <c r="BV53" i="70"/>
  <c r="AB62" i="70"/>
  <c r="BV22" i="70"/>
  <c r="BV30" i="70"/>
  <c r="BV38" i="70"/>
  <c r="BV46" i="70"/>
  <c r="BV54" i="70"/>
  <c r="L87" i="69"/>
  <c r="J24" i="69"/>
  <c r="BV34" i="70"/>
  <c r="BV50" i="70"/>
  <c r="AA28" i="69"/>
  <c r="F120" i="71"/>
  <c r="O74" i="70"/>
  <c r="M74" i="70"/>
  <c r="L74" i="70"/>
  <c r="K74" i="70"/>
  <c r="P74" i="70"/>
  <c r="AD61" i="70"/>
  <c r="AC61" i="70" s="1"/>
  <c r="BW40" i="70"/>
  <c r="BW48" i="70"/>
  <c r="BW56" i="70"/>
  <c r="I62" i="70"/>
  <c r="AA24" i="69"/>
  <c r="AB24" i="69"/>
  <c r="B5" i="71"/>
  <c r="AE62" i="69"/>
  <c r="BV42" i="70"/>
  <c r="Y24" i="69"/>
  <c r="BW21" i="70"/>
  <c r="BW29" i="70"/>
  <c r="BW37" i="70"/>
  <c r="BW45" i="70"/>
  <c r="BW53" i="70"/>
  <c r="AP62" i="70"/>
  <c r="X24" i="69"/>
  <c r="BV18" i="70"/>
  <c r="BV26" i="70"/>
  <c r="BK62" i="70"/>
  <c r="AJ15" i="70"/>
  <c r="AK61" i="70"/>
  <c r="BU58" i="70"/>
  <c r="BV25" i="70"/>
  <c r="BV33" i="70"/>
  <c r="BW42" i="70"/>
  <c r="BW50" i="70"/>
  <c r="I29" i="69"/>
  <c r="V24" i="69"/>
  <c r="S29" i="69"/>
  <c r="R29" i="69"/>
  <c r="O24" i="69"/>
  <c r="AE28" i="69"/>
  <c r="AD28" i="69"/>
  <c r="AG24" i="69"/>
  <c r="L28" i="69"/>
  <c r="AH28" i="69"/>
  <c r="AG28" i="69"/>
  <c r="R24" i="69"/>
  <c r="S24" i="69"/>
  <c r="AH24" i="69"/>
  <c r="O28" i="69"/>
  <c r="P28" i="69"/>
  <c r="P24" i="69"/>
  <c r="AE24" i="69"/>
  <c r="Y28" i="69"/>
  <c r="X28" i="69"/>
  <c r="G29" i="69"/>
  <c r="R28" i="69"/>
  <c r="M24" i="69"/>
  <c r="S28" i="69"/>
  <c r="AE29" i="69"/>
  <c r="AD29" i="69"/>
  <c r="AH29" i="69"/>
  <c r="M29" i="69"/>
  <c r="AB29" i="69"/>
  <c r="M28" i="69"/>
  <c r="AB28" i="69"/>
  <c r="P29" i="69"/>
  <c r="J29" i="69"/>
  <c r="G28" i="69"/>
  <c r="V28" i="69"/>
  <c r="U28" i="69"/>
  <c r="J28" i="69"/>
  <c r="X29" i="69"/>
  <c r="V29" i="69"/>
  <c r="Y29" i="69"/>
  <c r="U29" i="69"/>
  <c r="O29" i="69"/>
  <c r="AA29" i="69"/>
  <c r="B5" i="67"/>
  <c r="AK51" i="65"/>
  <c r="AD24" i="65"/>
  <c r="O62" i="65"/>
  <c r="AI53" i="65"/>
  <c r="B14" i="65" s="1"/>
  <c r="M90" i="65"/>
  <c r="K123" i="67" s="1"/>
  <c r="AH90" i="65"/>
  <c r="AF123" i="67" s="1"/>
  <c r="H120" i="67"/>
  <c r="Y23" i="65"/>
  <c r="R28" i="65"/>
  <c r="AK46" i="65"/>
  <c r="W25" i="65"/>
  <c r="W27" i="65" s="1"/>
  <c r="W90" i="65"/>
  <c r="BW14" i="66"/>
  <c r="B6" i="67"/>
  <c r="AI29" i="65"/>
  <c r="AK50" i="65"/>
  <c r="AB14" i="66"/>
  <c r="AI14" i="66" s="1"/>
  <c r="AP14" i="66" s="1"/>
  <c r="AW14" i="66" s="1"/>
  <c r="BD14" i="66" s="1"/>
  <c r="BK14" i="66" s="1"/>
  <c r="BR14" i="66" s="1"/>
  <c r="G90" i="65"/>
  <c r="E123" i="67" s="1"/>
  <c r="R24" i="65"/>
  <c r="AG28" i="65"/>
  <c r="AH28" i="65"/>
  <c r="M87" i="65"/>
  <c r="AG90" i="65"/>
  <c r="AE123" i="67" s="1"/>
  <c r="Y90" i="65"/>
  <c r="W123" i="67" s="1"/>
  <c r="Q90" i="65"/>
  <c r="I90" i="65"/>
  <c r="G123" i="67" s="1"/>
  <c r="AI90" i="65"/>
  <c r="AA90" i="65"/>
  <c r="Y123" i="67" s="1"/>
  <c r="S90" i="65"/>
  <c r="Q123" i="67" s="1"/>
  <c r="K90" i="65"/>
  <c r="AB90" i="65"/>
  <c r="Z123" i="67" s="1"/>
  <c r="P90" i="65"/>
  <c r="N123" i="67" s="1"/>
  <c r="F90" i="65"/>
  <c r="D123" i="67" s="1"/>
  <c r="B3" i="67"/>
  <c r="AK90" i="65"/>
  <c r="Z90" i="65"/>
  <c r="O90" i="65"/>
  <c r="M123" i="67" s="1"/>
  <c r="AJ90" i="65"/>
  <c r="X90" i="65"/>
  <c r="V123" i="67" s="1"/>
  <c r="N90" i="65"/>
  <c r="AD90" i="65"/>
  <c r="AB123" i="67" s="1"/>
  <c r="T90" i="65"/>
  <c r="H90" i="65"/>
  <c r="AK59" i="65"/>
  <c r="J90" i="65"/>
  <c r="H123" i="67" s="1"/>
  <c r="AE90" i="65"/>
  <c r="AC123" i="67" s="1"/>
  <c r="R62" i="65"/>
  <c r="Z62" i="65"/>
  <c r="K87" i="65"/>
  <c r="H23" i="65"/>
  <c r="H25" i="65" s="1"/>
  <c r="H27" i="65" s="1"/>
  <c r="P24" i="65"/>
  <c r="AB24" i="65"/>
  <c r="O24" i="65"/>
  <c r="AI60" i="65"/>
  <c r="F120" i="67"/>
  <c r="M74" i="66"/>
  <c r="P74" i="66"/>
  <c r="O74" i="66"/>
  <c r="N74" i="66"/>
  <c r="K74" i="66"/>
  <c r="X24" i="65"/>
  <c r="U24" i="65"/>
  <c r="X62" i="65"/>
  <c r="AF62" i="65"/>
  <c r="G120" i="67"/>
  <c r="L87" i="65"/>
  <c r="L74" i="66"/>
  <c r="AA24" i="65"/>
  <c r="L24" i="65"/>
  <c r="S24" i="65"/>
  <c r="I24" i="65"/>
  <c r="AB29" i="65"/>
  <c r="I29" i="65"/>
  <c r="J24" i="65"/>
  <c r="J29" i="65"/>
  <c r="AD29" i="65"/>
  <c r="O28" i="65"/>
  <c r="AE28" i="65"/>
  <c r="AD28" i="65"/>
  <c r="V29" i="65"/>
  <c r="G24" i="65"/>
  <c r="AE24" i="65"/>
  <c r="V28" i="65"/>
  <c r="U28" i="65"/>
  <c r="AH29" i="65"/>
  <c r="AA28" i="65"/>
  <c r="G28" i="65"/>
  <c r="M24" i="65"/>
  <c r="Y24" i="65"/>
  <c r="P28" i="65"/>
  <c r="Y28" i="65"/>
  <c r="X28" i="65"/>
  <c r="V24" i="65"/>
  <c r="AH24" i="65"/>
  <c r="M28" i="65"/>
  <c r="AB28" i="65"/>
  <c r="AA29" i="65"/>
  <c r="X29" i="65"/>
  <c r="M29" i="65"/>
  <c r="G29" i="65"/>
  <c r="S29" i="65"/>
  <c r="AE29" i="65"/>
  <c r="O29" i="65"/>
  <c r="P29" i="65"/>
  <c r="AG29" i="65"/>
  <c r="S28" i="65"/>
  <c r="Y29" i="65"/>
  <c r="B5" i="63"/>
  <c r="Q23" i="61"/>
  <c r="Q25" i="61" s="1"/>
  <c r="Q27" i="61" s="1"/>
  <c r="AF23" i="61"/>
  <c r="AF25" i="61" s="1"/>
  <c r="AF27" i="61" s="1"/>
  <c r="AG24" i="61"/>
  <c r="AI24" i="61"/>
  <c r="H62" i="61"/>
  <c r="AI53" i="61"/>
  <c r="B14" i="61" s="1"/>
  <c r="AK50" i="61"/>
  <c r="AK56" i="61"/>
  <c r="B6" i="63"/>
  <c r="AK34" i="61"/>
  <c r="F120" i="63"/>
  <c r="O74" i="62"/>
  <c r="L74" i="62"/>
  <c r="K74" i="62"/>
  <c r="J74" i="62"/>
  <c r="K87" i="61"/>
  <c r="N74" i="62"/>
  <c r="W90" i="61"/>
  <c r="AB62" i="61"/>
  <c r="AI60" i="61"/>
  <c r="H120" i="63"/>
  <c r="M87" i="61"/>
  <c r="L90" i="61"/>
  <c r="J123" i="63" s="1"/>
  <c r="AK49" i="61"/>
  <c r="H23" i="61"/>
  <c r="H25" i="61" s="1"/>
  <c r="H27" i="61" s="1"/>
  <c r="B3" i="63"/>
  <c r="AI90" i="61"/>
  <c r="AA90" i="61"/>
  <c r="Y123" i="63" s="1"/>
  <c r="S90" i="61"/>
  <c r="Q123" i="63" s="1"/>
  <c r="K90" i="61"/>
  <c r="AH90" i="61"/>
  <c r="AF123" i="63" s="1"/>
  <c r="Z90" i="61"/>
  <c r="R90" i="61"/>
  <c r="P123" i="63" s="1"/>
  <c r="J90" i="61"/>
  <c r="H123" i="63" s="1"/>
  <c r="AG90" i="61"/>
  <c r="AE123" i="63" s="1"/>
  <c r="Y90" i="61"/>
  <c r="W123" i="63" s="1"/>
  <c r="Q90" i="61"/>
  <c r="I90" i="61"/>
  <c r="G123" i="63" s="1"/>
  <c r="AF90" i="61"/>
  <c r="X90" i="61"/>
  <c r="V123" i="63" s="1"/>
  <c r="P90" i="61"/>
  <c r="N123" i="63" s="1"/>
  <c r="H90" i="61"/>
  <c r="V90" i="61"/>
  <c r="T123" i="63" s="1"/>
  <c r="F90" i="61"/>
  <c r="D123" i="63" s="1"/>
  <c r="AI28" i="61"/>
  <c r="AJ53" i="61"/>
  <c r="M90" i="61"/>
  <c r="K123" i="63" s="1"/>
  <c r="AD90" i="61"/>
  <c r="AB123" i="63" s="1"/>
  <c r="P24" i="61"/>
  <c r="G120" i="63"/>
  <c r="L87" i="61"/>
  <c r="AK57" i="61"/>
  <c r="N90" i="61"/>
  <c r="AE90" i="61"/>
  <c r="AC123" i="63" s="1"/>
  <c r="N23" i="61"/>
  <c r="N25" i="61" s="1"/>
  <c r="N27" i="61" s="1"/>
  <c r="P28" i="61"/>
  <c r="U24" i="61"/>
  <c r="U28" i="61"/>
  <c r="V28" i="61"/>
  <c r="X24" i="61"/>
  <c r="Y24" i="61"/>
  <c r="Y28" i="61"/>
  <c r="AA24" i="61"/>
  <c r="J24" i="61"/>
  <c r="L28" i="61"/>
  <c r="AB28" i="61"/>
  <c r="L24" i="61"/>
  <c r="M24" i="61"/>
  <c r="AD24" i="61"/>
  <c r="AE24" i="61"/>
  <c r="S24" i="61"/>
  <c r="J28" i="61"/>
  <c r="G28" i="61"/>
  <c r="G24" i="61"/>
  <c r="V24" i="61"/>
  <c r="AD28" i="61"/>
  <c r="AE28" i="61"/>
  <c r="AB24" i="61"/>
  <c r="S28" i="61"/>
  <c r="AH28" i="61"/>
  <c r="AG28" i="61"/>
  <c r="R28" i="61"/>
  <c r="F120" i="59"/>
  <c r="J74" i="58"/>
  <c r="P74" i="58"/>
  <c r="L74" i="58"/>
  <c r="O74" i="58"/>
  <c r="N74" i="58"/>
  <c r="M74" i="58"/>
  <c r="K87" i="57"/>
  <c r="J28" i="57"/>
  <c r="AK56" i="57"/>
  <c r="AI29" i="57"/>
  <c r="AK50" i="57"/>
  <c r="AK57" i="57"/>
  <c r="K74" i="58"/>
  <c r="AH24" i="57"/>
  <c r="AG24" i="57"/>
  <c r="AD24" i="57"/>
  <c r="O24" i="57"/>
  <c r="AI28" i="57"/>
  <c r="AD28" i="57"/>
  <c r="AK49" i="57"/>
  <c r="H120" i="59"/>
  <c r="M87" i="57"/>
  <c r="BU14" i="58"/>
  <c r="G120" i="59"/>
  <c r="O62" i="57"/>
  <c r="AI60" i="57"/>
  <c r="L87" i="57"/>
  <c r="AK46" i="57"/>
  <c r="AI24" i="57"/>
  <c r="AJ53" i="57"/>
  <c r="AI53" i="57"/>
  <c r="B14" i="57" s="1"/>
  <c r="AJ60" i="57"/>
  <c r="H90" i="57"/>
  <c r="P90" i="57"/>
  <c r="N123" i="59" s="1"/>
  <c r="X90" i="57"/>
  <c r="V123" i="59" s="1"/>
  <c r="AF90" i="57"/>
  <c r="AA29" i="57"/>
  <c r="J90" i="57"/>
  <c r="H123" i="59" s="1"/>
  <c r="R90" i="57"/>
  <c r="P123" i="59" s="1"/>
  <c r="Z90" i="57"/>
  <c r="AH90" i="57"/>
  <c r="AF123" i="59" s="1"/>
  <c r="AE24" i="57"/>
  <c r="AH28" i="57"/>
  <c r="K90" i="57"/>
  <c r="S90" i="57"/>
  <c r="Q123" i="59" s="1"/>
  <c r="AA90" i="57"/>
  <c r="Y123" i="59" s="1"/>
  <c r="AI90" i="57"/>
  <c r="H23" i="57"/>
  <c r="H25" i="57" s="1"/>
  <c r="H27" i="57" s="1"/>
  <c r="J24" i="57"/>
  <c r="V29" i="57"/>
  <c r="U29" i="57"/>
  <c r="I29" i="57"/>
  <c r="Y24" i="57"/>
  <c r="X24" i="57"/>
  <c r="P28" i="57"/>
  <c r="L90" i="57"/>
  <c r="J123" i="59" s="1"/>
  <c r="T90" i="57"/>
  <c r="AB90" i="57"/>
  <c r="Z123" i="59" s="1"/>
  <c r="AJ90" i="57"/>
  <c r="M24" i="57"/>
  <c r="AA24" i="57"/>
  <c r="O28" i="57"/>
  <c r="G29" i="57"/>
  <c r="S24" i="57"/>
  <c r="R24" i="57"/>
  <c r="G28" i="57"/>
  <c r="AE29" i="57"/>
  <c r="AD29" i="57"/>
  <c r="L29" i="57"/>
  <c r="M29" i="57"/>
  <c r="V24" i="57"/>
  <c r="U24" i="57"/>
  <c r="X28" i="57"/>
  <c r="P29" i="57"/>
  <c r="G24" i="57"/>
  <c r="AB28" i="57"/>
  <c r="AA28" i="57"/>
  <c r="S29" i="57"/>
  <c r="R29" i="57"/>
  <c r="P24" i="57"/>
  <c r="AB24" i="57"/>
  <c r="U28" i="57"/>
  <c r="V28" i="57"/>
  <c r="M28" i="57"/>
  <c r="AG29" i="57"/>
  <c r="AH29" i="57"/>
  <c r="AE28" i="57"/>
  <c r="S28" i="57"/>
  <c r="AG28" i="57"/>
  <c r="L28" i="57"/>
  <c r="Y28" i="57"/>
  <c r="Y29" i="57"/>
  <c r="E79" i="56"/>
  <c r="I76" i="56"/>
  <c r="B5" i="54"/>
  <c r="F75" i="49"/>
  <c r="B3" i="50"/>
  <c r="F78" i="48"/>
  <c r="I78" i="48"/>
  <c r="I76" i="36"/>
  <c r="G119" i="38" s="1"/>
  <c r="F76" i="36"/>
  <c r="D119" i="38" s="1"/>
  <c r="G76" i="36"/>
  <c r="E119" i="38" s="1"/>
  <c r="J76" i="36"/>
  <c r="AB75" i="37" s="1"/>
  <c r="H76" i="36"/>
  <c r="F119" i="38" s="1"/>
  <c r="BW14" i="53"/>
  <c r="AD14" i="53"/>
  <c r="AK14" i="53" s="1"/>
  <c r="AR14" i="53" s="1"/>
  <c r="AY14" i="53" s="1"/>
  <c r="BF14" i="53" s="1"/>
  <c r="BM14" i="53" s="1"/>
  <c r="BT14" i="53" s="1"/>
  <c r="AB23" i="52"/>
  <c r="AI53" i="52"/>
  <c r="B14" i="52" s="1"/>
  <c r="G120" i="54"/>
  <c r="AI24" i="52"/>
  <c r="N62" i="52"/>
  <c r="Q23" i="52"/>
  <c r="Q25" i="52" s="1"/>
  <c r="Q27" i="52" s="1"/>
  <c r="X24" i="52"/>
  <c r="AK57" i="52"/>
  <c r="S62" i="52"/>
  <c r="D6" i="52"/>
  <c r="AI28" i="52"/>
  <c r="L87" i="52"/>
  <c r="AJ60" i="52"/>
  <c r="R28" i="52"/>
  <c r="AK34" i="52"/>
  <c r="AI29" i="52"/>
  <c r="AK46" i="52"/>
  <c r="AK52" i="52"/>
  <c r="H23" i="52"/>
  <c r="AH24" i="52"/>
  <c r="AJ88" i="52"/>
  <c r="AJ92" i="52"/>
  <c r="AK88" i="52"/>
  <c r="AI88" i="52"/>
  <c r="AK92" i="52"/>
  <c r="H120" i="54"/>
  <c r="M87" i="52"/>
  <c r="AC23" i="52"/>
  <c r="AC25" i="52" s="1"/>
  <c r="AC27" i="52" s="1"/>
  <c r="U24" i="52"/>
  <c r="AK51" i="52"/>
  <c r="L24" i="52"/>
  <c r="AB24" i="52"/>
  <c r="AJ53" i="52"/>
  <c r="AG62" i="52"/>
  <c r="Z23" i="52"/>
  <c r="Z25" i="52" s="1"/>
  <c r="Z27" i="52" s="1"/>
  <c r="AD24" i="52"/>
  <c r="V24" i="52"/>
  <c r="AK56" i="52"/>
  <c r="P24" i="52"/>
  <c r="O24" i="52"/>
  <c r="Y28" i="52"/>
  <c r="X28" i="52"/>
  <c r="P74" i="53"/>
  <c r="F120" i="54"/>
  <c r="L74" i="53"/>
  <c r="AF23" i="52"/>
  <c r="AF25" i="52" s="1"/>
  <c r="AF27" i="52" s="1"/>
  <c r="O74" i="53"/>
  <c r="S24" i="52"/>
  <c r="W23" i="52"/>
  <c r="W25" i="52" s="1"/>
  <c r="W27" i="52" s="1"/>
  <c r="J74" i="53"/>
  <c r="M24" i="52"/>
  <c r="L28" i="52"/>
  <c r="K74" i="53"/>
  <c r="J28" i="52"/>
  <c r="R29" i="52"/>
  <c r="S29" i="52"/>
  <c r="AG29" i="52"/>
  <c r="G24" i="52"/>
  <c r="AE24" i="52"/>
  <c r="M28" i="52"/>
  <c r="AA28" i="52"/>
  <c r="G28" i="52"/>
  <c r="P29" i="52"/>
  <c r="O29" i="52"/>
  <c r="AE29" i="52"/>
  <c r="AD29" i="52"/>
  <c r="AG28" i="52"/>
  <c r="Y24" i="52"/>
  <c r="U28" i="52"/>
  <c r="AH28" i="52"/>
  <c r="AE28" i="52"/>
  <c r="I29" i="52"/>
  <c r="X29" i="52"/>
  <c r="AH29" i="52"/>
  <c r="V28" i="52"/>
  <c r="M29" i="52"/>
  <c r="L29" i="52"/>
  <c r="P28" i="52"/>
  <c r="AD28" i="52"/>
  <c r="G29" i="52"/>
  <c r="S28" i="52"/>
  <c r="Y29" i="52"/>
  <c r="H55" i="48"/>
  <c r="X13" i="49"/>
  <c r="AE13" i="49" s="1"/>
  <c r="AL13" i="49" s="1"/>
  <c r="AS13" i="49" s="1"/>
  <c r="AZ13" i="49" s="1"/>
  <c r="BG13" i="49" s="1"/>
  <c r="BN13" i="49" s="1"/>
  <c r="K72" i="49"/>
  <c r="L72" i="49"/>
  <c r="H72" i="49"/>
  <c r="I72" i="49"/>
  <c r="H16" i="48"/>
  <c r="H18" i="48" s="1"/>
  <c r="H20" i="48" s="1"/>
  <c r="D115" i="50"/>
  <c r="D116" i="38"/>
  <c r="G73" i="36"/>
  <c r="H21" i="36"/>
  <c r="AB13" i="37"/>
  <c r="I17" i="36"/>
  <c r="I21" i="36"/>
  <c r="F22" i="36"/>
  <c r="H22" i="36"/>
  <c r="I22" i="36"/>
  <c r="B6" i="2"/>
  <c r="J53" i="36" l="1"/>
  <c r="E18" i="48"/>
  <c r="C119" i="38"/>
  <c r="C75" i="37"/>
  <c r="AC58" i="70"/>
  <c r="AJ58" i="70"/>
  <c r="V58" i="70"/>
  <c r="O58" i="70"/>
  <c r="AG10" i="92"/>
  <c r="AG10" i="88"/>
  <c r="M62" i="57"/>
  <c r="AB62" i="65"/>
  <c r="V62" i="57"/>
  <c r="AJ61" i="70"/>
  <c r="AX61" i="70"/>
  <c r="AX62" i="70" s="1"/>
  <c r="V61" i="70"/>
  <c r="AC27" i="61"/>
  <c r="AC31" i="61" s="1"/>
  <c r="AC63" i="61" s="1"/>
  <c r="BU61" i="70"/>
  <c r="BT61" i="70"/>
  <c r="BS61" i="70" s="1"/>
  <c r="BS62" i="70" s="1"/>
  <c r="AG23" i="69" s="1"/>
  <c r="AG25" i="69" s="1"/>
  <c r="AG10" i="63"/>
  <c r="AG10" i="67"/>
  <c r="AG10" i="71"/>
  <c r="N72" i="49"/>
  <c r="R72" i="49"/>
  <c r="E115" i="50"/>
  <c r="P72" i="49"/>
  <c r="S72" i="49"/>
  <c r="O72" i="49"/>
  <c r="Y62" i="57"/>
  <c r="P62" i="52"/>
  <c r="M62" i="69"/>
  <c r="AH62" i="65"/>
  <c r="P87" i="69"/>
  <c r="K120" i="71"/>
  <c r="H55" i="36"/>
  <c r="O62" i="70"/>
  <c r="H23" i="69"/>
  <c r="H25" i="69" s="1"/>
  <c r="T23" i="69"/>
  <c r="T25" i="69" s="1"/>
  <c r="AC23" i="69"/>
  <c r="AC25" i="69" s="1"/>
  <c r="N23" i="69"/>
  <c r="N25" i="69" s="1"/>
  <c r="Z23" i="69"/>
  <c r="Z25" i="69" s="1"/>
  <c r="AI19" i="69"/>
  <c r="BU11" i="70" s="1"/>
  <c r="AK19" i="52"/>
  <c r="BW11" i="53" s="1"/>
  <c r="AI10" i="54" s="1"/>
  <c r="J62" i="52"/>
  <c r="AE62" i="61"/>
  <c r="V62" i="69"/>
  <c r="G62" i="69"/>
  <c r="AK89" i="52"/>
  <c r="AH121" i="67"/>
  <c r="AJ89" i="65"/>
  <c r="AI19" i="52"/>
  <c r="BU11" i="53" s="1"/>
  <c r="AG10" i="54" s="1"/>
  <c r="P62" i="69"/>
  <c r="AJ19" i="57"/>
  <c r="BV11" i="58" s="1"/>
  <c r="AH10" i="59" s="1"/>
  <c r="AJ89" i="52"/>
  <c r="V62" i="52"/>
  <c r="G25" i="52"/>
  <c r="S74" i="70"/>
  <c r="AH62" i="52"/>
  <c r="Y62" i="61"/>
  <c r="Y62" i="65"/>
  <c r="P62" i="61"/>
  <c r="Q74" i="70"/>
  <c r="I120" i="71"/>
  <c r="R74" i="70"/>
  <c r="T74" i="70"/>
  <c r="U74" i="70"/>
  <c r="V74" i="70"/>
  <c r="N87" i="52"/>
  <c r="AC74" i="53" s="1"/>
  <c r="AH62" i="69"/>
  <c r="Q74" i="53"/>
  <c r="Y62" i="69"/>
  <c r="S74" i="53"/>
  <c r="AB62" i="69"/>
  <c r="U74" i="53"/>
  <c r="V74" i="53"/>
  <c r="P62" i="65"/>
  <c r="T74" i="53"/>
  <c r="R74" i="53"/>
  <c r="I120" i="54"/>
  <c r="M62" i="61"/>
  <c r="AJ62" i="57"/>
  <c r="P62" i="57"/>
  <c r="AI62" i="57"/>
  <c r="E123" i="71"/>
  <c r="AE123" i="71"/>
  <c r="Q123" i="71"/>
  <c r="H123" i="71"/>
  <c r="N123" i="71"/>
  <c r="J123" i="71"/>
  <c r="Z123" i="71"/>
  <c r="AC123" i="71"/>
  <c r="S123" i="71"/>
  <c r="G123" i="71"/>
  <c r="M123" i="71"/>
  <c r="AB123" i="71"/>
  <c r="P123" i="71"/>
  <c r="AB62" i="52"/>
  <c r="D123" i="71"/>
  <c r="W123" i="71"/>
  <c r="V123" i="71"/>
  <c r="K123" i="71"/>
  <c r="Y123" i="71"/>
  <c r="T123" i="71"/>
  <c r="AF123" i="71"/>
  <c r="N87" i="69"/>
  <c r="Y62" i="52"/>
  <c r="AE62" i="52"/>
  <c r="AK60" i="57"/>
  <c r="AH62" i="57"/>
  <c r="S62" i="65"/>
  <c r="M62" i="52"/>
  <c r="J62" i="57"/>
  <c r="V62" i="65"/>
  <c r="M72" i="49"/>
  <c r="H75" i="48"/>
  <c r="G55" i="36"/>
  <c r="AE62" i="57"/>
  <c r="M62" i="65"/>
  <c r="AE62" i="65"/>
  <c r="BV41" i="70"/>
  <c r="AK60" i="69"/>
  <c r="AJ62" i="69"/>
  <c r="I55" i="36"/>
  <c r="L12" i="54"/>
  <c r="AD12" i="54"/>
  <c r="AA12" i="54"/>
  <c r="U12" i="54"/>
  <c r="X12" i="54"/>
  <c r="C12" i="54"/>
  <c r="I12" i="54"/>
  <c r="BH77" i="62"/>
  <c r="BM77" i="62"/>
  <c r="BG77" i="62"/>
  <c r="BL77" i="62"/>
  <c r="H13" i="62"/>
  <c r="H13" i="58"/>
  <c r="D12" i="59" s="1"/>
  <c r="BI77" i="62"/>
  <c r="AA123" i="63"/>
  <c r="BJ77" i="62"/>
  <c r="H13" i="70"/>
  <c r="BI77" i="66"/>
  <c r="BK77" i="66"/>
  <c r="BJ77" i="66"/>
  <c r="AA123" i="67"/>
  <c r="BM77" i="66"/>
  <c r="BL77" i="66"/>
  <c r="BG77" i="66"/>
  <c r="U12" i="59"/>
  <c r="H11" i="50"/>
  <c r="W31" i="69"/>
  <c r="W63" i="69" s="1"/>
  <c r="K31" i="69"/>
  <c r="K63" i="69" s="1"/>
  <c r="L23" i="65"/>
  <c r="L25" i="65" s="1"/>
  <c r="T31" i="65"/>
  <c r="T63" i="65" s="1"/>
  <c r="AF31" i="65"/>
  <c r="AF63" i="65" s="1"/>
  <c r="Q31" i="65"/>
  <c r="Q63" i="65" s="1"/>
  <c r="N31" i="65"/>
  <c r="N63" i="65" s="1"/>
  <c r="K31" i="65"/>
  <c r="K63" i="65" s="1"/>
  <c r="Z31" i="65"/>
  <c r="Z63" i="65" s="1"/>
  <c r="AC31" i="65"/>
  <c r="AC63" i="65" s="1"/>
  <c r="K31" i="61"/>
  <c r="K63" i="61" s="1"/>
  <c r="T31" i="61"/>
  <c r="T63" i="61" s="1"/>
  <c r="Z31" i="61"/>
  <c r="Z63" i="61" s="1"/>
  <c r="U23" i="57"/>
  <c r="U25" i="57" s="1"/>
  <c r="N31" i="57"/>
  <c r="N63" i="57" s="1"/>
  <c r="W31" i="57"/>
  <c r="W63" i="57" s="1"/>
  <c r="Z31" i="57"/>
  <c r="Z63" i="57" s="1"/>
  <c r="AC31" i="57"/>
  <c r="AC63" i="57" s="1"/>
  <c r="K31" i="57"/>
  <c r="K63" i="57" s="1"/>
  <c r="AF31" i="57"/>
  <c r="AF63" i="57" s="1"/>
  <c r="E31" i="57"/>
  <c r="E63" i="57" s="1"/>
  <c r="E31" i="52"/>
  <c r="E63" i="52" s="1"/>
  <c r="N31" i="52"/>
  <c r="N63" i="52" s="1"/>
  <c r="T31" i="52"/>
  <c r="T63" i="52" s="1"/>
  <c r="I24" i="48"/>
  <c r="I56" i="48" s="1"/>
  <c r="G24" i="48"/>
  <c r="G56" i="48" s="1"/>
  <c r="AA77" i="58"/>
  <c r="AI62" i="61"/>
  <c r="S62" i="61"/>
  <c r="AH62" i="61"/>
  <c r="V62" i="61"/>
  <c r="J62" i="65"/>
  <c r="AV77" i="58"/>
  <c r="AW77" i="58"/>
  <c r="AK88" i="57"/>
  <c r="AI88" i="57"/>
  <c r="BU75" i="58" s="1"/>
  <c r="D6" i="57"/>
  <c r="BU77" i="53"/>
  <c r="AZ77" i="53"/>
  <c r="W62" i="70"/>
  <c r="M23" i="69" s="1"/>
  <c r="M25" i="69" s="1"/>
  <c r="M27" i="69" s="1"/>
  <c r="L27" i="69" s="1"/>
  <c r="BE62" i="70"/>
  <c r="F23" i="52"/>
  <c r="P23" i="61"/>
  <c r="P25" i="61" s="1"/>
  <c r="P27" i="61" s="1"/>
  <c r="O27" i="61" s="1"/>
  <c r="Y23" i="57"/>
  <c r="Y25" i="57" s="1"/>
  <c r="Y27" i="57" s="1"/>
  <c r="X27" i="57" s="1"/>
  <c r="X23" i="57"/>
  <c r="X25" i="57" s="1"/>
  <c r="AG77" i="53"/>
  <c r="BE77" i="53"/>
  <c r="R123" i="63"/>
  <c r="X123" i="54"/>
  <c r="AL77" i="62"/>
  <c r="AB10" i="37"/>
  <c r="H9" i="38" s="1"/>
  <c r="AJ88" i="57"/>
  <c r="AK92" i="57"/>
  <c r="AK19" i="57" s="1"/>
  <c r="BW11" i="58" s="1"/>
  <c r="AI10" i="59" s="1"/>
  <c r="W11" i="50"/>
  <c r="D11" i="50"/>
  <c r="Q11" i="50"/>
  <c r="Z11" i="50"/>
  <c r="N11" i="50"/>
  <c r="C11" i="50"/>
  <c r="T11" i="50"/>
  <c r="K11" i="50"/>
  <c r="E11" i="50"/>
  <c r="J91" i="52"/>
  <c r="H124" i="54" s="1"/>
  <c r="AK88" i="61"/>
  <c r="AK53" i="69"/>
  <c r="C14" i="69" s="1"/>
  <c r="AK24" i="69"/>
  <c r="AJ62" i="65"/>
  <c r="Y25" i="65"/>
  <c r="Y27" i="65" s="1"/>
  <c r="X27" i="65" s="1"/>
  <c r="AK24" i="65"/>
  <c r="AO77" i="62"/>
  <c r="AQ77" i="62"/>
  <c r="AI123" i="59"/>
  <c r="AJ62" i="52"/>
  <c r="Z75" i="49"/>
  <c r="U75" i="49"/>
  <c r="E75" i="49"/>
  <c r="AM77" i="62"/>
  <c r="BS77" i="66"/>
  <c r="BQ75" i="49"/>
  <c r="BD77" i="53"/>
  <c r="Q77" i="53"/>
  <c r="AJ77" i="58"/>
  <c r="AN77" i="62"/>
  <c r="BR77" i="66"/>
  <c r="S75" i="49"/>
  <c r="L75" i="49"/>
  <c r="M75" i="49"/>
  <c r="BA77" i="53"/>
  <c r="AP77" i="62"/>
  <c r="BV75" i="66"/>
  <c r="AB75" i="49"/>
  <c r="AE77" i="53"/>
  <c r="AI77" i="53"/>
  <c r="AK77" i="53"/>
  <c r="D118" i="50"/>
  <c r="AJ19" i="52"/>
  <c r="BV11" i="53" s="1"/>
  <c r="AH10" i="54" s="1"/>
  <c r="AF77" i="53"/>
  <c r="AF77" i="58"/>
  <c r="E77" i="58"/>
  <c r="J77" i="53"/>
  <c r="AK92" i="61"/>
  <c r="AK19" i="61" s="1"/>
  <c r="BW11" i="62" s="1"/>
  <c r="R75" i="49"/>
  <c r="AL77" i="53"/>
  <c r="AI88" i="61"/>
  <c r="BU75" i="62" s="1"/>
  <c r="D6" i="61"/>
  <c r="R123" i="54"/>
  <c r="AJ88" i="61"/>
  <c r="AK88" i="65"/>
  <c r="E17" i="52"/>
  <c r="AI88" i="65"/>
  <c r="AI89" i="65" s="1"/>
  <c r="AI87" i="52"/>
  <c r="H17" i="52"/>
  <c r="F8" i="54" s="1"/>
  <c r="H13" i="53"/>
  <c r="D12" i="54" s="1"/>
  <c r="F12" i="59"/>
  <c r="H91" i="52"/>
  <c r="P78" i="53" s="1"/>
  <c r="I91" i="52"/>
  <c r="G124" i="54" s="1"/>
  <c r="D6" i="65"/>
  <c r="AJ92" i="65"/>
  <c r="AJ19" i="65" s="1"/>
  <c r="BV11" i="66" s="1"/>
  <c r="AK92" i="65"/>
  <c r="AK19" i="65" s="1"/>
  <c r="BW11" i="66" s="1"/>
  <c r="T75" i="49"/>
  <c r="U77" i="53"/>
  <c r="R77" i="53"/>
  <c r="S77" i="53"/>
  <c r="I77" i="58"/>
  <c r="AX77" i="58"/>
  <c r="L123" i="59"/>
  <c r="W75" i="49"/>
  <c r="I123" i="54"/>
  <c r="AJ77" i="53"/>
  <c r="BH77" i="53"/>
  <c r="AY77" i="58"/>
  <c r="X77" i="58"/>
  <c r="AB77" i="58"/>
  <c r="BM77" i="53"/>
  <c r="AD77" i="53"/>
  <c r="AB77" i="53"/>
  <c r="O123" i="54"/>
  <c r="V77" i="53"/>
  <c r="AU77" i="58"/>
  <c r="AC77" i="58"/>
  <c r="AH123" i="63"/>
  <c r="O75" i="49"/>
  <c r="Y75" i="49"/>
  <c r="BI77" i="53"/>
  <c r="AA77" i="53"/>
  <c r="U123" i="59"/>
  <c r="Y77" i="58"/>
  <c r="AD77" i="58"/>
  <c r="V75" i="49"/>
  <c r="AS77" i="58"/>
  <c r="H119" i="38"/>
  <c r="Q75" i="49"/>
  <c r="BG77" i="53"/>
  <c r="BK77" i="53"/>
  <c r="T77" i="53"/>
  <c r="Y77" i="53"/>
  <c r="AD12" i="59"/>
  <c r="R12" i="59"/>
  <c r="C12" i="59"/>
  <c r="AG11" i="59"/>
  <c r="X12" i="59"/>
  <c r="I12" i="59"/>
  <c r="L12" i="59"/>
  <c r="AA12" i="59"/>
  <c r="O12" i="59"/>
  <c r="H13" i="66"/>
  <c r="AK77" i="58"/>
  <c r="AE77" i="58"/>
  <c r="G75" i="49"/>
  <c r="D75" i="49"/>
  <c r="Z77" i="53"/>
  <c r="L123" i="54"/>
  <c r="AH123" i="54"/>
  <c r="BP77" i="53"/>
  <c r="U123" i="54"/>
  <c r="AI77" i="58"/>
  <c r="BO77" i="66"/>
  <c r="F123" i="54"/>
  <c r="AG77" i="58"/>
  <c r="C75" i="49"/>
  <c r="C118" i="50"/>
  <c r="X77" i="53"/>
  <c r="BN77" i="53"/>
  <c r="AT77" i="53"/>
  <c r="BI77" i="58"/>
  <c r="AH77" i="58"/>
  <c r="AJ19" i="61"/>
  <c r="BV11" i="62" s="1"/>
  <c r="H77" i="53"/>
  <c r="C123" i="54"/>
  <c r="C77" i="53"/>
  <c r="F77" i="53"/>
  <c r="D77" i="53"/>
  <c r="L77" i="53"/>
  <c r="BR77" i="53"/>
  <c r="AX77" i="53"/>
  <c r="G77" i="53"/>
  <c r="BH77" i="58"/>
  <c r="F77" i="58"/>
  <c r="BW77" i="62"/>
  <c r="BT77" i="66"/>
  <c r="AN77" i="53"/>
  <c r="AQ77" i="53"/>
  <c r="J75" i="49"/>
  <c r="H75" i="49"/>
  <c r="P75" i="49"/>
  <c r="AO77" i="53"/>
  <c r="BQ77" i="53"/>
  <c r="AY77" i="53"/>
  <c r="BM77" i="58"/>
  <c r="H77" i="58"/>
  <c r="BN77" i="66"/>
  <c r="BF77" i="53"/>
  <c r="BB77" i="53"/>
  <c r="K77" i="53"/>
  <c r="BS77" i="53"/>
  <c r="AU77" i="53"/>
  <c r="N75" i="49"/>
  <c r="BT77" i="53"/>
  <c r="O77" i="53"/>
  <c r="AV77" i="53"/>
  <c r="BL77" i="58"/>
  <c r="C123" i="59"/>
  <c r="BJ77" i="53"/>
  <c r="BL77" i="53"/>
  <c r="N77" i="53"/>
  <c r="BJ77" i="58"/>
  <c r="I75" i="49"/>
  <c r="AM77" i="53"/>
  <c r="AD123" i="54"/>
  <c r="P77" i="53"/>
  <c r="AW77" i="53"/>
  <c r="C77" i="58"/>
  <c r="BK77" i="58"/>
  <c r="BP77" i="66"/>
  <c r="BQ77" i="66"/>
  <c r="E77" i="53"/>
  <c r="G77" i="58"/>
  <c r="AI123" i="54"/>
  <c r="BW77" i="53"/>
  <c r="K75" i="49"/>
  <c r="AR77" i="53"/>
  <c r="AA123" i="59"/>
  <c r="AI62" i="69"/>
  <c r="L29" i="69"/>
  <c r="F29" i="69"/>
  <c r="I24" i="69"/>
  <c r="F28" i="69"/>
  <c r="BL62" i="70"/>
  <c r="O123" i="71"/>
  <c r="AF77" i="70"/>
  <c r="AK77" i="70"/>
  <c r="AJ77" i="70"/>
  <c r="AI77" i="70"/>
  <c r="AH77" i="70"/>
  <c r="AG77" i="70"/>
  <c r="AE77" i="70"/>
  <c r="AD24" i="69"/>
  <c r="P62" i="70"/>
  <c r="J23" i="69" s="1"/>
  <c r="J25" i="69" s="1"/>
  <c r="J27" i="69" s="1"/>
  <c r="BV15" i="70"/>
  <c r="L24" i="69"/>
  <c r="AQ62" i="70"/>
  <c r="X77" i="70"/>
  <c r="L123" i="71"/>
  <c r="AB77" i="70"/>
  <c r="AD77" i="70"/>
  <c r="Z77" i="70"/>
  <c r="Y77" i="70"/>
  <c r="AC77" i="70"/>
  <c r="AA77" i="70"/>
  <c r="C123" i="71"/>
  <c r="H77" i="70"/>
  <c r="C77" i="70"/>
  <c r="E77" i="70"/>
  <c r="I77" i="70"/>
  <c r="G77" i="70"/>
  <c r="D77" i="70"/>
  <c r="F77" i="70"/>
  <c r="J62" i="69"/>
  <c r="Q31" i="69"/>
  <c r="Q63" i="69" s="1"/>
  <c r="F24" i="69"/>
  <c r="X123" i="71"/>
  <c r="BD77" i="70"/>
  <c r="BC77" i="70"/>
  <c r="BF77" i="70"/>
  <c r="BA77" i="70"/>
  <c r="BE77" i="70"/>
  <c r="AZ77" i="70"/>
  <c r="BB77" i="70"/>
  <c r="AH123" i="71"/>
  <c r="BV77" i="70"/>
  <c r="BT62" i="70"/>
  <c r="AH23" i="69" s="1"/>
  <c r="AH25" i="69" s="1"/>
  <c r="AH27" i="69" s="1"/>
  <c r="AG27" i="69" s="1"/>
  <c r="P77" i="70"/>
  <c r="J77" i="70"/>
  <c r="L77" i="70"/>
  <c r="N77" i="70"/>
  <c r="M77" i="70"/>
  <c r="K77" i="70"/>
  <c r="F123" i="71"/>
  <c r="O77" i="70"/>
  <c r="J120" i="71"/>
  <c r="O87" i="69"/>
  <c r="H62" i="70"/>
  <c r="AY62" i="70"/>
  <c r="Y23" i="69" s="1"/>
  <c r="Y25" i="69" s="1"/>
  <c r="Y27" i="69" s="1"/>
  <c r="X27" i="69" s="1"/>
  <c r="G62" i="70"/>
  <c r="AI87" i="69"/>
  <c r="AI123" i="71"/>
  <c r="BW77" i="70"/>
  <c r="AA123" i="71"/>
  <c r="BL77" i="70"/>
  <c r="BM77" i="70"/>
  <c r="BJ77" i="70"/>
  <c r="BI77" i="70"/>
  <c r="BH77" i="70"/>
  <c r="BG77" i="70"/>
  <c r="BK77" i="70"/>
  <c r="BW58" i="70"/>
  <c r="BT77" i="70"/>
  <c r="AD123" i="71"/>
  <c r="BO77" i="70"/>
  <c r="BS77" i="70"/>
  <c r="BN77" i="70"/>
  <c r="BR77" i="70"/>
  <c r="BP77" i="70"/>
  <c r="BQ77" i="70"/>
  <c r="I28" i="69"/>
  <c r="AK28" i="69"/>
  <c r="G23" i="69"/>
  <c r="AK88" i="69"/>
  <c r="D6" i="69"/>
  <c r="AK92" i="69"/>
  <c r="AK19" i="69" s="1"/>
  <c r="AJ92" i="69"/>
  <c r="AJ19" i="69" s="1"/>
  <c r="AJ88" i="69"/>
  <c r="AI88" i="69"/>
  <c r="I123" i="71"/>
  <c r="S77" i="70"/>
  <c r="U77" i="70"/>
  <c r="W77" i="70"/>
  <c r="Q77" i="70"/>
  <c r="V77" i="70"/>
  <c r="R77" i="70"/>
  <c r="T77" i="70"/>
  <c r="AK29" i="69"/>
  <c r="AG123" i="71"/>
  <c r="BU77" i="70"/>
  <c r="U123" i="71"/>
  <c r="AV77" i="70"/>
  <c r="AT77" i="70"/>
  <c r="AW77" i="70"/>
  <c r="AY77" i="70"/>
  <c r="AX77" i="70"/>
  <c r="AU77" i="70"/>
  <c r="AS77" i="70"/>
  <c r="BF62" i="70"/>
  <c r="AB23" i="69" s="1"/>
  <c r="AB25" i="69" s="1"/>
  <c r="AB27" i="69" s="1"/>
  <c r="R123" i="71"/>
  <c r="AN77" i="70"/>
  <c r="AM77" i="70"/>
  <c r="AL77" i="70"/>
  <c r="AP77" i="70"/>
  <c r="AQ77" i="70"/>
  <c r="AO77" i="70"/>
  <c r="AR77" i="70"/>
  <c r="E23" i="65"/>
  <c r="K120" i="67"/>
  <c r="P87" i="65"/>
  <c r="I28" i="65"/>
  <c r="F24" i="65"/>
  <c r="AJ24" i="65" s="1"/>
  <c r="U29" i="65"/>
  <c r="L123" i="67"/>
  <c r="AD77" i="66"/>
  <c r="Z77" i="66"/>
  <c r="AC77" i="66"/>
  <c r="AB77" i="66"/>
  <c r="AA77" i="66"/>
  <c r="X77" i="66"/>
  <c r="Y77" i="66"/>
  <c r="G62" i="65"/>
  <c r="AK53" i="65"/>
  <c r="C14" i="65" s="1"/>
  <c r="M23" i="65"/>
  <c r="M25" i="65" s="1"/>
  <c r="M27" i="65" s="1"/>
  <c r="L27" i="65" s="1"/>
  <c r="I120" i="67"/>
  <c r="U74" i="66"/>
  <c r="W74" i="66"/>
  <c r="R74" i="66"/>
  <c r="N87" i="65"/>
  <c r="S74" i="66"/>
  <c r="V74" i="66"/>
  <c r="T74" i="66"/>
  <c r="Q74" i="66"/>
  <c r="L28" i="65"/>
  <c r="AK28" i="65"/>
  <c r="C123" i="67"/>
  <c r="F77" i="66"/>
  <c r="H77" i="66"/>
  <c r="G77" i="66"/>
  <c r="E77" i="66"/>
  <c r="D77" i="66"/>
  <c r="C77" i="66"/>
  <c r="I77" i="66"/>
  <c r="F28" i="65"/>
  <c r="F29" i="65"/>
  <c r="R23" i="65"/>
  <c r="R25" i="65" s="1"/>
  <c r="AA23" i="65"/>
  <c r="AA25" i="65" s="1"/>
  <c r="AK60" i="65"/>
  <c r="AH123" i="67"/>
  <c r="BV77" i="66"/>
  <c r="G25" i="65"/>
  <c r="G27" i="65" s="1"/>
  <c r="I123" i="67"/>
  <c r="V77" i="66"/>
  <c r="R77" i="66"/>
  <c r="S77" i="66"/>
  <c r="Q77" i="66"/>
  <c r="U77" i="66"/>
  <c r="W77" i="66"/>
  <c r="T77" i="66"/>
  <c r="U123" i="67"/>
  <c r="AT77" i="66"/>
  <c r="AX77" i="66"/>
  <c r="AY77" i="66"/>
  <c r="AW77" i="66"/>
  <c r="AV77" i="66"/>
  <c r="AU77" i="66"/>
  <c r="AS77" i="66"/>
  <c r="F123" i="67"/>
  <c r="N77" i="66"/>
  <c r="J77" i="66"/>
  <c r="P77" i="66"/>
  <c r="K77" i="66"/>
  <c r="O77" i="66"/>
  <c r="M77" i="66"/>
  <c r="L77" i="66"/>
  <c r="X123" i="67"/>
  <c r="BB77" i="66"/>
  <c r="BF77" i="66"/>
  <c r="BA77" i="66"/>
  <c r="BE77" i="66"/>
  <c r="BD77" i="66"/>
  <c r="BC77" i="66"/>
  <c r="AZ77" i="66"/>
  <c r="AI62" i="65"/>
  <c r="O23" i="65"/>
  <c r="O25" i="65" s="1"/>
  <c r="AD23" i="65"/>
  <c r="AD25" i="65" s="1"/>
  <c r="O123" i="67"/>
  <c r="AH77" i="66"/>
  <c r="AK77" i="66"/>
  <c r="AF77" i="66"/>
  <c r="AJ77" i="66"/>
  <c r="AI77" i="66"/>
  <c r="AG77" i="66"/>
  <c r="AE77" i="66"/>
  <c r="AG23" i="65"/>
  <c r="AG25" i="65" s="1"/>
  <c r="AK29" i="65"/>
  <c r="U23" i="65"/>
  <c r="U25" i="65" s="1"/>
  <c r="J120" i="67"/>
  <c r="O87" i="65"/>
  <c r="R123" i="67"/>
  <c r="AL77" i="66"/>
  <c r="AP77" i="66"/>
  <c r="AN77" i="66"/>
  <c r="AM77" i="66"/>
  <c r="AQ77" i="66"/>
  <c r="AR77" i="66"/>
  <c r="AO77" i="66"/>
  <c r="AI123" i="67"/>
  <c r="BW77" i="66"/>
  <c r="AG123" i="67"/>
  <c r="BU77" i="66"/>
  <c r="X23" i="65"/>
  <c r="X25" i="65" s="1"/>
  <c r="E23" i="61"/>
  <c r="AD23" i="61"/>
  <c r="AD25" i="61" s="1"/>
  <c r="AF31" i="61"/>
  <c r="AF63" i="61" s="1"/>
  <c r="F28" i="61"/>
  <c r="U123" i="63"/>
  <c r="AU77" i="62"/>
  <c r="AV77" i="62"/>
  <c r="AS77" i="62"/>
  <c r="AW77" i="62"/>
  <c r="AY77" i="62"/>
  <c r="AX77" i="62"/>
  <c r="AT77" i="62"/>
  <c r="AA28" i="61"/>
  <c r="X28" i="61"/>
  <c r="O28" i="61"/>
  <c r="AG123" i="63"/>
  <c r="BU77" i="62"/>
  <c r="D77" i="62"/>
  <c r="F77" i="62"/>
  <c r="C77" i="62"/>
  <c r="I77" i="62"/>
  <c r="H77" i="62"/>
  <c r="C123" i="63"/>
  <c r="G77" i="62"/>
  <c r="E77" i="62"/>
  <c r="F123" i="63"/>
  <c r="L77" i="62"/>
  <c r="J77" i="62"/>
  <c r="P77" i="62"/>
  <c r="N77" i="62"/>
  <c r="M77" i="62"/>
  <c r="O77" i="62"/>
  <c r="K77" i="62"/>
  <c r="K120" i="63"/>
  <c r="P87" i="61"/>
  <c r="G23" i="61"/>
  <c r="R24" i="61"/>
  <c r="X123" i="63"/>
  <c r="AZ77" i="62"/>
  <c r="BD77" i="62"/>
  <c r="BF77" i="62"/>
  <c r="BC77" i="62"/>
  <c r="BB77" i="62"/>
  <c r="BE77" i="62"/>
  <c r="BA77" i="62"/>
  <c r="X23" i="61"/>
  <c r="X25" i="61" s="1"/>
  <c r="F24" i="61"/>
  <c r="J62" i="61"/>
  <c r="O24" i="61"/>
  <c r="AD123" i="63"/>
  <c r="BP77" i="62"/>
  <c r="BQ77" i="62"/>
  <c r="BN77" i="62"/>
  <c r="BT77" i="62"/>
  <c r="BS77" i="62"/>
  <c r="BR77" i="62"/>
  <c r="BO77" i="62"/>
  <c r="H31" i="61"/>
  <c r="H63" i="61" s="1"/>
  <c r="AA23" i="61"/>
  <c r="AA25" i="61" s="1"/>
  <c r="L23" i="61"/>
  <c r="L25" i="61" s="1"/>
  <c r="AK53" i="61"/>
  <c r="C14" i="61" s="1"/>
  <c r="G62" i="61"/>
  <c r="I120" i="63"/>
  <c r="W74" i="62"/>
  <c r="T74" i="62"/>
  <c r="V74" i="62"/>
  <c r="N87" i="61"/>
  <c r="U74" i="62"/>
  <c r="S74" i="62"/>
  <c r="R74" i="62"/>
  <c r="Q74" i="62"/>
  <c r="AK24" i="61"/>
  <c r="U23" i="61"/>
  <c r="U25" i="61" s="1"/>
  <c r="AK28" i="61"/>
  <c r="L123" i="63"/>
  <c r="AB77" i="62"/>
  <c r="AC77" i="62"/>
  <c r="Z77" i="62"/>
  <c r="X77" i="62"/>
  <c r="AA77" i="62"/>
  <c r="Y77" i="62"/>
  <c r="AD77" i="62"/>
  <c r="J120" i="63"/>
  <c r="O87" i="61"/>
  <c r="I123" i="63"/>
  <c r="T77" i="62"/>
  <c r="S77" i="62"/>
  <c r="W77" i="62"/>
  <c r="V77" i="62"/>
  <c r="U77" i="62"/>
  <c r="Q77" i="62"/>
  <c r="R77" i="62"/>
  <c r="R23" i="61"/>
  <c r="O23" i="61"/>
  <c r="I24" i="61"/>
  <c r="I28" i="61"/>
  <c r="N31" i="61"/>
  <c r="N63" i="61" s="1"/>
  <c r="AK60" i="61"/>
  <c r="AJ77" i="62"/>
  <c r="O123" i="63"/>
  <c r="AK77" i="62"/>
  <c r="AH77" i="62"/>
  <c r="AG77" i="62"/>
  <c r="AE77" i="62"/>
  <c r="AF77" i="62"/>
  <c r="AI77" i="62"/>
  <c r="J23" i="61"/>
  <c r="J25" i="61" s="1"/>
  <c r="J27" i="61" s="1"/>
  <c r="I27" i="61" s="1"/>
  <c r="AG23" i="61"/>
  <c r="AG25" i="61" s="1"/>
  <c r="R123" i="59"/>
  <c r="AM77" i="58"/>
  <c r="AR77" i="58"/>
  <c r="AQ77" i="58"/>
  <c r="AL77" i="58"/>
  <c r="AP77" i="58"/>
  <c r="AO77" i="58"/>
  <c r="AN77" i="58"/>
  <c r="O23" i="57"/>
  <c r="O25" i="57" s="1"/>
  <c r="BV77" i="58"/>
  <c r="AH123" i="59"/>
  <c r="I123" i="59"/>
  <c r="W77" i="58"/>
  <c r="R77" i="58"/>
  <c r="Q77" i="58"/>
  <c r="T77" i="58"/>
  <c r="U77" i="58"/>
  <c r="V77" i="58"/>
  <c r="S77" i="58"/>
  <c r="AD123" i="59"/>
  <c r="BS77" i="58"/>
  <c r="BN77" i="58"/>
  <c r="BT77" i="58"/>
  <c r="BO77" i="58"/>
  <c r="BR77" i="58"/>
  <c r="BQ77" i="58"/>
  <c r="BP77" i="58"/>
  <c r="AA23" i="57"/>
  <c r="AA25" i="57" s="1"/>
  <c r="H31" i="57"/>
  <c r="H63" i="57" s="1"/>
  <c r="AG23" i="57"/>
  <c r="AG25" i="57" s="1"/>
  <c r="AK28" i="57"/>
  <c r="R74" i="58"/>
  <c r="Q74" i="58"/>
  <c r="T74" i="58"/>
  <c r="N87" i="57"/>
  <c r="I120" i="59"/>
  <c r="W74" i="58"/>
  <c r="V74" i="58"/>
  <c r="U74" i="58"/>
  <c r="S74" i="58"/>
  <c r="AK24" i="57"/>
  <c r="J120" i="59"/>
  <c r="O87" i="57"/>
  <c r="K120" i="59"/>
  <c r="P87" i="57"/>
  <c r="F28" i="57"/>
  <c r="O29" i="57"/>
  <c r="F29" i="57"/>
  <c r="L24" i="57"/>
  <c r="AG123" i="59"/>
  <c r="BU77" i="58"/>
  <c r="F24" i="57"/>
  <c r="L23" i="57"/>
  <c r="I28" i="57"/>
  <c r="AD23" i="57"/>
  <c r="AD25" i="57" s="1"/>
  <c r="X123" i="59"/>
  <c r="BC77" i="58"/>
  <c r="BB77" i="58"/>
  <c r="BA77" i="58"/>
  <c r="AZ77" i="58"/>
  <c r="BE77" i="58"/>
  <c r="BD77" i="58"/>
  <c r="BF77" i="58"/>
  <c r="V23" i="57"/>
  <c r="V25" i="57" s="1"/>
  <c r="V27" i="57" s="1"/>
  <c r="U27" i="57" s="1"/>
  <c r="AK53" i="57"/>
  <c r="C14" i="57" s="1"/>
  <c r="G62" i="57"/>
  <c r="F123" i="59"/>
  <c r="O77" i="58"/>
  <c r="P77" i="58"/>
  <c r="K77" i="58"/>
  <c r="N77" i="58"/>
  <c r="M77" i="58"/>
  <c r="L77" i="58"/>
  <c r="J77" i="58"/>
  <c r="AK29" i="57"/>
  <c r="I24" i="57"/>
  <c r="R23" i="57"/>
  <c r="R25" i="57" s="1"/>
  <c r="AB62" i="57"/>
  <c r="AH23" i="57"/>
  <c r="AH25" i="57" s="1"/>
  <c r="AH27" i="57" s="1"/>
  <c r="AG27" i="57" s="1"/>
  <c r="AE75" i="49"/>
  <c r="AF75" i="49"/>
  <c r="AG75" i="49"/>
  <c r="AA75" i="49"/>
  <c r="AC75" i="49"/>
  <c r="AD75" i="49"/>
  <c r="Q31" i="52"/>
  <c r="Q63" i="52" s="1"/>
  <c r="O28" i="52"/>
  <c r="H25" i="52"/>
  <c r="H27" i="52" s="1"/>
  <c r="AI27" i="52" s="1"/>
  <c r="AI23" i="52"/>
  <c r="AK87" i="52"/>
  <c r="AJ87" i="52"/>
  <c r="F91" i="52"/>
  <c r="D124" i="54" s="1"/>
  <c r="G91" i="52"/>
  <c r="E124" i="54" s="1"/>
  <c r="AK28" i="52"/>
  <c r="AH121" i="54"/>
  <c r="BV75" i="53"/>
  <c r="G62" i="52"/>
  <c r="AK53" i="52"/>
  <c r="C14" i="52" s="1"/>
  <c r="K31" i="52"/>
  <c r="K63" i="52" s="1"/>
  <c r="R24" i="52"/>
  <c r="AD23" i="52"/>
  <c r="AD25" i="52" s="1"/>
  <c r="AA24" i="52"/>
  <c r="K120" i="54"/>
  <c r="P87" i="52"/>
  <c r="M91" i="52"/>
  <c r="K124" i="54" s="1"/>
  <c r="K91" i="52"/>
  <c r="AI62" i="52"/>
  <c r="AB25" i="52"/>
  <c r="AB27" i="52" s="1"/>
  <c r="AA27" i="52" s="1"/>
  <c r="AI121" i="54"/>
  <c r="BW75" i="53"/>
  <c r="I28" i="52"/>
  <c r="AK60" i="52"/>
  <c r="F29" i="52"/>
  <c r="AJ29" i="52" s="1"/>
  <c r="F28" i="52"/>
  <c r="U23" i="52"/>
  <c r="U25" i="52" s="1"/>
  <c r="E91" i="52"/>
  <c r="AG121" i="54"/>
  <c r="AI89" i="52"/>
  <c r="BU75" i="53"/>
  <c r="J120" i="54"/>
  <c r="L91" i="52"/>
  <c r="J124" i="54" s="1"/>
  <c r="O87" i="52"/>
  <c r="K17" i="52"/>
  <c r="AA23" i="52"/>
  <c r="AK29" i="52"/>
  <c r="AK24" i="52"/>
  <c r="I24" i="52"/>
  <c r="F24" i="52"/>
  <c r="AG23" i="52"/>
  <c r="AG25" i="52" s="1"/>
  <c r="O23" i="52"/>
  <c r="O25" i="52" s="1"/>
  <c r="P23" i="52"/>
  <c r="P25" i="52" s="1"/>
  <c r="P27" i="52" s="1"/>
  <c r="O27" i="52" s="1"/>
  <c r="R23" i="52"/>
  <c r="H24" i="48"/>
  <c r="H56" i="48" s="1"/>
  <c r="F16" i="48"/>
  <c r="J16" i="48" s="1"/>
  <c r="F17" i="36"/>
  <c r="G22" i="36"/>
  <c r="G17" i="36"/>
  <c r="H16" i="36"/>
  <c r="E17" i="36"/>
  <c r="E116" i="38"/>
  <c r="H73" i="36"/>
  <c r="G21" i="36"/>
  <c r="F21" i="36"/>
  <c r="H17" i="36"/>
  <c r="E21" i="36"/>
  <c r="E22" i="36"/>
  <c r="E20" i="48" l="1"/>
  <c r="W75" i="37"/>
  <c r="O75" i="37"/>
  <c r="G75" i="37"/>
  <c r="V75" i="37"/>
  <c r="N75" i="37"/>
  <c r="F75" i="37"/>
  <c r="U75" i="37"/>
  <c r="M75" i="37"/>
  <c r="E75" i="37"/>
  <c r="T75" i="37"/>
  <c r="L75" i="37"/>
  <c r="D75" i="37"/>
  <c r="AA75" i="37"/>
  <c r="S75" i="37"/>
  <c r="K75" i="37"/>
  <c r="Z75" i="37"/>
  <c r="R75" i="37"/>
  <c r="J75" i="37"/>
  <c r="X75" i="37"/>
  <c r="H75" i="37"/>
  <c r="Y75" i="37"/>
  <c r="Q75" i="37"/>
  <c r="I75" i="37"/>
  <c r="P75" i="37"/>
  <c r="J21" i="36"/>
  <c r="J17" i="36"/>
  <c r="J22" i="36"/>
  <c r="V62" i="70"/>
  <c r="AH10" i="92"/>
  <c r="AH10" i="88"/>
  <c r="AI10" i="92"/>
  <c r="AI10" i="88"/>
  <c r="D12" i="88"/>
  <c r="D12" i="92"/>
  <c r="AK62" i="61"/>
  <c r="AK62" i="69"/>
  <c r="AK62" i="52"/>
  <c r="E17" i="57"/>
  <c r="C8" i="59" s="1"/>
  <c r="G91" i="65"/>
  <c r="E124" i="67" s="1"/>
  <c r="H17" i="61"/>
  <c r="F8" i="63" s="1"/>
  <c r="AK62" i="57"/>
  <c r="AK62" i="65"/>
  <c r="K17" i="69"/>
  <c r="J9" i="70" s="1"/>
  <c r="BV61" i="70"/>
  <c r="AD12" i="63"/>
  <c r="AD12" i="67"/>
  <c r="AD12" i="71"/>
  <c r="C12" i="63"/>
  <c r="C12" i="67"/>
  <c r="C12" i="71"/>
  <c r="O12" i="63"/>
  <c r="O12" i="67"/>
  <c r="O12" i="71"/>
  <c r="X12" i="63"/>
  <c r="X12" i="67"/>
  <c r="X12" i="71"/>
  <c r="F12" i="63"/>
  <c r="F12" i="67"/>
  <c r="F12" i="71"/>
  <c r="R12" i="63"/>
  <c r="R12" i="67"/>
  <c r="R12" i="71"/>
  <c r="Z27" i="69"/>
  <c r="Z31" i="69" s="1"/>
  <c r="Z63" i="69" s="1"/>
  <c r="L12" i="63"/>
  <c r="L12" i="67"/>
  <c r="L12" i="71"/>
  <c r="N27" i="69"/>
  <c r="N31" i="69" s="1"/>
  <c r="N63" i="69" s="1"/>
  <c r="AA12" i="63"/>
  <c r="AA12" i="67"/>
  <c r="AA12" i="71"/>
  <c r="G27" i="52"/>
  <c r="G31" i="52" s="1"/>
  <c r="G63" i="52" s="1"/>
  <c r="AC27" i="69"/>
  <c r="T27" i="69"/>
  <c r="T31" i="69" s="1"/>
  <c r="T63" i="69" s="1"/>
  <c r="I12" i="63"/>
  <c r="I12" i="71"/>
  <c r="I12" i="67"/>
  <c r="H27" i="69"/>
  <c r="H31" i="69" s="1"/>
  <c r="H63" i="69" s="1"/>
  <c r="BW61" i="70"/>
  <c r="AG11" i="63"/>
  <c r="AG11" i="67"/>
  <c r="U12" i="63"/>
  <c r="U12" i="71"/>
  <c r="U12" i="67"/>
  <c r="AH10" i="63"/>
  <c r="AH10" i="67"/>
  <c r="AH10" i="71"/>
  <c r="AI10" i="63"/>
  <c r="AI10" i="67"/>
  <c r="AI10" i="71"/>
  <c r="D12" i="63"/>
  <c r="D12" i="67"/>
  <c r="D12" i="71"/>
  <c r="S87" i="69"/>
  <c r="S91" i="69" s="1"/>
  <c r="N120" i="71"/>
  <c r="BV58" i="70"/>
  <c r="I23" i="69"/>
  <c r="I25" i="69" s="1"/>
  <c r="AJ62" i="70"/>
  <c r="AD23" i="69"/>
  <c r="AD25" i="69" s="1"/>
  <c r="U23" i="69"/>
  <c r="U25" i="69" s="1"/>
  <c r="AA23" i="69"/>
  <c r="AA25" i="69" s="1"/>
  <c r="X23" i="69"/>
  <c r="X25" i="69" s="1"/>
  <c r="L23" i="69"/>
  <c r="L25" i="69" s="1"/>
  <c r="BQ73" i="49"/>
  <c r="AK89" i="69"/>
  <c r="BW75" i="66"/>
  <c r="AK89" i="65"/>
  <c r="AH121" i="59"/>
  <c r="AJ89" i="57"/>
  <c r="BW75" i="58"/>
  <c r="AK89" i="57"/>
  <c r="AJ89" i="69"/>
  <c r="AH121" i="63"/>
  <c r="AJ89" i="61"/>
  <c r="AI121" i="63"/>
  <c r="AK89" i="61"/>
  <c r="AA74" i="53"/>
  <c r="Y74" i="53"/>
  <c r="L120" i="54"/>
  <c r="Q87" i="52"/>
  <c r="AF74" i="53" s="1"/>
  <c r="Z74" i="53"/>
  <c r="AD74" i="53"/>
  <c r="AB74" i="53"/>
  <c r="N91" i="52"/>
  <c r="AB78" i="53" s="1"/>
  <c r="X74" i="53"/>
  <c r="AA25" i="52"/>
  <c r="AA74" i="70"/>
  <c r="X74" i="70"/>
  <c r="L120" i="71"/>
  <c r="AD74" i="70"/>
  <c r="AC74" i="70"/>
  <c r="AB74" i="70"/>
  <c r="Y74" i="70"/>
  <c r="Q87" i="69"/>
  <c r="Q91" i="69" s="1"/>
  <c r="Z74" i="70"/>
  <c r="BW11" i="70"/>
  <c r="BV11" i="70"/>
  <c r="I75" i="48"/>
  <c r="V72" i="49"/>
  <c r="Y72" i="49"/>
  <c r="U72" i="49"/>
  <c r="Z72" i="49"/>
  <c r="T72" i="49"/>
  <c r="X72" i="49"/>
  <c r="W72" i="49"/>
  <c r="C7" i="50"/>
  <c r="D7" i="50"/>
  <c r="E7" i="50"/>
  <c r="AC116" i="50"/>
  <c r="L25" i="57"/>
  <c r="AF31" i="69"/>
  <c r="AF63" i="69" s="1"/>
  <c r="Y31" i="65"/>
  <c r="Y63" i="65" s="1"/>
  <c r="H31" i="65"/>
  <c r="H63" i="65" s="1"/>
  <c r="W31" i="65"/>
  <c r="W63" i="65" s="1"/>
  <c r="P31" i="61"/>
  <c r="P63" i="61" s="1"/>
  <c r="Q31" i="61"/>
  <c r="Q63" i="61" s="1"/>
  <c r="W31" i="61"/>
  <c r="W63" i="61" s="1"/>
  <c r="X31" i="57"/>
  <c r="T31" i="57"/>
  <c r="T63" i="57" s="1"/>
  <c r="V23" i="52"/>
  <c r="V25" i="52" s="1"/>
  <c r="AC31" i="52"/>
  <c r="AC63" i="52" s="1"/>
  <c r="W31" i="52"/>
  <c r="W63" i="52" s="1"/>
  <c r="Z31" i="52"/>
  <c r="Z63" i="52" s="1"/>
  <c r="AF31" i="52"/>
  <c r="AF63" i="52" s="1"/>
  <c r="AJ87" i="57"/>
  <c r="O25" i="61"/>
  <c r="AJ29" i="57"/>
  <c r="AI121" i="59"/>
  <c r="L91" i="57"/>
  <c r="J124" i="59" s="1"/>
  <c r="BV75" i="58"/>
  <c r="AI89" i="57"/>
  <c r="AG121" i="59"/>
  <c r="H17" i="57"/>
  <c r="C9" i="58" s="1"/>
  <c r="K91" i="57"/>
  <c r="T78" i="58" s="1"/>
  <c r="M91" i="57"/>
  <c r="K124" i="59" s="1"/>
  <c r="F91" i="57"/>
  <c r="D124" i="59" s="1"/>
  <c r="E91" i="57"/>
  <c r="C78" i="58" s="1"/>
  <c r="K17" i="57"/>
  <c r="I8" i="59" s="1"/>
  <c r="G91" i="57"/>
  <c r="E124" i="59" s="1"/>
  <c r="J91" i="57"/>
  <c r="H124" i="59" s="1"/>
  <c r="H91" i="57"/>
  <c r="K78" i="58" s="1"/>
  <c r="G91" i="61"/>
  <c r="E124" i="63" s="1"/>
  <c r="AK87" i="57"/>
  <c r="AG121" i="67"/>
  <c r="I91" i="57"/>
  <c r="G124" i="59" s="1"/>
  <c r="AD62" i="70"/>
  <c r="S23" i="65"/>
  <c r="S25" i="65" s="1"/>
  <c r="P23" i="57"/>
  <c r="P25" i="57" s="1"/>
  <c r="P27" i="57" s="1"/>
  <c r="O27" i="57" s="1"/>
  <c r="AC62" i="70"/>
  <c r="AH23" i="65"/>
  <c r="AH25" i="65" s="1"/>
  <c r="AH27" i="65" s="1"/>
  <c r="AG27" i="65" s="1"/>
  <c r="AE23" i="65"/>
  <c r="AE25" i="65" s="1"/>
  <c r="AE27" i="65" s="1"/>
  <c r="AD27" i="65" s="1"/>
  <c r="V23" i="61"/>
  <c r="V25" i="61" s="1"/>
  <c r="V27" i="61" s="1"/>
  <c r="U27" i="61" s="1"/>
  <c r="AH23" i="61"/>
  <c r="AH25" i="61" s="1"/>
  <c r="AH27" i="61" s="1"/>
  <c r="AG27" i="61" s="1"/>
  <c r="S23" i="61"/>
  <c r="S25" i="61" s="1"/>
  <c r="S27" i="61" s="1"/>
  <c r="R27" i="61" s="1"/>
  <c r="AE23" i="61"/>
  <c r="AE25" i="61" s="1"/>
  <c r="AE27" i="61" s="1"/>
  <c r="AD27" i="61" s="1"/>
  <c r="AE23" i="57"/>
  <c r="AE25" i="57" s="1"/>
  <c r="AE27" i="57" s="1"/>
  <c r="AD27" i="57" s="1"/>
  <c r="X23" i="52"/>
  <c r="X25" i="52" s="1"/>
  <c r="M23" i="52"/>
  <c r="M25" i="52" s="1"/>
  <c r="M27" i="52" s="1"/>
  <c r="L27" i="52" s="1"/>
  <c r="L23" i="52"/>
  <c r="L25" i="52" s="1"/>
  <c r="Y23" i="52"/>
  <c r="Y25" i="52" s="1"/>
  <c r="Y27" i="52" s="1"/>
  <c r="X27" i="52" s="1"/>
  <c r="BW75" i="62"/>
  <c r="BV75" i="62"/>
  <c r="AJ24" i="69"/>
  <c r="R25" i="61"/>
  <c r="AI89" i="61"/>
  <c r="I91" i="61"/>
  <c r="G124" i="63" s="1"/>
  <c r="R25" i="52"/>
  <c r="K91" i="61"/>
  <c r="S78" i="62" s="1"/>
  <c r="J91" i="61"/>
  <c r="H124" i="63" s="1"/>
  <c r="F91" i="61"/>
  <c r="D124" i="63" s="1"/>
  <c r="E17" i="61"/>
  <c r="J78" i="53"/>
  <c r="AI121" i="67"/>
  <c r="M91" i="61"/>
  <c r="K124" i="63" s="1"/>
  <c r="L91" i="61"/>
  <c r="J124" i="63" s="1"/>
  <c r="AJ87" i="61"/>
  <c r="AG121" i="63"/>
  <c r="AK87" i="61"/>
  <c r="E91" i="61"/>
  <c r="C124" i="63" s="1"/>
  <c r="C9" i="53"/>
  <c r="H91" i="61"/>
  <c r="O78" i="62" s="1"/>
  <c r="K17" i="61"/>
  <c r="I8" i="63" s="1"/>
  <c r="C8" i="54"/>
  <c r="H91" i="65"/>
  <c r="K78" i="66" s="1"/>
  <c r="BU75" i="66"/>
  <c r="K91" i="65"/>
  <c r="V78" i="66" s="1"/>
  <c r="I91" i="65"/>
  <c r="G124" i="67" s="1"/>
  <c r="AJ87" i="65"/>
  <c r="E17" i="65"/>
  <c r="M91" i="65"/>
  <c r="K124" i="67" s="1"/>
  <c r="K17" i="65"/>
  <c r="I8" i="67" s="1"/>
  <c r="L78" i="53"/>
  <c r="AK87" i="65"/>
  <c r="J91" i="65"/>
  <c r="H124" i="67" s="1"/>
  <c r="E91" i="65"/>
  <c r="C124" i="67" s="1"/>
  <c r="AH122" i="67"/>
  <c r="F124" i="54"/>
  <c r="M78" i="53"/>
  <c r="L91" i="65"/>
  <c r="J124" i="67" s="1"/>
  <c r="F91" i="65"/>
  <c r="D124" i="67" s="1"/>
  <c r="N78" i="53"/>
  <c r="K78" i="53"/>
  <c r="O78" i="53"/>
  <c r="H17" i="65"/>
  <c r="F8" i="67" s="1"/>
  <c r="E17" i="69"/>
  <c r="P91" i="69"/>
  <c r="F91" i="69"/>
  <c r="M91" i="69"/>
  <c r="G91" i="69"/>
  <c r="I91" i="69"/>
  <c r="AG121" i="71"/>
  <c r="BU75" i="70"/>
  <c r="AI89" i="69"/>
  <c r="AI121" i="71"/>
  <c r="BW75" i="70"/>
  <c r="M120" i="71"/>
  <c r="R87" i="69"/>
  <c r="O91" i="69"/>
  <c r="N17" i="69"/>
  <c r="AJ28" i="69"/>
  <c r="AJ29" i="69"/>
  <c r="AH121" i="71"/>
  <c r="BV75" i="70"/>
  <c r="J91" i="69"/>
  <c r="BU62" i="70"/>
  <c r="E23" i="69"/>
  <c r="AG31" i="69"/>
  <c r="AK87" i="69"/>
  <c r="AJ87" i="69"/>
  <c r="N91" i="69"/>
  <c r="K91" i="69"/>
  <c r="H91" i="69"/>
  <c r="AK62" i="70"/>
  <c r="H17" i="69"/>
  <c r="AR62" i="70"/>
  <c r="V23" i="69" s="1"/>
  <c r="V25" i="69" s="1"/>
  <c r="V27" i="69" s="1"/>
  <c r="G25" i="69"/>
  <c r="G27" i="69" s="1"/>
  <c r="F23" i="69"/>
  <c r="E91" i="69"/>
  <c r="L91" i="69"/>
  <c r="BM62" i="70"/>
  <c r="AE23" i="69" s="1"/>
  <c r="AE25" i="69" s="1"/>
  <c r="AE27" i="69" s="1"/>
  <c r="P23" i="65"/>
  <c r="P25" i="65" s="1"/>
  <c r="P27" i="65" s="1"/>
  <c r="O27" i="65" s="1"/>
  <c r="AJ29" i="65"/>
  <c r="V23" i="65"/>
  <c r="V25" i="65" s="1"/>
  <c r="V27" i="65" s="1"/>
  <c r="U27" i="65" s="1"/>
  <c r="AB23" i="65"/>
  <c r="AB25" i="65" s="1"/>
  <c r="AB27" i="65" s="1"/>
  <c r="AA27" i="65" s="1"/>
  <c r="L31" i="65"/>
  <c r="L120" i="67"/>
  <c r="AC74" i="66"/>
  <c r="Y74" i="66"/>
  <c r="X74" i="66"/>
  <c r="AA74" i="66"/>
  <c r="AD74" i="66"/>
  <c r="N91" i="65"/>
  <c r="AB74" i="66"/>
  <c r="Q87" i="65"/>
  <c r="Z74" i="66"/>
  <c r="AG122" i="67"/>
  <c r="BU76" i="66"/>
  <c r="M120" i="67"/>
  <c r="O91" i="65"/>
  <c r="M124" i="67" s="1"/>
  <c r="R87" i="65"/>
  <c r="N17" i="65"/>
  <c r="G31" i="65"/>
  <c r="G63" i="65" s="1"/>
  <c r="N120" i="67"/>
  <c r="P91" i="65"/>
  <c r="N124" i="67" s="1"/>
  <c r="S87" i="65"/>
  <c r="J23" i="65"/>
  <c r="AJ28" i="65"/>
  <c r="E25" i="65"/>
  <c r="AI23" i="65"/>
  <c r="M23" i="61"/>
  <c r="M25" i="61" s="1"/>
  <c r="M27" i="61" s="1"/>
  <c r="L27" i="61" s="1"/>
  <c r="N120" i="63"/>
  <c r="P91" i="61"/>
  <c r="N124" i="63" s="1"/>
  <c r="S87" i="61"/>
  <c r="E25" i="61"/>
  <c r="AI23" i="61"/>
  <c r="AB23" i="61"/>
  <c r="AB25" i="61" s="1"/>
  <c r="AB27" i="61" s="1"/>
  <c r="AA27" i="61" s="1"/>
  <c r="M120" i="63"/>
  <c r="O91" i="61"/>
  <c r="M124" i="63" s="1"/>
  <c r="N17" i="61"/>
  <c r="R87" i="61"/>
  <c r="L120" i="63"/>
  <c r="AB74" i="62"/>
  <c r="AD74" i="62"/>
  <c r="AC74" i="62"/>
  <c r="Y74" i="62"/>
  <c r="N91" i="61"/>
  <c r="Z74" i="62"/>
  <c r="AA74" i="62"/>
  <c r="X74" i="62"/>
  <c r="Q87" i="61"/>
  <c r="AJ24" i="61"/>
  <c r="Y23" i="61"/>
  <c r="Y25" i="61" s="1"/>
  <c r="Y27" i="61" s="1"/>
  <c r="X27" i="61" s="1"/>
  <c r="G25" i="61"/>
  <c r="G27" i="61" s="1"/>
  <c r="I23" i="61"/>
  <c r="I25" i="61" s="1"/>
  <c r="AJ28" i="61"/>
  <c r="F23" i="61"/>
  <c r="U31" i="57"/>
  <c r="AJ24" i="57"/>
  <c r="M120" i="59"/>
  <c r="O91" i="57"/>
  <c r="M124" i="59" s="1"/>
  <c r="N17" i="57"/>
  <c r="R87" i="57"/>
  <c r="S23" i="57"/>
  <c r="S25" i="57" s="1"/>
  <c r="S27" i="57" s="1"/>
  <c r="AJ28" i="57"/>
  <c r="AG31" i="57"/>
  <c r="M23" i="57"/>
  <c r="M25" i="57" s="1"/>
  <c r="M27" i="57" s="1"/>
  <c r="L27" i="57" s="1"/>
  <c r="N120" i="59"/>
  <c r="S87" i="57"/>
  <c r="P91" i="57"/>
  <c r="N124" i="59" s="1"/>
  <c r="AB23" i="57"/>
  <c r="AB25" i="57" s="1"/>
  <c r="AB27" i="57" s="1"/>
  <c r="AA27" i="57" s="1"/>
  <c r="F23" i="57"/>
  <c r="G23" i="57"/>
  <c r="L120" i="59"/>
  <c r="Z74" i="58"/>
  <c r="AA74" i="58"/>
  <c r="Y74" i="58"/>
  <c r="X74" i="58"/>
  <c r="AC74" i="58"/>
  <c r="AD74" i="58"/>
  <c r="AB74" i="58"/>
  <c r="N91" i="57"/>
  <c r="Q87" i="57"/>
  <c r="Q23" i="57"/>
  <c r="I23" i="57"/>
  <c r="I25" i="57" s="1"/>
  <c r="J23" i="57"/>
  <c r="J25" i="57" s="1"/>
  <c r="J27" i="57" s="1"/>
  <c r="I27" i="57" s="1"/>
  <c r="AI25" i="52"/>
  <c r="S23" i="52"/>
  <c r="S25" i="52" s="1"/>
  <c r="S27" i="52" s="1"/>
  <c r="R27" i="52" s="1"/>
  <c r="I8" i="54"/>
  <c r="J9" i="53"/>
  <c r="I124" i="54"/>
  <c r="T78" i="53"/>
  <c r="R78" i="53"/>
  <c r="Q78" i="53"/>
  <c r="V78" i="53"/>
  <c r="U78" i="53"/>
  <c r="S78" i="53"/>
  <c r="W78" i="53"/>
  <c r="O31" i="52"/>
  <c r="M120" i="54"/>
  <c r="O91" i="52"/>
  <c r="M124" i="54" s="1"/>
  <c r="R87" i="52"/>
  <c r="N17" i="52"/>
  <c r="C124" i="54"/>
  <c r="D78" i="53"/>
  <c r="H78" i="53"/>
  <c r="G78" i="53"/>
  <c r="F78" i="53"/>
  <c r="E78" i="53"/>
  <c r="I78" i="53"/>
  <c r="C78" i="53"/>
  <c r="AJ28" i="52"/>
  <c r="F25" i="52"/>
  <c r="AH122" i="54"/>
  <c r="BV76" i="53"/>
  <c r="AH23" i="52"/>
  <c r="AH25" i="52" s="1"/>
  <c r="AH27" i="52" s="1"/>
  <c r="AG27" i="52" s="1"/>
  <c r="AE23" i="52"/>
  <c r="AE25" i="52" s="1"/>
  <c r="AE27" i="52" s="1"/>
  <c r="AD27" i="52" s="1"/>
  <c r="AJ24" i="52"/>
  <c r="N120" i="54"/>
  <c r="S87" i="52"/>
  <c r="P91" i="52"/>
  <c r="N124" i="54" s="1"/>
  <c r="AG122" i="54"/>
  <c r="BU76" i="53"/>
  <c r="AI122" i="54"/>
  <c r="BW76" i="53"/>
  <c r="F18" i="48"/>
  <c r="J18" i="48" s="1"/>
  <c r="AC117" i="50"/>
  <c r="BQ74" i="49"/>
  <c r="F116" i="38"/>
  <c r="I73" i="36"/>
  <c r="H18" i="36"/>
  <c r="G16" i="36"/>
  <c r="G18" i="36" l="1"/>
  <c r="H20" i="36"/>
  <c r="E24" i="48"/>
  <c r="E29" i="48" s="1"/>
  <c r="F20" i="48"/>
  <c r="J20" i="48" s="1"/>
  <c r="C9" i="62"/>
  <c r="E27" i="65"/>
  <c r="AI27" i="65" s="1"/>
  <c r="E27" i="61"/>
  <c r="F27" i="61" s="1"/>
  <c r="AJ27" i="61" s="1"/>
  <c r="AA27" i="69"/>
  <c r="AA31" i="69" s="1"/>
  <c r="I8" i="71"/>
  <c r="V87" i="69"/>
  <c r="Q120" i="71"/>
  <c r="I27" i="69"/>
  <c r="I31" i="69" s="1"/>
  <c r="U27" i="69"/>
  <c r="U31" i="69" s="1"/>
  <c r="V27" i="52"/>
  <c r="U27" i="52" s="1"/>
  <c r="U31" i="52" s="1"/>
  <c r="F27" i="52"/>
  <c r="F31" i="52" s="1"/>
  <c r="S27" i="65"/>
  <c r="R27" i="65" s="1"/>
  <c r="R31" i="65" s="1"/>
  <c r="AD27" i="69"/>
  <c r="AD31" i="69" s="1"/>
  <c r="AK27" i="61"/>
  <c r="AC31" i="69"/>
  <c r="AC63" i="69" s="1"/>
  <c r="X31" i="69"/>
  <c r="AH122" i="63"/>
  <c r="P23" i="69"/>
  <c r="P25" i="69" s="1"/>
  <c r="P27" i="69" s="1"/>
  <c r="O27" i="69" s="1"/>
  <c r="R23" i="69"/>
  <c r="R25" i="69" s="1"/>
  <c r="O23" i="69"/>
  <c r="O25" i="69" s="1"/>
  <c r="AH122" i="59"/>
  <c r="H118" i="38"/>
  <c r="AI122" i="59"/>
  <c r="AI122" i="63"/>
  <c r="BW76" i="66"/>
  <c r="AG122" i="63"/>
  <c r="AG122" i="59"/>
  <c r="O120" i="54"/>
  <c r="Y78" i="53"/>
  <c r="AD78" i="53"/>
  <c r="Z78" i="53"/>
  <c r="AA78" i="53"/>
  <c r="AC78" i="53"/>
  <c r="X78" i="53"/>
  <c r="L124" i="54"/>
  <c r="AH74" i="53"/>
  <c r="AI74" i="53"/>
  <c r="AK74" i="53"/>
  <c r="AE74" i="53"/>
  <c r="Q91" i="52"/>
  <c r="AE78" i="53" s="1"/>
  <c r="AG74" i="53"/>
  <c r="AJ74" i="53"/>
  <c r="T87" i="52"/>
  <c r="AN74" i="53" s="1"/>
  <c r="L31" i="69"/>
  <c r="AA31" i="52"/>
  <c r="AI74" i="70"/>
  <c r="O120" i="71"/>
  <c r="T87" i="69"/>
  <c r="AG74" i="70"/>
  <c r="AE74" i="70"/>
  <c r="AF74" i="70"/>
  <c r="AH74" i="70"/>
  <c r="AK74" i="70"/>
  <c r="AJ74" i="70"/>
  <c r="H124" i="71"/>
  <c r="N124" i="71"/>
  <c r="E124" i="71"/>
  <c r="Q124" i="71"/>
  <c r="M124" i="71"/>
  <c r="K124" i="71"/>
  <c r="J124" i="71"/>
  <c r="D124" i="71"/>
  <c r="G124" i="71"/>
  <c r="AE78" i="70"/>
  <c r="H8" i="49"/>
  <c r="AE72" i="49"/>
  <c r="AG72" i="49"/>
  <c r="AC72" i="49"/>
  <c r="AF72" i="49"/>
  <c r="AA72" i="49"/>
  <c r="AB72" i="49"/>
  <c r="AD72" i="49"/>
  <c r="C8" i="49"/>
  <c r="C8" i="63"/>
  <c r="C8" i="71"/>
  <c r="AH31" i="69"/>
  <c r="AH63" i="69" s="1"/>
  <c r="Y31" i="69"/>
  <c r="Y63" i="69" s="1"/>
  <c r="J31" i="69"/>
  <c r="J63" i="69" s="1"/>
  <c r="M31" i="69"/>
  <c r="M63" i="69" s="1"/>
  <c r="AB31" i="69"/>
  <c r="AB63" i="69" s="1"/>
  <c r="X31" i="65"/>
  <c r="AD31" i="65"/>
  <c r="M31" i="65"/>
  <c r="M63" i="65" s="1"/>
  <c r="AG31" i="65"/>
  <c r="I31" i="61"/>
  <c r="AD31" i="61"/>
  <c r="O31" i="61"/>
  <c r="R31" i="61"/>
  <c r="J31" i="61"/>
  <c r="J63" i="61" s="1"/>
  <c r="AG31" i="61"/>
  <c r="U31" i="61"/>
  <c r="Y31" i="57"/>
  <c r="Y63" i="57" s="1"/>
  <c r="V31" i="57"/>
  <c r="V63" i="57" s="1"/>
  <c r="O31" i="57"/>
  <c r="AD31" i="57"/>
  <c r="AH31" i="57"/>
  <c r="AH63" i="57" s="1"/>
  <c r="H31" i="52"/>
  <c r="L31" i="52"/>
  <c r="X31" i="52"/>
  <c r="AB31" i="52"/>
  <c r="AB63" i="52" s="1"/>
  <c r="P31" i="52"/>
  <c r="P63" i="52" s="1"/>
  <c r="Y31" i="52"/>
  <c r="Y63" i="52" s="1"/>
  <c r="BU76" i="58"/>
  <c r="Q78" i="58"/>
  <c r="BV76" i="58"/>
  <c r="F8" i="59"/>
  <c r="E78" i="58"/>
  <c r="G78" i="58"/>
  <c r="S78" i="58"/>
  <c r="U78" i="58"/>
  <c r="W78" i="58"/>
  <c r="H78" i="58"/>
  <c r="V78" i="58"/>
  <c r="BW76" i="58"/>
  <c r="I124" i="59"/>
  <c r="R78" i="58"/>
  <c r="D78" i="58"/>
  <c r="I78" i="58"/>
  <c r="F78" i="58"/>
  <c r="C124" i="59"/>
  <c r="W78" i="62"/>
  <c r="J9" i="58"/>
  <c r="M78" i="58"/>
  <c r="J78" i="58"/>
  <c r="F124" i="59"/>
  <c r="N78" i="58"/>
  <c r="L78" i="58"/>
  <c r="P78" i="58"/>
  <c r="O78" i="58"/>
  <c r="H78" i="66"/>
  <c r="J9" i="66"/>
  <c r="BW76" i="62"/>
  <c r="S78" i="66"/>
  <c r="BV62" i="70"/>
  <c r="G78" i="62"/>
  <c r="E78" i="62"/>
  <c r="BV76" i="62"/>
  <c r="AB74" i="37"/>
  <c r="Q78" i="62"/>
  <c r="J78" i="66"/>
  <c r="I124" i="63"/>
  <c r="R78" i="62"/>
  <c r="C78" i="62"/>
  <c r="O78" i="66"/>
  <c r="M78" i="66"/>
  <c r="K78" i="62"/>
  <c r="I78" i="62"/>
  <c r="BU76" i="62"/>
  <c r="V78" i="62"/>
  <c r="D78" i="62"/>
  <c r="H78" i="62"/>
  <c r="L78" i="62"/>
  <c r="F124" i="63"/>
  <c r="M78" i="62"/>
  <c r="U78" i="62"/>
  <c r="J78" i="62"/>
  <c r="T78" i="62"/>
  <c r="F78" i="62"/>
  <c r="P78" i="62"/>
  <c r="N78" i="62"/>
  <c r="T78" i="66"/>
  <c r="R78" i="66"/>
  <c r="P78" i="66"/>
  <c r="N78" i="66"/>
  <c r="L78" i="66"/>
  <c r="AI122" i="67"/>
  <c r="F124" i="67"/>
  <c r="J9" i="62"/>
  <c r="C8" i="67"/>
  <c r="W78" i="66"/>
  <c r="BV76" i="66"/>
  <c r="G78" i="66"/>
  <c r="U78" i="66"/>
  <c r="I124" i="67"/>
  <c r="Q78" i="66"/>
  <c r="F78" i="66"/>
  <c r="C78" i="66"/>
  <c r="D78" i="66"/>
  <c r="I78" i="66"/>
  <c r="E78" i="66"/>
  <c r="C9" i="66"/>
  <c r="AI78" i="70"/>
  <c r="AJ78" i="70"/>
  <c r="O124" i="71"/>
  <c r="AK78" i="70"/>
  <c r="AF78" i="70"/>
  <c r="AH78" i="70"/>
  <c r="AG78" i="70"/>
  <c r="I124" i="71"/>
  <c r="W78" i="70"/>
  <c r="S78" i="70"/>
  <c r="U78" i="70"/>
  <c r="Q78" i="70"/>
  <c r="V78" i="70"/>
  <c r="R78" i="70"/>
  <c r="T78" i="70"/>
  <c r="L124" i="71"/>
  <c r="AB78" i="70"/>
  <c r="AD78" i="70"/>
  <c r="Z78" i="70"/>
  <c r="Y78" i="70"/>
  <c r="X78" i="70"/>
  <c r="AC78" i="70"/>
  <c r="AA78" i="70"/>
  <c r="T120" i="71"/>
  <c r="V91" i="69"/>
  <c r="Y87" i="69"/>
  <c r="P120" i="71"/>
  <c r="U87" i="69"/>
  <c r="Q17" i="69"/>
  <c r="R91" i="69"/>
  <c r="AI122" i="71"/>
  <c r="BW76" i="70"/>
  <c r="F124" i="71"/>
  <c r="O78" i="70"/>
  <c r="J78" i="70"/>
  <c r="L78" i="70"/>
  <c r="N78" i="70"/>
  <c r="M78" i="70"/>
  <c r="K78" i="70"/>
  <c r="P78" i="70"/>
  <c r="L8" i="71"/>
  <c r="Q9" i="70"/>
  <c r="F8" i="71"/>
  <c r="C9" i="70"/>
  <c r="AG122" i="71"/>
  <c r="BU76" i="70"/>
  <c r="F25" i="69"/>
  <c r="AI23" i="69"/>
  <c r="E25" i="69"/>
  <c r="C124" i="71"/>
  <c r="G78" i="70"/>
  <c r="C78" i="70"/>
  <c r="E78" i="70"/>
  <c r="I78" i="70"/>
  <c r="H78" i="70"/>
  <c r="D78" i="70"/>
  <c r="F78" i="70"/>
  <c r="G31" i="69"/>
  <c r="G63" i="69" s="1"/>
  <c r="S23" i="69"/>
  <c r="BW62" i="70"/>
  <c r="AH122" i="71"/>
  <c r="BV76" i="70"/>
  <c r="P120" i="67"/>
  <c r="R91" i="65"/>
  <c r="P124" i="67" s="1"/>
  <c r="Q17" i="65"/>
  <c r="U87" i="65"/>
  <c r="F23" i="65"/>
  <c r="AA31" i="65"/>
  <c r="O31" i="65"/>
  <c r="L124" i="67"/>
  <c r="AB78" i="66"/>
  <c r="Z78" i="66"/>
  <c r="AD78" i="66"/>
  <c r="X78" i="66"/>
  <c r="AC78" i="66"/>
  <c r="AA78" i="66"/>
  <c r="Y78" i="66"/>
  <c r="AI25" i="65"/>
  <c r="U31" i="65"/>
  <c r="J25" i="65"/>
  <c r="J27" i="65" s="1"/>
  <c r="AK23" i="65"/>
  <c r="Q120" i="67"/>
  <c r="V87" i="65"/>
  <c r="S91" i="65"/>
  <c r="Q124" i="67" s="1"/>
  <c r="O120" i="67"/>
  <c r="AK74" i="66"/>
  <c r="AH74" i="66"/>
  <c r="T87" i="65"/>
  <c r="AG74" i="66"/>
  <c r="AF74" i="66"/>
  <c r="AJ74" i="66"/>
  <c r="AE74" i="66"/>
  <c r="AI74" i="66"/>
  <c r="Q91" i="65"/>
  <c r="I23" i="65"/>
  <c r="I25" i="65" s="1"/>
  <c r="Q9" i="66"/>
  <c r="L8" i="67"/>
  <c r="AK25" i="61"/>
  <c r="G31" i="61"/>
  <c r="G63" i="61" s="1"/>
  <c r="P120" i="63"/>
  <c r="R91" i="61"/>
  <c r="P124" i="63" s="1"/>
  <c r="U87" i="61"/>
  <c r="Q17" i="61"/>
  <c r="AK23" i="61"/>
  <c r="L8" i="63"/>
  <c r="Q9" i="62"/>
  <c r="AA31" i="61"/>
  <c r="AI25" i="61"/>
  <c r="X31" i="61"/>
  <c r="O120" i="63"/>
  <c r="AE74" i="62"/>
  <c r="AJ74" i="62"/>
  <c r="AG74" i="62"/>
  <c r="AF74" i="62"/>
  <c r="Q91" i="61"/>
  <c r="T87" i="61"/>
  <c r="AI74" i="62"/>
  <c r="AK74" i="62"/>
  <c r="AH74" i="62"/>
  <c r="L31" i="61"/>
  <c r="AJ23" i="61"/>
  <c r="F25" i="61"/>
  <c r="AA78" i="62"/>
  <c r="L124" i="63"/>
  <c r="AC78" i="62"/>
  <c r="Z78" i="62"/>
  <c r="X78" i="62"/>
  <c r="Y78" i="62"/>
  <c r="AD78" i="62"/>
  <c r="AB78" i="62"/>
  <c r="Q120" i="63"/>
  <c r="V87" i="61"/>
  <c r="S91" i="61"/>
  <c r="Q124" i="63" s="1"/>
  <c r="AK23" i="57"/>
  <c r="G25" i="57"/>
  <c r="O120" i="59"/>
  <c r="AH74" i="58"/>
  <c r="AJ74" i="58"/>
  <c r="AI74" i="58"/>
  <c r="AG74" i="58"/>
  <c r="AF74" i="58"/>
  <c r="AE74" i="58"/>
  <c r="Q91" i="57"/>
  <c r="T87" i="57"/>
  <c r="AK74" i="58"/>
  <c r="L124" i="59"/>
  <c r="AD78" i="58"/>
  <c r="Y78" i="58"/>
  <c r="Z78" i="58"/>
  <c r="AC78" i="58"/>
  <c r="AB78" i="58"/>
  <c r="AA78" i="58"/>
  <c r="X78" i="58"/>
  <c r="L31" i="57"/>
  <c r="AA31" i="57"/>
  <c r="I31" i="57"/>
  <c r="Q120" i="59"/>
  <c r="S91" i="57"/>
  <c r="Q124" i="59" s="1"/>
  <c r="V87" i="57"/>
  <c r="L8" i="59"/>
  <c r="Q9" i="58"/>
  <c r="S31" i="57"/>
  <c r="S63" i="57" s="1"/>
  <c r="R91" i="57"/>
  <c r="P124" i="59" s="1"/>
  <c r="P120" i="59"/>
  <c r="U87" i="57"/>
  <c r="Q17" i="57"/>
  <c r="F25" i="57"/>
  <c r="AJ23" i="57"/>
  <c r="Q25" i="57"/>
  <c r="Q27" i="57" s="1"/>
  <c r="AI23" i="57"/>
  <c r="Q120" i="54"/>
  <c r="S91" i="52"/>
  <c r="Q124" i="54" s="1"/>
  <c r="V87" i="52"/>
  <c r="AD31" i="52"/>
  <c r="R31" i="52"/>
  <c r="P120" i="54"/>
  <c r="U87" i="52"/>
  <c r="Q17" i="52"/>
  <c r="R91" i="52"/>
  <c r="P124" i="54" s="1"/>
  <c r="Q9" i="53"/>
  <c r="L8" i="54"/>
  <c r="AG31" i="52"/>
  <c r="J23" i="52"/>
  <c r="H7" i="50"/>
  <c r="M8" i="49"/>
  <c r="F16" i="36"/>
  <c r="E16" i="36"/>
  <c r="I16" i="36"/>
  <c r="G116" i="38"/>
  <c r="E29" i="56" l="1"/>
  <c r="E46" i="48"/>
  <c r="J16" i="36"/>
  <c r="I18" i="36"/>
  <c r="G20" i="36"/>
  <c r="G24" i="36" s="1"/>
  <c r="G56" i="36" s="1"/>
  <c r="F18" i="36"/>
  <c r="F27" i="65"/>
  <c r="AI27" i="61"/>
  <c r="AI31" i="52"/>
  <c r="AI63" i="52" s="1"/>
  <c r="H63" i="52"/>
  <c r="E27" i="69"/>
  <c r="F27" i="69" s="1"/>
  <c r="G27" i="57"/>
  <c r="V31" i="52"/>
  <c r="V63" i="52" s="1"/>
  <c r="S31" i="65"/>
  <c r="S63" i="65" s="1"/>
  <c r="R27" i="57"/>
  <c r="AI27" i="57"/>
  <c r="I27" i="65"/>
  <c r="AJ27" i="65" s="1"/>
  <c r="AK27" i="65"/>
  <c r="AJ23" i="69"/>
  <c r="O31" i="69"/>
  <c r="AI78" i="53"/>
  <c r="AG78" i="53"/>
  <c r="AF78" i="53"/>
  <c r="AJ78" i="53"/>
  <c r="O124" i="54"/>
  <c r="AK78" i="53"/>
  <c r="AH78" i="53"/>
  <c r="E31" i="65"/>
  <c r="E63" i="65" s="1"/>
  <c r="E31" i="61"/>
  <c r="E63" i="61" s="1"/>
  <c r="W87" i="52"/>
  <c r="AW74" i="53" s="1"/>
  <c r="AL74" i="53"/>
  <c r="T91" i="52"/>
  <c r="AM78" i="53" s="1"/>
  <c r="AP74" i="53"/>
  <c r="AQ74" i="53"/>
  <c r="AM74" i="53"/>
  <c r="AR74" i="53"/>
  <c r="R120" i="54"/>
  <c r="AO74" i="53"/>
  <c r="AQ74" i="70"/>
  <c r="T91" i="69"/>
  <c r="AR74" i="70"/>
  <c r="AN74" i="70"/>
  <c r="R120" i="71"/>
  <c r="AP74" i="70"/>
  <c r="AM74" i="70"/>
  <c r="W87" i="69"/>
  <c r="AL74" i="70"/>
  <c r="AO74" i="70"/>
  <c r="T124" i="71"/>
  <c r="P124" i="71"/>
  <c r="V31" i="69"/>
  <c r="V63" i="69" s="1"/>
  <c r="P31" i="69"/>
  <c r="P63" i="69" s="1"/>
  <c r="AE31" i="69"/>
  <c r="AE63" i="69" s="1"/>
  <c r="AE31" i="65"/>
  <c r="AE63" i="65" s="1"/>
  <c r="P31" i="65"/>
  <c r="P63" i="65" s="1"/>
  <c r="V31" i="65"/>
  <c r="V63" i="65" s="1"/>
  <c r="AH31" i="65"/>
  <c r="AH63" i="65" s="1"/>
  <c r="AB31" i="65"/>
  <c r="AB63" i="65" s="1"/>
  <c r="V31" i="61"/>
  <c r="V63" i="61" s="1"/>
  <c r="S31" i="61"/>
  <c r="S63" i="61" s="1"/>
  <c r="AH31" i="61"/>
  <c r="AH63" i="61" s="1"/>
  <c r="AB31" i="61"/>
  <c r="AB63" i="61" s="1"/>
  <c r="Y31" i="61"/>
  <c r="Y63" i="61" s="1"/>
  <c r="M31" i="61"/>
  <c r="M63" i="61" s="1"/>
  <c r="AE31" i="61"/>
  <c r="AE63" i="61" s="1"/>
  <c r="M31" i="57"/>
  <c r="M63" i="57" s="1"/>
  <c r="AE31" i="57"/>
  <c r="AE63" i="57" s="1"/>
  <c r="AB31" i="57"/>
  <c r="AB63" i="57" s="1"/>
  <c r="P31" i="57"/>
  <c r="P63" i="57" s="1"/>
  <c r="J31" i="57"/>
  <c r="J63" i="57" s="1"/>
  <c r="M31" i="52"/>
  <c r="M63" i="52" s="1"/>
  <c r="AH31" i="52"/>
  <c r="AH63" i="52" s="1"/>
  <c r="AE31" i="52"/>
  <c r="AE63" i="52" s="1"/>
  <c r="S31" i="52"/>
  <c r="S63" i="52" s="1"/>
  <c r="F24" i="48"/>
  <c r="H24" i="36"/>
  <c r="H56" i="36" s="1"/>
  <c r="S25" i="69"/>
  <c r="S27" i="69" s="1"/>
  <c r="R27" i="69" s="1"/>
  <c r="AK23" i="69"/>
  <c r="AI25" i="69"/>
  <c r="O8" i="71"/>
  <c r="X9" i="70"/>
  <c r="S120" i="71"/>
  <c r="U91" i="69"/>
  <c r="X87" i="69"/>
  <c r="T17" i="69"/>
  <c r="W120" i="71"/>
  <c r="AB87" i="69"/>
  <c r="Y91" i="69"/>
  <c r="AJ25" i="69"/>
  <c r="T120" i="67"/>
  <c r="V91" i="65"/>
  <c r="T124" i="67" s="1"/>
  <c r="Y87" i="65"/>
  <c r="J31" i="65"/>
  <c r="J63" i="65" s="1"/>
  <c r="AK25" i="65"/>
  <c r="AJ23" i="65"/>
  <c r="F25" i="65"/>
  <c r="S120" i="67"/>
  <c r="X87" i="65"/>
  <c r="T17" i="65"/>
  <c r="U91" i="65"/>
  <c r="S124" i="67" s="1"/>
  <c r="X9" i="66"/>
  <c r="O8" i="67"/>
  <c r="O124" i="67"/>
  <c r="AJ78" i="66"/>
  <c r="AE78" i="66"/>
  <c r="AI78" i="66"/>
  <c r="AG78" i="66"/>
  <c r="AF78" i="66"/>
  <c r="AK78" i="66"/>
  <c r="AH78" i="66"/>
  <c r="R120" i="67"/>
  <c r="AQ74" i="66"/>
  <c r="AP74" i="66"/>
  <c r="AO74" i="66"/>
  <c r="AL74" i="66"/>
  <c r="W87" i="65"/>
  <c r="AM74" i="66"/>
  <c r="T91" i="65"/>
  <c r="AR74" i="66"/>
  <c r="AN74" i="66"/>
  <c r="AJ25" i="61"/>
  <c r="O8" i="63"/>
  <c r="X9" i="62"/>
  <c r="S120" i="63"/>
  <c r="U91" i="61"/>
  <c r="S124" i="63" s="1"/>
  <c r="T17" i="61"/>
  <c r="X87" i="61"/>
  <c r="R120" i="63"/>
  <c r="AM74" i="62"/>
  <c r="AR74" i="62"/>
  <c r="AQ74" i="62"/>
  <c r="AP74" i="62"/>
  <c r="AO74" i="62"/>
  <c r="AN74" i="62"/>
  <c r="W87" i="61"/>
  <c r="AL74" i="62"/>
  <c r="T91" i="61"/>
  <c r="O124" i="63"/>
  <c r="AI78" i="62"/>
  <c r="AK78" i="62"/>
  <c r="AH78" i="62"/>
  <c r="AG78" i="62"/>
  <c r="AJ78" i="62"/>
  <c r="AF78" i="62"/>
  <c r="AE78" i="62"/>
  <c r="T120" i="63"/>
  <c r="Y87" i="61"/>
  <c r="V91" i="61"/>
  <c r="T124" i="63" s="1"/>
  <c r="AG78" i="58"/>
  <c r="AH78" i="58"/>
  <c r="AF78" i="58"/>
  <c r="AE78" i="58"/>
  <c r="AJ78" i="58"/>
  <c r="AI78" i="58"/>
  <c r="O124" i="59"/>
  <c r="AK78" i="58"/>
  <c r="AK25" i="57"/>
  <c r="AJ25" i="57"/>
  <c r="AI25" i="57"/>
  <c r="O8" i="59"/>
  <c r="X9" i="58"/>
  <c r="R120" i="59"/>
  <c r="AP74" i="58"/>
  <c r="AR74" i="58"/>
  <c r="AQ74" i="58"/>
  <c r="AL74" i="58"/>
  <c r="W87" i="57"/>
  <c r="AO74" i="58"/>
  <c r="AM74" i="58"/>
  <c r="T91" i="57"/>
  <c r="AN74" i="58"/>
  <c r="S120" i="59"/>
  <c r="T17" i="57"/>
  <c r="U91" i="57"/>
  <c r="S124" i="59" s="1"/>
  <c r="X87" i="57"/>
  <c r="T120" i="59"/>
  <c r="Y87" i="57"/>
  <c r="V91" i="57"/>
  <c r="T124" i="59" s="1"/>
  <c r="S120" i="54"/>
  <c r="X87" i="52"/>
  <c r="U91" i="52"/>
  <c r="S124" i="54" s="1"/>
  <c r="T17" i="52"/>
  <c r="T120" i="54"/>
  <c r="V91" i="52"/>
  <c r="T124" i="54" s="1"/>
  <c r="Y87" i="52"/>
  <c r="J25" i="52"/>
  <c r="AK23" i="52"/>
  <c r="I23" i="52"/>
  <c r="O8" i="54"/>
  <c r="X9" i="53"/>
  <c r="K7" i="50"/>
  <c r="T8" i="49"/>
  <c r="E18" i="36"/>
  <c r="J24" i="48" l="1"/>
  <c r="F29" i="48"/>
  <c r="E55" i="48"/>
  <c r="E56" i="48" s="1"/>
  <c r="F20" i="36"/>
  <c r="I20" i="36"/>
  <c r="I24" i="36" s="1"/>
  <c r="I56" i="36" s="1"/>
  <c r="E20" i="36"/>
  <c r="J18" i="36"/>
  <c r="AI27" i="69"/>
  <c r="AK27" i="57"/>
  <c r="F27" i="57"/>
  <c r="F31" i="57" s="1"/>
  <c r="J27" i="52"/>
  <c r="G31" i="57"/>
  <c r="G63" i="57" s="1"/>
  <c r="AU74" i="53"/>
  <c r="AY74" i="53"/>
  <c r="AK27" i="69"/>
  <c r="AJ27" i="69"/>
  <c r="AR78" i="53"/>
  <c r="R124" i="54"/>
  <c r="AT74" i="53"/>
  <c r="Z87" i="52"/>
  <c r="X120" i="54" s="1"/>
  <c r="AX74" i="53"/>
  <c r="AV74" i="53"/>
  <c r="W91" i="52"/>
  <c r="AT78" i="53" s="1"/>
  <c r="U120" i="54"/>
  <c r="AS74" i="53"/>
  <c r="AI31" i="65"/>
  <c r="AI63" i="65" s="1"/>
  <c r="AI31" i="61"/>
  <c r="AI63" i="61" s="1"/>
  <c r="AO78" i="53"/>
  <c r="AP78" i="53"/>
  <c r="AQ78" i="53"/>
  <c r="AL78" i="53"/>
  <c r="AN78" i="53"/>
  <c r="E31" i="69"/>
  <c r="E63" i="69" s="1"/>
  <c r="AV74" i="70"/>
  <c r="AT74" i="70"/>
  <c r="Z87" i="69"/>
  <c r="W91" i="69"/>
  <c r="U120" i="71"/>
  <c r="AY74" i="70"/>
  <c r="AU74" i="70"/>
  <c r="AS74" i="70"/>
  <c r="AW74" i="70"/>
  <c r="AX74" i="70"/>
  <c r="AO78" i="70"/>
  <c r="AR78" i="70"/>
  <c r="R124" i="71"/>
  <c r="AM78" i="70"/>
  <c r="AP78" i="70"/>
  <c r="AN78" i="70"/>
  <c r="AL78" i="70"/>
  <c r="AQ78" i="70"/>
  <c r="W124" i="71"/>
  <c r="S124" i="71"/>
  <c r="AK31" i="61"/>
  <c r="AK63" i="61" s="1"/>
  <c r="F31" i="65"/>
  <c r="AK31" i="65"/>
  <c r="F31" i="61"/>
  <c r="AJ31" i="61" s="1"/>
  <c r="Q31" i="57"/>
  <c r="R31" i="57"/>
  <c r="Z120" i="71"/>
  <c r="AE87" i="69"/>
  <c r="AB91" i="69"/>
  <c r="S31" i="69"/>
  <c r="S63" i="69" s="1"/>
  <c r="AK25" i="69"/>
  <c r="F31" i="69"/>
  <c r="R8" i="71"/>
  <c r="AE9" i="70"/>
  <c r="V120" i="71"/>
  <c r="X91" i="69"/>
  <c r="AA87" i="69"/>
  <c r="W17" i="69"/>
  <c r="V120" i="67"/>
  <c r="X91" i="65"/>
  <c r="V124" i="67" s="1"/>
  <c r="AA87" i="65"/>
  <c r="W17" i="65"/>
  <c r="I31" i="65"/>
  <c r="R124" i="67"/>
  <c r="AR78" i="66"/>
  <c r="AN78" i="66"/>
  <c r="AQ78" i="66"/>
  <c r="AP78" i="66"/>
  <c r="AL78" i="66"/>
  <c r="AM78" i="66"/>
  <c r="AO78" i="66"/>
  <c r="W120" i="67"/>
  <c r="AB87" i="65"/>
  <c r="Y91" i="65"/>
  <c r="W124" i="67" s="1"/>
  <c r="R8" i="67"/>
  <c r="AE9" i="66"/>
  <c r="U120" i="67"/>
  <c r="AS74" i="66"/>
  <c r="AY74" i="66"/>
  <c r="AX74" i="66"/>
  <c r="AT74" i="66"/>
  <c r="AW74" i="66"/>
  <c r="AV74" i="66"/>
  <c r="AU74" i="66"/>
  <c r="W91" i="65"/>
  <c r="Z87" i="65"/>
  <c r="AJ25" i="65"/>
  <c r="V120" i="63"/>
  <c r="X91" i="61"/>
  <c r="V124" i="63" s="1"/>
  <c r="AA87" i="61"/>
  <c r="W17" i="61"/>
  <c r="U120" i="63"/>
  <c r="AU74" i="62"/>
  <c r="AY74" i="62"/>
  <c r="AX74" i="62"/>
  <c r="W91" i="61"/>
  <c r="AT74" i="62"/>
  <c r="Z87" i="61"/>
  <c r="AW74" i="62"/>
  <c r="AV74" i="62"/>
  <c r="AS74" i="62"/>
  <c r="AE9" i="62"/>
  <c r="R8" i="63"/>
  <c r="R124" i="63"/>
  <c r="AQ78" i="62"/>
  <c r="AL78" i="62"/>
  <c r="AR78" i="62"/>
  <c r="AM78" i="62"/>
  <c r="AO78" i="62"/>
  <c r="AP78" i="62"/>
  <c r="AN78" i="62"/>
  <c r="W120" i="63"/>
  <c r="Y91" i="61"/>
  <c r="W124" i="63" s="1"/>
  <c r="AB87" i="61"/>
  <c r="R124" i="59"/>
  <c r="AL78" i="58"/>
  <c r="AO78" i="58"/>
  <c r="AR78" i="58"/>
  <c r="AQ78" i="58"/>
  <c r="AP78" i="58"/>
  <c r="AN78" i="58"/>
  <c r="AM78" i="58"/>
  <c r="V120" i="59"/>
  <c r="W17" i="57"/>
  <c r="AA87" i="57"/>
  <c r="X91" i="57"/>
  <c r="V124" i="59" s="1"/>
  <c r="W120" i="59"/>
  <c r="Y91" i="57"/>
  <c r="W124" i="59" s="1"/>
  <c r="AB87" i="57"/>
  <c r="R8" i="59"/>
  <c r="AE9" i="58"/>
  <c r="U120" i="59"/>
  <c r="AX74" i="58"/>
  <c r="AS74" i="58"/>
  <c r="AU74" i="58"/>
  <c r="AY74" i="58"/>
  <c r="AW74" i="58"/>
  <c r="AV74" i="58"/>
  <c r="W91" i="57"/>
  <c r="Z87" i="57"/>
  <c r="AT74" i="58"/>
  <c r="V120" i="54"/>
  <c r="AA87" i="52"/>
  <c r="X91" i="52"/>
  <c r="V124" i="54" s="1"/>
  <c r="W17" i="52"/>
  <c r="I25" i="52"/>
  <c r="AJ23" i="52"/>
  <c r="R8" i="54"/>
  <c r="AE9" i="53"/>
  <c r="AK25" i="52"/>
  <c r="W120" i="54"/>
  <c r="Y91" i="52"/>
  <c r="W124" i="54" s="1"/>
  <c r="AB87" i="52"/>
  <c r="F46" i="48" l="1"/>
  <c r="F27" i="1"/>
  <c r="F27" i="56" s="1"/>
  <c r="F29" i="56"/>
  <c r="J29" i="56" s="1"/>
  <c r="J29" i="48"/>
  <c r="B9" i="48" s="1"/>
  <c r="F24" i="36"/>
  <c r="J20" i="36"/>
  <c r="E24" i="36"/>
  <c r="AK27" i="52"/>
  <c r="I27" i="52"/>
  <c r="AJ27" i="52" s="1"/>
  <c r="AJ27" i="57"/>
  <c r="J31" i="52"/>
  <c r="AK31" i="52" s="1"/>
  <c r="AK63" i="52" s="1"/>
  <c r="AI31" i="57"/>
  <c r="AI63" i="57" s="1"/>
  <c r="Q63" i="57"/>
  <c r="AK31" i="57"/>
  <c r="AK63" i="57" s="1"/>
  <c r="BF74" i="53"/>
  <c r="BB74" i="53"/>
  <c r="BE74" i="53"/>
  <c r="AY78" i="53"/>
  <c r="AU78" i="53"/>
  <c r="AV78" i="53"/>
  <c r="AW78" i="53"/>
  <c r="BA74" i="53"/>
  <c r="AX78" i="53"/>
  <c r="AC87" i="52"/>
  <c r="AF87" i="52" s="1"/>
  <c r="U124" i="54"/>
  <c r="AZ74" i="53"/>
  <c r="AS78" i="53"/>
  <c r="Z91" i="52"/>
  <c r="BB78" i="53" s="1"/>
  <c r="BD74" i="53"/>
  <c r="BC74" i="53"/>
  <c r="AI31" i="69"/>
  <c r="AI63" i="69" s="1"/>
  <c r="AK31" i="69"/>
  <c r="U124" i="71"/>
  <c r="AS78" i="70"/>
  <c r="AU78" i="70"/>
  <c r="AV78" i="70"/>
  <c r="AT78" i="70"/>
  <c r="AY78" i="70"/>
  <c r="AW78" i="70"/>
  <c r="AX78" i="70"/>
  <c r="BA74" i="70"/>
  <c r="BE74" i="70"/>
  <c r="X120" i="71"/>
  <c r="Z91" i="69"/>
  <c r="BB74" i="70"/>
  <c r="BC74" i="70"/>
  <c r="AC87" i="69"/>
  <c r="BD74" i="70"/>
  <c r="BF74" i="70"/>
  <c r="AZ74" i="70"/>
  <c r="Z124" i="71"/>
  <c r="V124" i="71"/>
  <c r="AJ31" i="65"/>
  <c r="AJ31" i="57"/>
  <c r="AC120" i="71"/>
  <c r="AH87" i="69"/>
  <c r="AE91" i="69"/>
  <c r="Y120" i="71"/>
  <c r="AD87" i="69"/>
  <c r="Z17" i="69"/>
  <c r="AA91" i="69"/>
  <c r="R31" i="69"/>
  <c r="AJ31" i="69" s="1"/>
  <c r="AL9" i="70"/>
  <c r="U8" i="71"/>
  <c r="X120" i="67"/>
  <c r="BA74" i="66"/>
  <c r="AZ74" i="66"/>
  <c r="BC74" i="66"/>
  <c r="Z91" i="65"/>
  <c r="AC87" i="65"/>
  <c r="BD74" i="66"/>
  <c r="BE74" i="66"/>
  <c r="BB74" i="66"/>
  <c r="BF74" i="66"/>
  <c r="U124" i="67"/>
  <c r="AW78" i="66"/>
  <c r="AS78" i="66"/>
  <c r="AT78" i="66"/>
  <c r="AV78" i="66"/>
  <c r="AY78" i="66"/>
  <c r="AX78" i="66"/>
  <c r="AU78" i="66"/>
  <c r="Z120" i="67"/>
  <c r="AE87" i="65"/>
  <c r="AB91" i="65"/>
  <c r="Z124" i="67" s="1"/>
  <c r="AL9" i="66"/>
  <c r="U8" i="67"/>
  <c r="Y120" i="67"/>
  <c r="AD87" i="65"/>
  <c r="AA91" i="65"/>
  <c r="Y124" i="67" s="1"/>
  <c r="Z17" i="65"/>
  <c r="AK63" i="65"/>
  <c r="U124" i="63"/>
  <c r="AY78" i="62"/>
  <c r="AU78" i="62"/>
  <c r="AV78" i="62"/>
  <c r="AS78" i="62"/>
  <c r="AX78" i="62"/>
  <c r="AW78" i="62"/>
  <c r="AT78" i="62"/>
  <c r="U8" i="63"/>
  <c r="AL9" i="62"/>
  <c r="Z120" i="63"/>
  <c r="AE87" i="61"/>
  <c r="AB91" i="61"/>
  <c r="Z124" i="63" s="1"/>
  <c r="BC74" i="62"/>
  <c r="AZ74" i="62"/>
  <c r="BB74" i="62"/>
  <c r="Z91" i="61"/>
  <c r="BA74" i="62"/>
  <c r="AC87" i="61"/>
  <c r="X120" i="63"/>
  <c r="BE74" i="62"/>
  <c r="BD74" i="62"/>
  <c r="BF74" i="62"/>
  <c r="Y120" i="63"/>
  <c r="AD87" i="61"/>
  <c r="Z17" i="61"/>
  <c r="AA91" i="61"/>
  <c r="Y124" i="63" s="1"/>
  <c r="U8" i="59"/>
  <c r="AL9" i="58"/>
  <c r="Y120" i="59"/>
  <c r="AA91" i="57"/>
  <c r="Y124" i="59" s="1"/>
  <c r="AD87" i="57"/>
  <c r="Z17" i="57"/>
  <c r="X120" i="59"/>
  <c r="BF74" i="58"/>
  <c r="BB74" i="58"/>
  <c r="BA74" i="58"/>
  <c r="AZ74" i="58"/>
  <c r="BD74" i="58"/>
  <c r="Z91" i="57"/>
  <c r="AC87" i="57"/>
  <c r="BC74" i="58"/>
  <c r="BE74" i="58"/>
  <c r="U124" i="59"/>
  <c r="AT78" i="58"/>
  <c r="AW78" i="58"/>
  <c r="AU78" i="58"/>
  <c r="AY78" i="58"/>
  <c r="AX78" i="58"/>
  <c r="AV78" i="58"/>
  <c r="AS78" i="58"/>
  <c r="Z120" i="59"/>
  <c r="AE87" i="57"/>
  <c r="AB91" i="57"/>
  <c r="Z124" i="59" s="1"/>
  <c r="AJ25" i="52"/>
  <c r="U8" i="54"/>
  <c r="AL9" i="53"/>
  <c r="Y120" i="54"/>
  <c r="AA91" i="52"/>
  <c r="Y124" i="54" s="1"/>
  <c r="Z17" i="52"/>
  <c r="AD87" i="52"/>
  <c r="Z120" i="54"/>
  <c r="AB91" i="52"/>
  <c r="Z124" i="54" s="1"/>
  <c r="AE87" i="52"/>
  <c r="F55" i="48" l="1"/>
  <c r="J46" i="48"/>
  <c r="F28" i="36"/>
  <c r="J24" i="36"/>
  <c r="J63" i="52"/>
  <c r="BJ74" i="53"/>
  <c r="BK74" i="53"/>
  <c r="BL74" i="53"/>
  <c r="BI74" i="53"/>
  <c r="AA120" i="54"/>
  <c r="BM74" i="53"/>
  <c r="BG74" i="53"/>
  <c r="BH74" i="53"/>
  <c r="AC91" i="52"/>
  <c r="BI78" i="53" s="1"/>
  <c r="BF78" i="53"/>
  <c r="AZ78" i="53"/>
  <c r="BD78" i="53"/>
  <c r="X124" i="54"/>
  <c r="BA78" i="53"/>
  <c r="BC78" i="53"/>
  <c r="BE78" i="53"/>
  <c r="AK63" i="69"/>
  <c r="BK74" i="70"/>
  <c r="AF87" i="69"/>
  <c r="BG74" i="70"/>
  <c r="BH74" i="70"/>
  <c r="AA120" i="71"/>
  <c r="BI74" i="70"/>
  <c r="BM74" i="70"/>
  <c r="AC91" i="69"/>
  <c r="BJ74" i="70"/>
  <c r="BL74" i="70"/>
  <c r="BE78" i="70"/>
  <c r="AZ78" i="70"/>
  <c r="BB78" i="70"/>
  <c r="X124" i="71"/>
  <c r="BC78" i="70"/>
  <c r="BD78" i="70"/>
  <c r="BF78" i="70"/>
  <c r="BA78" i="70"/>
  <c r="Y124" i="71"/>
  <c r="AC124" i="71"/>
  <c r="I31" i="52"/>
  <c r="AJ31" i="52" s="1"/>
  <c r="AF120" i="71"/>
  <c r="AH120" i="71" s="1"/>
  <c r="AH91" i="69"/>
  <c r="AB120" i="71"/>
  <c r="AD91" i="69"/>
  <c r="AG87" i="69"/>
  <c r="AC17" i="69"/>
  <c r="X8" i="71"/>
  <c r="AS9" i="70"/>
  <c r="X8" i="67"/>
  <c r="AS9" i="66"/>
  <c r="AB120" i="67"/>
  <c r="AG87" i="65"/>
  <c r="AC17" i="65"/>
  <c r="AD91" i="65"/>
  <c r="AB124" i="67" s="1"/>
  <c r="AA120" i="67"/>
  <c r="BI74" i="66"/>
  <c r="BJ74" i="66"/>
  <c r="BH74" i="66"/>
  <c r="BG74" i="66"/>
  <c r="BL74" i="66"/>
  <c r="BM74" i="66"/>
  <c r="AC91" i="65"/>
  <c r="AF87" i="65"/>
  <c r="BK74" i="66"/>
  <c r="AC120" i="67"/>
  <c r="AE91" i="65"/>
  <c r="AC124" i="67" s="1"/>
  <c r="AH87" i="65"/>
  <c r="X124" i="67"/>
  <c r="AZ78" i="66"/>
  <c r="BF78" i="66"/>
  <c r="BB78" i="66"/>
  <c r="BE78" i="66"/>
  <c r="BD78" i="66"/>
  <c r="BC78" i="66"/>
  <c r="BA78" i="66"/>
  <c r="AB120" i="63"/>
  <c r="AD91" i="61"/>
  <c r="AB124" i="63" s="1"/>
  <c r="AC17" i="61"/>
  <c r="AG87" i="61"/>
  <c r="AS9" i="62"/>
  <c r="X8" i="63"/>
  <c r="BK74" i="62"/>
  <c r="BH74" i="62"/>
  <c r="AA120" i="63"/>
  <c r="BM74" i="62"/>
  <c r="BL74" i="62"/>
  <c r="BJ74" i="62"/>
  <c r="BI74" i="62"/>
  <c r="AF87" i="61"/>
  <c r="BG74" i="62"/>
  <c r="AC91" i="61"/>
  <c r="X124" i="63"/>
  <c r="BD78" i="62"/>
  <c r="BF78" i="62"/>
  <c r="BC78" i="62"/>
  <c r="BB78" i="62"/>
  <c r="BA78" i="62"/>
  <c r="AZ78" i="62"/>
  <c r="BE78" i="62"/>
  <c r="AC120" i="63"/>
  <c r="AE91" i="61"/>
  <c r="AC124" i="63" s="1"/>
  <c r="AH87" i="61"/>
  <c r="X124" i="59"/>
  <c r="BB78" i="58"/>
  <c r="BE78" i="58"/>
  <c r="BC78" i="58"/>
  <c r="BA78" i="58"/>
  <c r="AZ78" i="58"/>
  <c r="BF78" i="58"/>
  <c r="BD78" i="58"/>
  <c r="X8" i="59"/>
  <c r="AS9" i="58"/>
  <c r="AA120" i="59"/>
  <c r="BK74" i="58"/>
  <c r="BJ74" i="58"/>
  <c r="BI74" i="58"/>
  <c r="BM74" i="58"/>
  <c r="BH74" i="58"/>
  <c r="AF87" i="57"/>
  <c r="BL74" i="58"/>
  <c r="BG74" i="58"/>
  <c r="AC91" i="57"/>
  <c r="AC120" i="59"/>
  <c r="AE91" i="57"/>
  <c r="AC124" i="59" s="1"/>
  <c r="AH87" i="57"/>
  <c r="AB120" i="59"/>
  <c r="AC17" i="57"/>
  <c r="AD91" i="57"/>
  <c r="AB124" i="59" s="1"/>
  <c r="AG87" i="57"/>
  <c r="AS9" i="53"/>
  <c r="X8" i="54"/>
  <c r="AD120" i="54"/>
  <c r="BT74" i="53"/>
  <c r="BV74" i="53" s="1"/>
  <c r="BP74" i="53"/>
  <c r="BQ74" i="53"/>
  <c r="AF91" i="52"/>
  <c r="BO74" i="53"/>
  <c r="BS74" i="53"/>
  <c r="BU74" i="53" s="1"/>
  <c r="BW74" i="53" s="1"/>
  <c r="BR74" i="53"/>
  <c r="BN74" i="53"/>
  <c r="AB120" i="54"/>
  <c r="AC17" i="52"/>
  <c r="AD91" i="52"/>
  <c r="AB124" i="54" s="1"/>
  <c r="AG87" i="52"/>
  <c r="AC120" i="54"/>
  <c r="AE91" i="52"/>
  <c r="AC124" i="54" s="1"/>
  <c r="AH87" i="52"/>
  <c r="J55" i="48" l="1"/>
  <c r="J56" i="48" s="1"/>
  <c r="F56" i="48"/>
  <c r="F28" i="56"/>
  <c r="F46" i="36"/>
  <c r="F55" i="36" s="1"/>
  <c r="F56" i="36" s="1"/>
  <c r="E27" i="1"/>
  <c r="E28" i="56"/>
  <c r="J28" i="56" s="1"/>
  <c r="J28" i="36"/>
  <c r="E46" i="36"/>
  <c r="BL78" i="53"/>
  <c r="BH78" i="53"/>
  <c r="BJ78" i="53"/>
  <c r="BK78" i="53"/>
  <c r="AA124" i="54"/>
  <c r="BM78" i="53"/>
  <c r="BG78" i="53"/>
  <c r="BL78" i="70"/>
  <c r="AA124" i="71"/>
  <c r="BK78" i="70"/>
  <c r="BH78" i="70"/>
  <c r="BM78" i="70"/>
  <c r="BJ78" i="70"/>
  <c r="BI78" i="70"/>
  <c r="BG78" i="70"/>
  <c r="BO74" i="70"/>
  <c r="BN74" i="70"/>
  <c r="BR74" i="70"/>
  <c r="BP74" i="70"/>
  <c r="AF91" i="69"/>
  <c r="BT74" i="70"/>
  <c r="BV74" i="70" s="1"/>
  <c r="BS74" i="70"/>
  <c r="BU74" i="70" s="1"/>
  <c r="BW74" i="70" s="1"/>
  <c r="AD120" i="71"/>
  <c r="BQ74" i="70"/>
  <c r="AF124" i="71"/>
  <c r="AB124" i="71"/>
  <c r="BQ72" i="49"/>
  <c r="AA8" i="71"/>
  <c r="AZ9" i="70"/>
  <c r="AE120" i="71"/>
  <c r="AG120" i="71" s="1"/>
  <c r="AI120" i="71" s="1"/>
  <c r="AG91" i="69"/>
  <c r="AF17" i="69"/>
  <c r="AA8" i="67"/>
  <c r="AZ9" i="66"/>
  <c r="AE120" i="67"/>
  <c r="AG120" i="67" s="1"/>
  <c r="AI120" i="67" s="1"/>
  <c r="AF17" i="65"/>
  <c r="AG91" i="65"/>
  <c r="AE124" i="67" s="1"/>
  <c r="AD120" i="67"/>
  <c r="BQ74" i="66"/>
  <c r="BS74" i="66"/>
  <c r="BU74" i="66" s="1"/>
  <c r="BW74" i="66" s="1"/>
  <c r="AF91" i="65"/>
  <c r="BR74" i="66"/>
  <c r="BP74" i="66"/>
  <c r="BO74" i="66"/>
  <c r="BN74" i="66"/>
  <c r="BT74" i="66"/>
  <c r="BV74" i="66" s="1"/>
  <c r="AF120" i="67"/>
  <c r="AH120" i="67" s="1"/>
  <c r="AH91" i="65"/>
  <c r="AF124" i="67" s="1"/>
  <c r="AA124" i="67"/>
  <c r="BH78" i="66"/>
  <c r="BK78" i="66"/>
  <c r="BI78" i="66"/>
  <c r="BJ78" i="66"/>
  <c r="BL78" i="66"/>
  <c r="BM78" i="66"/>
  <c r="BG78" i="66"/>
  <c r="AA124" i="63"/>
  <c r="BG78" i="62"/>
  <c r="BM78" i="62"/>
  <c r="BL78" i="62"/>
  <c r="BK78" i="62"/>
  <c r="BH78" i="62"/>
  <c r="BJ78" i="62"/>
  <c r="BI78" i="62"/>
  <c r="AE120" i="63"/>
  <c r="AG120" i="63" s="1"/>
  <c r="AI120" i="63" s="1"/>
  <c r="AG91" i="61"/>
  <c r="AE124" i="63" s="1"/>
  <c r="AF17" i="61"/>
  <c r="AZ9" i="62"/>
  <c r="AA8" i="63"/>
  <c r="AF120" i="63"/>
  <c r="AH120" i="63" s="1"/>
  <c r="AH91" i="61"/>
  <c r="AF124" i="63" s="1"/>
  <c r="AD120" i="63"/>
  <c r="BS74" i="62"/>
  <c r="BU74" i="62" s="1"/>
  <c r="BW74" i="62" s="1"/>
  <c r="BP74" i="62"/>
  <c r="AF91" i="61"/>
  <c r="BT74" i="62"/>
  <c r="BV74" i="62" s="1"/>
  <c r="BO74" i="62"/>
  <c r="BN74" i="62"/>
  <c r="BR74" i="62"/>
  <c r="BQ74" i="62"/>
  <c r="AD120" i="59"/>
  <c r="BN74" i="58"/>
  <c r="BT74" i="58"/>
  <c r="BV74" i="58" s="1"/>
  <c r="BS74" i="58"/>
  <c r="BU74" i="58" s="1"/>
  <c r="BW74" i="58" s="1"/>
  <c r="BR74" i="58"/>
  <c r="BQ74" i="58"/>
  <c r="BP74" i="58"/>
  <c r="BO74" i="58"/>
  <c r="AF91" i="57"/>
  <c r="AZ9" i="58"/>
  <c r="AA8" i="59"/>
  <c r="AF120" i="59"/>
  <c r="AH120" i="59" s="1"/>
  <c r="AH91" i="57"/>
  <c r="AF124" i="59" s="1"/>
  <c r="AA124" i="59"/>
  <c r="BJ78" i="58"/>
  <c r="BM78" i="58"/>
  <c r="BL78" i="58"/>
  <c r="BK78" i="58"/>
  <c r="BI78" i="58"/>
  <c r="BH78" i="58"/>
  <c r="BG78" i="58"/>
  <c r="AE120" i="59"/>
  <c r="AG120" i="59" s="1"/>
  <c r="AI120" i="59" s="1"/>
  <c r="AG91" i="57"/>
  <c r="AE124" i="59" s="1"/>
  <c r="AF17" i="57"/>
  <c r="AE120" i="54"/>
  <c r="AG120" i="54" s="1"/>
  <c r="AI120" i="54" s="1"/>
  <c r="AG91" i="52"/>
  <c r="AE124" i="54" s="1"/>
  <c r="AF17" i="52"/>
  <c r="AA8" i="54"/>
  <c r="AZ9" i="53"/>
  <c r="AD124" i="54"/>
  <c r="BP78" i="53"/>
  <c r="BT78" i="53"/>
  <c r="BS78" i="53"/>
  <c r="BR78" i="53"/>
  <c r="BQ78" i="53"/>
  <c r="BO78" i="53"/>
  <c r="BN78" i="53"/>
  <c r="AF120" i="54"/>
  <c r="AH120" i="54" s="1"/>
  <c r="AH91" i="52"/>
  <c r="AF124" i="54" s="1"/>
  <c r="A112" i="12"/>
  <c r="A146" i="12"/>
  <c r="A134" i="12"/>
  <c r="A137" i="12"/>
  <c r="A138" i="12"/>
  <c r="A140" i="12"/>
  <c r="A141" i="12"/>
  <c r="A107" i="12"/>
  <c r="A135" i="12"/>
  <c r="A142" i="12"/>
  <c r="A143" i="12"/>
  <c r="A144" i="12"/>
  <c r="A145" i="12"/>
  <c r="A148" i="12"/>
  <c r="A149" i="12"/>
  <c r="A150" i="12"/>
  <c r="A151" i="12"/>
  <c r="A152" i="12"/>
  <c r="A153" i="12"/>
  <c r="A154" i="12"/>
  <c r="A155" i="12"/>
  <c r="A156" i="12"/>
  <c r="A157" i="12"/>
  <c r="A158" i="12"/>
  <c r="E55" i="36" l="1"/>
  <c r="J46" i="36"/>
  <c r="E27" i="56"/>
  <c r="J27" i="1"/>
  <c r="E46" i="1"/>
  <c r="E46" i="56" s="1"/>
  <c r="AD124" i="71"/>
  <c r="BP78" i="70"/>
  <c r="BS78" i="70"/>
  <c r="BO78" i="70"/>
  <c r="BT78" i="70"/>
  <c r="BQ78" i="70"/>
  <c r="BN78" i="70"/>
  <c r="BR78" i="70"/>
  <c r="AE124" i="71"/>
  <c r="AD8" i="71"/>
  <c r="BG9" i="70"/>
  <c r="AD124" i="67"/>
  <c r="BP78" i="66"/>
  <c r="BO78" i="66"/>
  <c r="BT78" i="66"/>
  <c r="BR78" i="66"/>
  <c r="BQ78" i="66"/>
  <c r="BN78" i="66"/>
  <c r="BS78" i="66"/>
  <c r="AD8" i="67"/>
  <c r="BG9" i="66"/>
  <c r="BO78" i="62"/>
  <c r="AD124" i="63"/>
  <c r="BQ78" i="62"/>
  <c r="BN78" i="62"/>
  <c r="BS78" i="62"/>
  <c r="BR78" i="62"/>
  <c r="BP78" i="62"/>
  <c r="BT78" i="62"/>
  <c r="AD8" i="63"/>
  <c r="BG9" i="62"/>
  <c r="BG9" i="58"/>
  <c r="AD8" i="59"/>
  <c r="AD124" i="59"/>
  <c r="BR78" i="58"/>
  <c r="BN78" i="58"/>
  <c r="BP78" i="58"/>
  <c r="BT78" i="58"/>
  <c r="BQ78" i="58"/>
  <c r="BS78" i="58"/>
  <c r="BO78" i="58"/>
  <c r="AD8" i="54"/>
  <c r="BG9" i="53"/>
  <c r="J55" i="36" l="1"/>
  <c r="E56" i="36"/>
  <c r="J56" i="36" s="1"/>
  <c r="J45" i="56"/>
  <c r="J44" i="56"/>
  <c r="J50" i="56"/>
  <c r="J51" i="56"/>
  <c r="J52" i="56"/>
  <c r="I53" i="1"/>
  <c r="I53" i="56" s="1"/>
  <c r="E53" i="1"/>
  <c r="E53" i="56" s="1"/>
  <c r="G53" i="1"/>
  <c r="G53" i="56" s="1"/>
  <c r="F53" i="1"/>
  <c r="F53" i="56" s="1"/>
  <c r="H53" i="1"/>
  <c r="H53" i="56" s="1"/>
  <c r="A104" i="12"/>
  <c r="A105" i="12"/>
  <c r="A53" i="12"/>
  <c r="A54" i="12"/>
  <c r="A55" i="12"/>
  <c r="A56" i="12"/>
  <c r="A57" i="12"/>
  <c r="A52" i="12"/>
  <c r="A46" i="12"/>
  <c r="J49" i="56" l="1"/>
  <c r="J53" i="1"/>
  <c r="F36" i="9"/>
  <c r="G36" i="9" s="1"/>
  <c r="K36" i="9"/>
  <c r="P36" i="9"/>
  <c r="Q36" i="9" s="1"/>
  <c r="U36" i="9"/>
  <c r="V36" i="9" s="1"/>
  <c r="Z36" i="9"/>
  <c r="AA36" i="9" s="1"/>
  <c r="F37" i="9"/>
  <c r="G37" i="9" s="1"/>
  <c r="K37" i="9"/>
  <c r="P37" i="9"/>
  <c r="Q37" i="9" s="1"/>
  <c r="U37" i="9"/>
  <c r="V37" i="9" s="1"/>
  <c r="Z37" i="9"/>
  <c r="AA37" i="9" s="1"/>
  <c r="F38" i="9"/>
  <c r="G38" i="9" s="1"/>
  <c r="K38" i="9"/>
  <c r="P38" i="9"/>
  <c r="Q38" i="9" s="1"/>
  <c r="U38" i="9"/>
  <c r="V38" i="9" s="1"/>
  <c r="Z38" i="9"/>
  <c r="AA38" i="9" s="1"/>
  <c r="F39" i="9"/>
  <c r="G39" i="9" s="1"/>
  <c r="K39" i="9"/>
  <c r="P39" i="9"/>
  <c r="Q39" i="9" s="1"/>
  <c r="U39" i="9"/>
  <c r="V39" i="9" s="1"/>
  <c r="Z39" i="9"/>
  <c r="AA39" i="9" s="1"/>
  <c r="F40" i="9"/>
  <c r="G40" i="9" s="1"/>
  <c r="K40" i="9"/>
  <c r="P40" i="9"/>
  <c r="Q40" i="9" s="1"/>
  <c r="U40" i="9"/>
  <c r="V40" i="9" s="1"/>
  <c r="Z40" i="9"/>
  <c r="AA40" i="9" s="1"/>
  <c r="F41" i="9"/>
  <c r="G41" i="9" s="1"/>
  <c r="K41" i="9"/>
  <c r="P41" i="9"/>
  <c r="Q41" i="9" s="1"/>
  <c r="U41" i="9"/>
  <c r="V41" i="9" s="1"/>
  <c r="Z41" i="9"/>
  <c r="AA41" i="9" s="1"/>
  <c r="F42" i="9"/>
  <c r="G42" i="9" s="1"/>
  <c r="K42" i="9"/>
  <c r="P42" i="9"/>
  <c r="Q42" i="9" s="1"/>
  <c r="U42" i="9"/>
  <c r="V42" i="9" s="1"/>
  <c r="Z42" i="9"/>
  <c r="AA42" i="9" s="1"/>
  <c r="F43" i="9"/>
  <c r="G43" i="9" s="1"/>
  <c r="K43" i="9"/>
  <c r="P43" i="9"/>
  <c r="Q43" i="9" s="1"/>
  <c r="U43" i="9"/>
  <c r="V43" i="9" s="1"/>
  <c r="Z43" i="9"/>
  <c r="AA43" i="9" s="1"/>
  <c r="F44" i="9"/>
  <c r="G44" i="9" s="1"/>
  <c r="K44" i="9"/>
  <c r="P44" i="9"/>
  <c r="Q44" i="9" s="1"/>
  <c r="U44" i="9"/>
  <c r="V44" i="9" s="1"/>
  <c r="Z44" i="9"/>
  <c r="AA44" i="9" s="1"/>
  <c r="F45" i="9"/>
  <c r="G45" i="9" s="1"/>
  <c r="K45" i="9"/>
  <c r="P45" i="9"/>
  <c r="Q45" i="9" s="1"/>
  <c r="U45" i="9"/>
  <c r="V45" i="9" s="1"/>
  <c r="Z45" i="9"/>
  <c r="AA45" i="9" s="1"/>
  <c r="L38" i="9" l="1"/>
  <c r="C29" i="12" s="1"/>
  <c r="B29" i="12"/>
  <c r="L41" i="9"/>
  <c r="C32" i="12" s="1"/>
  <c r="B32" i="12"/>
  <c r="L40" i="9"/>
  <c r="C31" i="12" s="1"/>
  <c r="B31" i="12"/>
  <c r="L36" i="9"/>
  <c r="C27" i="12" s="1"/>
  <c r="B27" i="12"/>
  <c r="L43" i="9"/>
  <c r="C34" i="12" s="1"/>
  <c r="B34" i="12"/>
  <c r="L39" i="9"/>
  <c r="C30" i="12" s="1"/>
  <c r="B30" i="12"/>
  <c r="AB45" i="9"/>
  <c r="L44" i="9"/>
  <c r="C35" i="12" s="1"/>
  <c r="B35" i="12"/>
  <c r="L42" i="9"/>
  <c r="C33" i="12" s="1"/>
  <c r="B33" i="12"/>
  <c r="L45" i="9"/>
  <c r="C36" i="12" s="1"/>
  <c r="B36" i="12"/>
  <c r="L37" i="9"/>
  <c r="C28" i="12" s="1"/>
  <c r="B28" i="12"/>
  <c r="AB39" i="9"/>
  <c r="AB43" i="9"/>
  <c r="AB38" i="9"/>
  <c r="AB41" i="9"/>
  <c r="AB44" i="9"/>
  <c r="AB42" i="9"/>
  <c r="E22" i="1"/>
  <c r="E22" i="56" s="1"/>
  <c r="AB37" i="9" l="1"/>
  <c r="AB36" i="9"/>
  <c r="AB40" i="9"/>
  <c r="B5" i="2"/>
  <c r="A5" i="2"/>
  <c r="B4" i="2"/>
  <c r="A4" i="2"/>
  <c r="B3" i="2"/>
  <c r="A1" i="2"/>
  <c r="U18" i="9"/>
  <c r="V18" i="9" s="1"/>
  <c r="U19" i="9"/>
  <c r="V19" i="9" s="1"/>
  <c r="U20" i="9"/>
  <c r="V20" i="9" s="1"/>
  <c r="U21" i="9"/>
  <c r="V21" i="9" s="1"/>
  <c r="U22" i="9"/>
  <c r="V22" i="9" s="1"/>
  <c r="U23" i="9"/>
  <c r="V23" i="9" s="1"/>
  <c r="U24" i="9"/>
  <c r="V24" i="9" s="1"/>
  <c r="U25" i="9"/>
  <c r="V25" i="9" s="1"/>
  <c r="U26" i="9"/>
  <c r="V26" i="9" s="1"/>
  <c r="U27" i="9"/>
  <c r="V27" i="9" s="1"/>
  <c r="U28" i="9"/>
  <c r="V28" i="9" s="1"/>
  <c r="U29" i="9"/>
  <c r="V29" i="9" s="1"/>
  <c r="U30" i="9"/>
  <c r="V30" i="9" s="1"/>
  <c r="Z14" i="9" l="1"/>
  <c r="AA14" i="9" s="1"/>
  <c r="Z15" i="9"/>
  <c r="AA15" i="9" s="1"/>
  <c r="Z16" i="9"/>
  <c r="AA16" i="9" s="1"/>
  <c r="Z17" i="9"/>
  <c r="AA17" i="9" s="1"/>
  <c r="Z18" i="9"/>
  <c r="AA18" i="9" s="1"/>
  <c r="Z19" i="9"/>
  <c r="AA19" i="9" s="1"/>
  <c r="Z20" i="9"/>
  <c r="AA20" i="9" s="1"/>
  <c r="Z21" i="9"/>
  <c r="AA21" i="9" s="1"/>
  <c r="Z22" i="9"/>
  <c r="AA22" i="9" s="1"/>
  <c r="Z23" i="9"/>
  <c r="AA23" i="9" s="1"/>
  <c r="Z24" i="9"/>
  <c r="AA24" i="9" s="1"/>
  <c r="Z25" i="9"/>
  <c r="AA25" i="9" s="1"/>
  <c r="Z26" i="9"/>
  <c r="AA26" i="9" s="1"/>
  <c r="Z27" i="9"/>
  <c r="AA27" i="9" s="1"/>
  <c r="Z28" i="9"/>
  <c r="AA28" i="9" s="1"/>
  <c r="Z29" i="9"/>
  <c r="AA29" i="9" s="1"/>
  <c r="Z30" i="9"/>
  <c r="AA30" i="9" s="1"/>
  <c r="Z31" i="9"/>
  <c r="AA31" i="9" s="1"/>
  <c r="Z32" i="9"/>
  <c r="AA32" i="9" s="1"/>
  <c r="Z55" i="9"/>
  <c r="AA55" i="9" s="1"/>
  <c r="Z54" i="9"/>
  <c r="AA54" i="9" s="1"/>
  <c r="Z53" i="9"/>
  <c r="AA53" i="9" s="1"/>
  <c r="Z52" i="9"/>
  <c r="AA52" i="9" s="1"/>
  <c r="Z51" i="9"/>
  <c r="AA51" i="9" s="1"/>
  <c r="Z50" i="9"/>
  <c r="AA50" i="9" s="1"/>
  <c r="Z49" i="9"/>
  <c r="AA49" i="9" s="1"/>
  <c r="Z48" i="9"/>
  <c r="AA48" i="9" s="1"/>
  <c r="Z47" i="9"/>
  <c r="AA47" i="9" s="1"/>
  <c r="Z46" i="9"/>
  <c r="AA46" i="9" s="1"/>
  <c r="Z35" i="9"/>
  <c r="AA35" i="9" s="1"/>
  <c r="Z34" i="9"/>
  <c r="AA34" i="9" s="1"/>
  <c r="Z33" i="9"/>
  <c r="AA33" i="9" s="1"/>
  <c r="U55" i="9"/>
  <c r="V55" i="9" s="1"/>
  <c r="U54" i="9"/>
  <c r="V54" i="9" s="1"/>
  <c r="U53" i="9"/>
  <c r="V53" i="9" s="1"/>
  <c r="U52" i="9"/>
  <c r="V52" i="9" s="1"/>
  <c r="U51" i="9"/>
  <c r="V51" i="9" s="1"/>
  <c r="U50" i="9"/>
  <c r="V50" i="9" s="1"/>
  <c r="U49" i="9"/>
  <c r="V49" i="9" s="1"/>
  <c r="U48" i="9"/>
  <c r="V48" i="9" s="1"/>
  <c r="U47" i="9"/>
  <c r="V47" i="9" s="1"/>
  <c r="U46" i="9"/>
  <c r="V46" i="9" s="1"/>
  <c r="U35" i="9"/>
  <c r="V35" i="9" s="1"/>
  <c r="U34" i="9"/>
  <c r="V34" i="9" s="1"/>
  <c r="U33" i="9"/>
  <c r="V33" i="9" s="1"/>
  <c r="U32" i="9"/>
  <c r="V32" i="9" s="1"/>
  <c r="U31" i="9"/>
  <c r="V31" i="9" s="1"/>
  <c r="U17" i="9"/>
  <c r="V17" i="9" s="1"/>
  <c r="U16" i="9"/>
  <c r="V16" i="9" s="1"/>
  <c r="U15" i="9"/>
  <c r="V15" i="9" s="1"/>
  <c r="U14" i="9"/>
  <c r="V14" i="9" s="1"/>
  <c r="V56" i="9" l="1"/>
  <c r="U57" i="9"/>
  <c r="P14" i="9"/>
  <c r="Q14" i="9" s="1"/>
  <c r="P15" i="9"/>
  <c r="Q15" i="9" s="1"/>
  <c r="P16" i="9"/>
  <c r="Q16" i="9" s="1"/>
  <c r="P17" i="9"/>
  <c r="Q17" i="9" s="1"/>
  <c r="P18" i="9"/>
  <c r="Q18" i="9" s="1"/>
  <c r="P19" i="9"/>
  <c r="Q19" i="9" s="1"/>
  <c r="P20" i="9"/>
  <c r="Q20" i="9" s="1"/>
  <c r="K35" i="9"/>
  <c r="K46" i="9"/>
  <c r="K47" i="9"/>
  <c r="K48" i="9"/>
  <c r="K49" i="9"/>
  <c r="K50" i="9"/>
  <c r="K51" i="9"/>
  <c r="K52" i="9"/>
  <c r="K53" i="9"/>
  <c r="K54" i="9"/>
  <c r="K55" i="9"/>
  <c r="J13" i="1"/>
  <c r="I14" i="1"/>
  <c r="H14" i="1"/>
  <c r="G14" i="1"/>
  <c r="F14" i="1"/>
  <c r="L51" i="9" l="1"/>
  <c r="C42" i="12" s="1"/>
  <c r="B42" i="12"/>
  <c r="L49" i="9"/>
  <c r="C40" i="12" s="1"/>
  <c r="B40" i="12"/>
  <c r="L47" i="9"/>
  <c r="C38" i="12" s="1"/>
  <c r="B38" i="12"/>
  <c r="L50" i="9"/>
  <c r="C41" i="12" s="1"/>
  <c r="B41" i="12"/>
  <c r="L55" i="9"/>
  <c r="C46" i="12" s="1"/>
  <c r="B46" i="12"/>
  <c r="L54" i="9"/>
  <c r="C45" i="12" s="1"/>
  <c r="B45" i="12"/>
  <c r="L46" i="9"/>
  <c r="C37" i="12" s="1"/>
  <c r="B37" i="12"/>
  <c r="L48" i="9"/>
  <c r="C39" i="12" s="1"/>
  <c r="B39" i="12"/>
  <c r="L53" i="9"/>
  <c r="C44" i="12" s="1"/>
  <c r="B44" i="12"/>
  <c r="L35" i="9"/>
  <c r="C26" i="12" s="1"/>
  <c r="B26" i="12"/>
  <c r="L52" i="9"/>
  <c r="C43" i="12" s="1"/>
  <c r="B43" i="12"/>
  <c r="AB14" i="9"/>
  <c r="AA56" i="9"/>
  <c r="I58" i="56"/>
  <c r="H58" i="56"/>
  <c r="L21" i="90"/>
  <c r="V13" i="91" s="1"/>
  <c r="L21" i="86"/>
  <c r="V13" i="87" s="1"/>
  <c r="AJ20" i="90"/>
  <c r="AJ20" i="86"/>
  <c r="W13" i="91"/>
  <c r="W13" i="87"/>
  <c r="AY13" i="87"/>
  <c r="AY13" i="91"/>
  <c r="AK20" i="90"/>
  <c r="AK20" i="86"/>
  <c r="AR13" i="91"/>
  <c r="AR13" i="87"/>
  <c r="AA21" i="86"/>
  <c r="BE13" i="87" s="1"/>
  <c r="AA21" i="90"/>
  <c r="BE13" i="91" s="1"/>
  <c r="AD13" i="87"/>
  <c r="AD13" i="91"/>
  <c r="BF13" i="91"/>
  <c r="BF13" i="87"/>
  <c r="X21" i="86"/>
  <c r="AX13" i="87" s="1"/>
  <c r="X21" i="90"/>
  <c r="AX13" i="91" s="1"/>
  <c r="R21" i="90"/>
  <c r="AJ13" i="91" s="1"/>
  <c r="R21" i="86"/>
  <c r="AJ13" i="87" s="1"/>
  <c r="AD21" i="90"/>
  <c r="BL13" i="91" s="1"/>
  <c r="AD21" i="86"/>
  <c r="BL13" i="87" s="1"/>
  <c r="P13" i="91"/>
  <c r="P13" i="87"/>
  <c r="AK13" i="87"/>
  <c r="AK13" i="91"/>
  <c r="BM13" i="91"/>
  <c r="BM13" i="87"/>
  <c r="BT13" i="91"/>
  <c r="BT13" i="87"/>
  <c r="O21" i="90"/>
  <c r="AC13" i="91" s="1"/>
  <c r="O21" i="86"/>
  <c r="AC13" i="87" s="1"/>
  <c r="I21" i="86"/>
  <c r="O13" i="87" s="1"/>
  <c r="I21" i="90"/>
  <c r="O13" i="91" s="1"/>
  <c r="U21" i="90"/>
  <c r="AQ13" i="91" s="1"/>
  <c r="U21" i="86"/>
  <c r="AQ13" i="87" s="1"/>
  <c r="AG21" i="86"/>
  <c r="BS13" i="87" s="1"/>
  <c r="AG21" i="90"/>
  <c r="BS13" i="91" s="1"/>
  <c r="BF13" i="70"/>
  <c r="BF13" i="58"/>
  <c r="Z12" i="59" s="1"/>
  <c r="BF13" i="53"/>
  <c r="Z12" i="54" s="1"/>
  <c r="BF13" i="66"/>
  <c r="V11" i="50"/>
  <c r="BF13" i="62"/>
  <c r="J13" i="36"/>
  <c r="AK20" i="65"/>
  <c r="AK20" i="69"/>
  <c r="AK20" i="52"/>
  <c r="AK20" i="61"/>
  <c r="AK20" i="57"/>
  <c r="V12" i="37"/>
  <c r="F11" i="38" s="1"/>
  <c r="AD13" i="66"/>
  <c r="J11" i="50"/>
  <c r="AD13" i="62"/>
  <c r="AD13" i="70"/>
  <c r="AD13" i="58"/>
  <c r="N12" i="59" s="1"/>
  <c r="AD13" i="53"/>
  <c r="N12" i="54" s="1"/>
  <c r="AA12" i="37"/>
  <c r="G11" i="38" s="1"/>
  <c r="M11" i="50"/>
  <c r="AK13" i="62"/>
  <c r="AK13" i="53"/>
  <c r="Q12" i="54" s="1"/>
  <c r="AK13" i="70"/>
  <c r="AK13" i="58"/>
  <c r="Q12" i="59" s="1"/>
  <c r="AK13" i="66"/>
  <c r="BM13" i="70"/>
  <c r="BM13" i="58"/>
  <c r="AC12" i="59" s="1"/>
  <c r="BM13" i="62"/>
  <c r="BM13" i="53"/>
  <c r="AC12" i="54" s="1"/>
  <c r="BM13" i="66"/>
  <c r="Y11" i="50"/>
  <c r="AY13" i="62"/>
  <c r="AY13" i="70"/>
  <c r="AY13" i="58"/>
  <c r="W12" i="59" s="1"/>
  <c r="S11" i="50"/>
  <c r="AY13" i="53"/>
  <c r="W12" i="54" s="1"/>
  <c r="AY13" i="66"/>
  <c r="Q12" i="37"/>
  <c r="E11" i="38" s="1"/>
  <c r="W13" i="53"/>
  <c r="K12" i="54" s="1"/>
  <c r="W13" i="66"/>
  <c r="G11" i="50"/>
  <c r="W13" i="70"/>
  <c r="W13" i="58"/>
  <c r="K12" i="59" s="1"/>
  <c r="W13" i="62"/>
  <c r="L12" i="37"/>
  <c r="D11" i="38" s="1"/>
  <c r="P13" i="53"/>
  <c r="H12" i="54" s="1"/>
  <c r="P13" i="66"/>
  <c r="P13" i="62"/>
  <c r="P13" i="70"/>
  <c r="P13" i="58"/>
  <c r="H12" i="59" s="1"/>
  <c r="AR13" i="62"/>
  <c r="AR13" i="70"/>
  <c r="AR13" i="58"/>
  <c r="T12" i="59" s="1"/>
  <c r="AR13" i="66"/>
  <c r="AR13" i="53"/>
  <c r="T12" i="54" s="1"/>
  <c r="P11" i="50"/>
  <c r="BT13" i="53"/>
  <c r="AF12" i="54" s="1"/>
  <c r="BT13" i="66"/>
  <c r="AB11" i="50"/>
  <c r="BT13" i="62"/>
  <c r="BT13" i="70"/>
  <c r="BT13" i="58"/>
  <c r="AF12" i="59" s="1"/>
  <c r="AD21" i="52"/>
  <c r="BL13" i="53" s="1"/>
  <c r="AB12" i="54" s="1"/>
  <c r="AD21" i="65"/>
  <c r="BL13" i="66" s="1"/>
  <c r="AD21" i="57"/>
  <c r="BL13" i="58" s="1"/>
  <c r="AB12" i="59" s="1"/>
  <c r="AD21" i="69"/>
  <c r="BL13" i="70" s="1"/>
  <c r="X11" i="50"/>
  <c r="AD21" i="61"/>
  <c r="BL13" i="62" s="1"/>
  <c r="U11" i="50"/>
  <c r="AA21" i="69"/>
  <c r="BE13" i="70" s="1"/>
  <c r="AA21" i="65"/>
  <c r="BE13" i="66" s="1"/>
  <c r="AA21" i="61"/>
  <c r="BE13" i="62" s="1"/>
  <c r="AA21" i="57"/>
  <c r="BE13" i="58" s="1"/>
  <c r="Y12" i="59" s="1"/>
  <c r="AA21" i="52"/>
  <c r="BE13" i="53" s="1"/>
  <c r="Y12" i="54" s="1"/>
  <c r="AG21" i="57"/>
  <c r="BS13" i="58" s="1"/>
  <c r="AE12" i="59" s="1"/>
  <c r="AA11" i="50"/>
  <c r="AG21" i="69"/>
  <c r="BS13" i="70" s="1"/>
  <c r="AG21" i="65"/>
  <c r="BS13" i="66" s="1"/>
  <c r="AG21" i="61"/>
  <c r="BS13" i="62" s="1"/>
  <c r="AG21" i="52"/>
  <c r="BS13" i="53" s="1"/>
  <c r="AE12" i="54" s="1"/>
  <c r="O21" i="52"/>
  <c r="AC13" i="53" s="1"/>
  <c r="M12" i="54" s="1"/>
  <c r="O21" i="57"/>
  <c r="AC13" i="58" s="1"/>
  <c r="M12" i="59" s="1"/>
  <c r="I11" i="50"/>
  <c r="O21" i="69"/>
  <c r="AC13" i="70" s="1"/>
  <c r="O21" i="65"/>
  <c r="AC13" i="66" s="1"/>
  <c r="O21" i="61"/>
  <c r="AC13" i="62" s="1"/>
  <c r="R21" i="57"/>
  <c r="AJ13" i="58" s="1"/>
  <c r="P12" i="59" s="1"/>
  <c r="L11" i="50"/>
  <c r="R21" i="69"/>
  <c r="AJ13" i="70" s="1"/>
  <c r="R21" i="65"/>
  <c r="AJ13" i="66" s="1"/>
  <c r="R21" i="61"/>
  <c r="AJ13" i="62" s="1"/>
  <c r="R21" i="52"/>
  <c r="AJ13" i="53" s="1"/>
  <c r="P12" i="54" s="1"/>
  <c r="U21" i="69"/>
  <c r="AQ13" i="70" s="1"/>
  <c r="U21" i="65"/>
  <c r="AQ13" i="66" s="1"/>
  <c r="U21" i="61"/>
  <c r="AQ13" i="62" s="1"/>
  <c r="U21" i="52"/>
  <c r="AQ13" i="53" s="1"/>
  <c r="S12" i="54" s="1"/>
  <c r="O11" i="50"/>
  <c r="U21" i="57"/>
  <c r="AQ13" i="58" s="1"/>
  <c r="S12" i="59" s="1"/>
  <c r="I21" i="57"/>
  <c r="O13" i="58" s="1"/>
  <c r="G12" i="59" s="1"/>
  <c r="I21" i="69"/>
  <c r="O13" i="70" s="1"/>
  <c r="I21" i="65"/>
  <c r="O13" i="66" s="1"/>
  <c r="I21" i="61"/>
  <c r="O13" i="62" s="1"/>
  <c r="I21" i="52"/>
  <c r="O13" i="53" s="1"/>
  <c r="G12" i="54" s="1"/>
  <c r="F11" i="50"/>
  <c r="L21" i="69"/>
  <c r="V13" i="70" s="1"/>
  <c r="L21" i="65"/>
  <c r="V13" i="66" s="1"/>
  <c r="L21" i="61"/>
  <c r="V13" i="62" s="1"/>
  <c r="L21" i="52"/>
  <c r="V13" i="53" s="1"/>
  <c r="J12" i="54" s="1"/>
  <c r="L21" i="57"/>
  <c r="V13" i="58" s="1"/>
  <c r="J12" i="59" s="1"/>
  <c r="X21" i="52"/>
  <c r="AX13" i="53" s="1"/>
  <c r="V12" i="54" s="1"/>
  <c r="X21" i="57"/>
  <c r="AX13" i="58" s="1"/>
  <c r="V12" i="59" s="1"/>
  <c r="R11" i="50"/>
  <c r="X21" i="69"/>
  <c r="AX13" i="70" s="1"/>
  <c r="X21" i="65"/>
  <c r="AX13" i="66" s="1"/>
  <c r="X21" i="61"/>
  <c r="AX13" i="62" s="1"/>
  <c r="AJ20" i="69"/>
  <c r="BV12" i="70" s="1"/>
  <c r="AJ20" i="65"/>
  <c r="BV12" i="66" s="1"/>
  <c r="AJ20" i="61"/>
  <c r="AJ20" i="52"/>
  <c r="BV12" i="53" s="1"/>
  <c r="AJ20" i="57"/>
  <c r="BV12" i="58" s="1"/>
  <c r="K57" i="9"/>
  <c r="L56" i="9" l="1"/>
  <c r="L59" i="9" s="1"/>
  <c r="BV12" i="91"/>
  <c r="BV12" i="87"/>
  <c r="F58" i="56"/>
  <c r="G12" i="92"/>
  <c r="G12" i="88"/>
  <c r="H12" i="92"/>
  <c r="H12" i="88"/>
  <c r="BW12" i="91"/>
  <c r="BW12" i="87"/>
  <c r="V12" i="92"/>
  <c r="V12" i="88"/>
  <c r="S12" i="92"/>
  <c r="S12" i="88"/>
  <c r="W12" i="92"/>
  <c r="W12" i="88"/>
  <c r="AE12" i="92"/>
  <c r="AE12" i="88"/>
  <c r="AF12" i="92"/>
  <c r="AF12" i="88"/>
  <c r="AB12" i="88"/>
  <c r="AB12" i="92"/>
  <c r="J12" i="92"/>
  <c r="J12" i="88"/>
  <c r="M12" i="92"/>
  <c r="M12" i="88"/>
  <c r="Y12" i="88"/>
  <c r="Y12" i="92"/>
  <c r="N12" i="92"/>
  <c r="N12" i="88"/>
  <c r="T12" i="92"/>
  <c r="T12" i="88"/>
  <c r="P12" i="92"/>
  <c r="P12" i="88"/>
  <c r="K12" i="92"/>
  <c r="K12" i="88"/>
  <c r="Q12" i="92"/>
  <c r="Q12" i="88"/>
  <c r="AC12" i="92"/>
  <c r="AC12" i="88"/>
  <c r="Z12" i="92"/>
  <c r="Z12" i="88"/>
  <c r="N12" i="63"/>
  <c r="N12" i="67"/>
  <c r="N12" i="71"/>
  <c r="T12" i="63"/>
  <c r="T12" i="71"/>
  <c r="T12" i="67"/>
  <c r="Q12" i="67"/>
  <c r="Q12" i="71"/>
  <c r="Q12" i="63"/>
  <c r="AC12" i="67"/>
  <c r="AC12" i="71"/>
  <c r="AC12" i="63"/>
  <c r="Z12" i="63"/>
  <c r="Z12" i="67"/>
  <c r="Z12" i="71"/>
  <c r="H12" i="63"/>
  <c r="H12" i="71"/>
  <c r="H12" i="67"/>
  <c r="AB11" i="9"/>
  <c r="AB11" i="37"/>
  <c r="H10" i="38" s="1"/>
  <c r="BW12" i="53"/>
  <c r="AI11" i="54" s="1"/>
  <c r="BW12" i="58"/>
  <c r="AI11" i="59" s="1"/>
  <c r="BW12" i="66"/>
  <c r="BW12" i="62"/>
  <c r="BW12" i="70"/>
  <c r="W12" i="63"/>
  <c r="W12" i="71"/>
  <c r="W12" i="67"/>
  <c r="K12" i="63"/>
  <c r="K12" i="71"/>
  <c r="K12" i="67"/>
  <c r="AF12" i="67"/>
  <c r="AF12" i="63"/>
  <c r="AF12" i="71"/>
  <c r="BV12" i="62"/>
  <c r="AH11" i="54"/>
  <c r="AH11" i="59"/>
  <c r="G12" i="63"/>
  <c r="G12" i="71"/>
  <c r="G12" i="67"/>
  <c r="P12" i="63"/>
  <c r="P12" i="71"/>
  <c r="P12" i="67"/>
  <c r="AE12" i="63"/>
  <c r="AE12" i="71"/>
  <c r="AE12" i="67"/>
  <c r="AB12" i="63"/>
  <c r="AB12" i="71"/>
  <c r="AB12" i="67"/>
  <c r="Y12" i="63"/>
  <c r="Y12" i="67"/>
  <c r="Y12" i="71"/>
  <c r="M12" i="63"/>
  <c r="M12" i="67"/>
  <c r="M12" i="71"/>
  <c r="J12" i="63"/>
  <c r="J12" i="67"/>
  <c r="J12" i="71"/>
  <c r="V12" i="63"/>
  <c r="V12" i="67"/>
  <c r="V12" i="71"/>
  <c r="S12" i="63"/>
  <c r="S12" i="71"/>
  <c r="S12" i="67"/>
  <c r="P21" i="9"/>
  <c r="Q21" i="9" s="1"/>
  <c r="P22" i="9"/>
  <c r="Q22" i="9" s="1"/>
  <c r="P23" i="9"/>
  <c r="Q23" i="9" s="1"/>
  <c r="P24" i="9"/>
  <c r="Q24" i="9" s="1"/>
  <c r="P25" i="9"/>
  <c r="Q25" i="9" s="1"/>
  <c r="P26" i="9"/>
  <c r="Q26" i="9" s="1"/>
  <c r="P27" i="9"/>
  <c r="Q27" i="9" s="1"/>
  <c r="P28" i="9"/>
  <c r="Q28" i="9" s="1"/>
  <c r="P29" i="9"/>
  <c r="Q29" i="9" s="1"/>
  <c r="AB29" i="9" s="1"/>
  <c r="P30" i="9"/>
  <c r="Q30" i="9" s="1"/>
  <c r="AB30" i="9" s="1"/>
  <c r="P31" i="9"/>
  <c r="Q31" i="9" s="1"/>
  <c r="P32" i="9"/>
  <c r="Q32" i="9" s="1"/>
  <c r="P33" i="9"/>
  <c r="Q33" i="9" s="1"/>
  <c r="P34" i="9"/>
  <c r="Q34" i="9" s="1"/>
  <c r="P35" i="9"/>
  <c r="Q35" i="9" s="1"/>
  <c r="P46" i="9"/>
  <c r="Q46" i="9" s="1"/>
  <c r="P47" i="9"/>
  <c r="Q47" i="9" s="1"/>
  <c r="P48" i="9"/>
  <c r="Q48" i="9" s="1"/>
  <c r="P49" i="9"/>
  <c r="Q49" i="9" s="1"/>
  <c r="P50" i="9"/>
  <c r="Q50" i="9" s="1"/>
  <c r="P51" i="9"/>
  <c r="Q51" i="9" s="1"/>
  <c r="P52" i="9"/>
  <c r="Q52" i="9" s="1"/>
  <c r="P53" i="9"/>
  <c r="Q53" i="9" s="1"/>
  <c r="P54" i="9"/>
  <c r="Q54" i="9" s="1"/>
  <c r="P55" i="9"/>
  <c r="Q55" i="9" s="1"/>
  <c r="A4" i="9"/>
  <c r="A1" i="9"/>
  <c r="F31" i="9"/>
  <c r="G31" i="9" s="1"/>
  <c r="F32" i="9"/>
  <c r="G32" i="9" s="1"/>
  <c r="F33" i="9"/>
  <c r="G33" i="9" s="1"/>
  <c r="AB33" i="9" s="1"/>
  <c r="F34" i="9"/>
  <c r="G34" i="9" s="1"/>
  <c r="AB34" i="9" s="1"/>
  <c r="F35" i="9"/>
  <c r="G35" i="9" s="1"/>
  <c r="AB35" i="9" s="1"/>
  <c r="F46" i="9"/>
  <c r="G46" i="9" s="1"/>
  <c r="F47" i="9"/>
  <c r="G47" i="9" s="1"/>
  <c r="AB47" i="9" s="1"/>
  <c r="F48" i="9"/>
  <c r="G48" i="9" s="1"/>
  <c r="AB48" i="9" s="1"/>
  <c r="F49" i="9"/>
  <c r="G49" i="9" s="1"/>
  <c r="F50" i="9"/>
  <c r="G50" i="9" s="1"/>
  <c r="F51" i="9"/>
  <c r="G51" i="9" s="1"/>
  <c r="AB51" i="9" s="1"/>
  <c r="F52" i="9"/>
  <c r="G52" i="9" s="1"/>
  <c r="AB52" i="9" s="1"/>
  <c r="F53" i="9"/>
  <c r="G53" i="9" s="1"/>
  <c r="AB53" i="9" s="1"/>
  <c r="F54" i="9"/>
  <c r="G54" i="9" s="1"/>
  <c r="AB54" i="9" s="1"/>
  <c r="F55" i="9"/>
  <c r="G55" i="9" s="1"/>
  <c r="AB55" i="9" s="1"/>
  <c r="F15" i="9"/>
  <c r="G15" i="9" s="1"/>
  <c r="AB15" i="9" s="1"/>
  <c r="F16" i="9"/>
  <c r="G16" i="9" s="1"/>
  <c r="AB16" i="9" s="1"/>
  <c r="F17" i="9"/>
  <c r="G17" i="9" s="1"/>
  <c r="AB17" i="9" s="1"/>
  <c r="F18" i="9"/>
  <c r="G18" i="9" s="1"/>
  <c r="AB18" i="9" s="1"/>
  <c r="F19" i="9"/>
  <c r="G19" i="9" s="1"/>
  <c r="AB19" i="9" s="1"/>
  <c r="F20" i="9"/>
  <c r="G20" i="9" s="1"/>
  <c r="AB20" i="9" s="1"/>
  <c r="F21" i="9"/>
  <c r="G21" i="9" s="1"/>
  <c r="AB21" i="9" s="1"/>
  <c r="F22" i="9"/>
  <c r="G22" i="9" s="1"/>
  <c r="AB22" i="9" s="1"/>
  <c r="F23" i="9"/>
  <c r="G23" i="9" s="1"/>
  <c r="AB23" i="9" s="1"/>
  <c r="F24" i="9"/>
  <c r="G24" i="9" s="1"/>
  <c r="F25" i="9"/>
  <c r="G25" i="9" s="1"/>
  <c r="AB25" i="9" s="1"/>
  <c r="F26" i="9"/>
  <c r="G26" i="9" s="1"/>
  <c r="AB26" i="9" s="1"/>
  <c r="F27" i="9"/>
  <c r="G27" i="9" s="1"/>
  <c r="AB27" i="9" s="1"/>
  <c r="F28" i="9"/>
  <c r="G28" i="9" s="1"/>
  <c r="AB28" i="9" s="1"/>
  <c r="A5" i="9"/>
  <c r="F79" i="1"/>
  <c r="E82" i="1"/>
  <c r="C115" i="2" s="1"/>
  <c r="F82" i="1"/>
  <c r="G82" i="1"/>
  <c r="H82" i="1"/>
  <c r="I82" i="1"/>
  <c r="J82" i="1"/>
  <c r="C112" i="2"/>
  <c r="V12" i="9"/>
  <c r="AA12" i="9"/>
  <c r="G12" i="9"/>
  <c r="L12" i="9"/>
  <c r="Q12" i="9"/>
  <c r="L13" i="9"/>
  <c r="Q13" i="9" s="1"/>
  <c r="L60" i="9" l="1"/>
  <c r="C48" i="12"/>
  <c r="J43" i="56"/>
  <c r="J42" i="56"/>
  <c r="J53" i="56"/>
  <c r="AB24" i="9"/>
  <c r="AB49" i="9"/>
  <c r="AB31" i="9"/>
  <c r="AB46" i="9"/>
  <c r="Q56" i="9"/>
  <c r="AB50" i="9"/>
  <c r="AB32" i="9"/>
  <c r="J39" i="56"/>
  <c r="G56" i="9"/>
  <c r="G59" i="9" s="1"/>
  <c r="H46" i="1"/>
  <c r="F88" i="90"/>
  <c r="F88" i="86"/>
  <c r="AH11" i="92"/>
  <c r="AH11" i="88"/>
  <c r="E88" i="90"/>
  <c r="E88" i="86"/>
  <c r="G46" i="1"/>
  <c r="G88" i="90"/>
  <c r="C113" i="2"/>
  <c r="G88" i="86"/>
  <c r="F46" i="1"/>
  <c r="I46" i="1"/>
  <c r="I46" i="56" s="1"/>
  <c r="AI11" i="92"/>
  <c r="AI11" i="88"/>
  <c r="AI11" i="63"/>
  <c r="AI11" i="71"/>
  <c r="AI11" i="67"/>
  <c r="AH11" i="67"/>
  <c r="AH11" i="71"/>
  <c r="G41" i="76"/>
  <c r="G42" i="77"/>
  <c r="E41" i="76"/>
  <c r="E42" i="77"/>
  <c r="F41" i="76"/>
  <c r="F42" i="77"/>
  <c r="P57" i="9"/>
  <c r="F57" i="9"/>
  <c r="G88" i="69"/>
  <c r="G88" i="61"/>
  <c r="G88" i="52"/>
  <c r="E74" i="36"/>
  <c r="G88" i="65"/>
  <c r="E77" i="56"/>
  <c r="G88" i="57"/>
  <c r="E88" i="57"/>
  <c r="E88" i="65"/>
  <c r="E88" i="61"/>
  <c r="E88" i="69"/>
  <c r="E88" i="52"/>
  <c r="F88" i="69"/>
  <c r="F88" i="65"/>
  <c r="F88" i="61"/>
  <c r="F88" i="52"/>
  <c r="F88" i="57"/>
  <c r="D112" i="2"/>
  <c r="F11" i="2"/>
  <c r="G11" i="2"/>
  <c r="E11" i="2"/>
  <c r="D11" i="2"/>
  <c r="C11" i="2"/>
  <c r="H113" i="2"/>
  <c r="H115" i="2"/>
  <c r="F115" i="2"/>
  <c r="G79" i="1"/>
  <c r="AB13" i="9"/>
  <c r="V13" i="9"/>
  <c r="AA13" i="9" s="1"/>
  <c r="E21" i="1"/>
  <c r="E21" i="56" s="1"/>
  <c r="AB73" i="9"/>
  <c r="G115" i="2"/>
  <c r="D115" i="2"/>
  <c r="E115" i="2"/>
  <c r="AB75" i="9"/>
  <c r="H46" i="56" l="1"/>
  <c r="H55" i="56" s="1"/>
  <c r="G55" i="1"/>
  <c r="G46" i="56"/>
  <c r="C73" i="37"/>
  <c r="E73" i="37" s="1"/>
  <c r="J77" i="36"/>
  <c r="J74" i="36"/>
  <c r="F46" i="56"/>
  <c r="F55" i="56" s="1"/>
  <c r="G73" i="37"/>
  <c r="J27" i="56"/>
  <c r="J46" i="1"/>
  <c r="B9" i="1" s="1"/>
  <c r="G55" i="56"/>
  <c r="E58" i="56"/>
  <c r="G58" i="56"/>
  <c r="D121" i="88"/>
  <c r="D121" i="92"/>
  <c r="H88" i="90"/>
  <c r="H88" i="86"/>
  <c r="E121" i="88"/>
  <c r="G75" i="87"/>
  <c r="D75" i="87"/>
  <c r="C75" i="87"/>
  <c r="H75" i="87"/>
  <c r="C121" i="88"/>
  <c r="I75" i="87"/>
  <c r="F75" i="87"/>
  <c r="E75" i="87"/>
  <c r="C75" i="91"/>
  <c r="I75" i="91"/>
  <c r="H75" i="91"/>
  <c r="D75" i="91"/>
  <c r="G75" i="91"/>
  <c r="C121" i="92"/>
  <c r="E75" i="91"/>
  <c r="F75" i="91"/>
  <c r="E121" i="92"/>
  <c r="E89" i="90"/>
  <c r="E19" i="90" s="1"/>
  <c r="G11" i="91" s="1"/>
  <c r="E89" i="86"/>
  <c r="E20" i="86" s="1"/>
  <c r="G12" i="87" s="1"/>
  <c r="F55" i="1"/>
  <c r="G46" i="76"/>
  <c r="F46" i="76"/>
  <c r="E55" i="1"/>
  <c r="I75" i="62"/>
  <c r="D75" i="62"/>
  <c r="H75" i="62"/>
  <c r="G75" i="62"/>
  <c r="F75" i="62"/>
  <c r="E75" i="62"/>
  <c r="C75" i="62"/>
  <c r="C79" i="62" s="1"/>
  <c r="H55" i="1"/>
  <c r="I55" i="1"/>
  <c r="I55" i="56"/>
  <c r="H41" i="76"/>
  <c r="H42" i="77"/>
  <c r="E42" i="76"/>
  <c r="E13" i="76" s="1"/>
  <c r="E43" i="77"/>
  <c r="E12" i="77" s="1"/>
  <c r="F16" i="1"/>
  <c r="F16" i="56" s="1"/>
  <c r="D121" i="54"/>
  <c r="E121" i="59"/>
  <c r="H88" i="61"/>
  <c r="H88" i="52"/>
  <c r="H88" i="69"/>
  <c r="H88" i="57"/>
  <c r="H88" i="65"/>
  <c r="H75" i="70"/>
  <c r="E75" i="70"/>
  <c r="I75" i="70"/>
  <c r="C121" i="71"/>
  <c r="F75" i="70"/>
  <c r="D75" i="70"/>
  <c r="C75" i="70"/>
  <c r="G75" i="70"/>
  <c r="D121" i="63"/>
  <c r="C121" i="63"/>
  <c r="E121" i="67"/>
  <c r="D121" i="67"/>
  <c r="E75" i="66"/>
  <c r="I75" i="66"/>
  <c r="C75" i="66"/>
  <c r="D75" i="66"/>
  <c r="G75" i="66"/>
  <c r="H75" i="66"/>
  <c r="C121" i="67"/>
  <c r="F75" i="66"/>
  <c r="C73" i="49"/>
  <c r="C76" i="49" s="1"/>
  <c r="F73" i="49"/>
  <c r="G73" i="49"/>
  <c r="D73" i="49"/>
  <c r="E73" i="49"/>
  <c r="C116" i="50"/>
  <c r="E121" i="54"/>
  <c r="D121" i="71"/>
  <c r="F75" i="58"/>
  <c r="C75" i="58"/>
  <c r="C121" i="59"/>
  <c r="E75" i="58"/>
  <c r="D75" i="58"/>
  <c r="G75" i="58"/>
  <c r="I75" i="58"/>
  <c r="H75" i="58"/>
  <c r="E121" i="63"/>
  <c r="E121" i="71"/>
  <c r="C117" i="38"/>
  <c r="E89" i="65"/>
  <c r="E20" i="65" s="1"/>
  <c r="G12" i="66" s="1"/>
  <c r="E89" i="57"/>
  <c r="E20" i="57" s="1"/>
  <c r="G12" i="58" s="1"/>
  <c r="C11" i="59" s="1"/>
  <c r="G11" i="49"/>
  <c r="C10" i="50" s="1"/>
  <c r="E89" i="61"/>
  <c r="E20" i="61" s="1"/>
  <c r="G12" i="62" s="1"/>
  <c r="E89" i="52"/>
  <c r="E20" i="52" s="1"/>
  <c r="G12" i="53" s="1"/>
  <c r="C11" i="54" s="1"/>
  <c r="E89" i="69"/>
  <c r="E20" i="69" s="1"/>
  <c r="G12" i="70" s="1"/>
  <c r="D121" i="59"/>
  <c r="E75" i="53"/>
  <c r="C121" i="54"/>
  <c r="D75" i="53"/>
  <c r="I75" i="53"/>
  <c r="G75" i="53"/>
  <c r="C75" i="53"/>
  <c r="F75" i="53"/>
  <c r="H75" i="53"/>
  <c r="E17" i="1"/>
  <c r="E17" i="56" s="1"/>
  <c r="E112" i="2"/>
  <c r="AB74" i="9"/>
  <c r="AB10" i="9"/>
  <c r="H79" i="1"/>
  <c r="Q59" i="9"/>
  <c r="H114" i="2"/>
  <c r="F73" i="37" l="1"/>
  <c r="D73" i="37"/>
  <c r="H117" i="38"/>
  <c r="AB73" i="37"/>
  <c r="J46" i="56"/>
  <c r="E55" i="56"/>
  <c r="J55" i="56" s="1"/>
  <c r="J55" i="1"/>
  <c r="C76" i="37"/>
  <c r="G10" i="49"/>
  <c r="C9" i="50" s="1"/>
  <c r="E22" i="76"/>
  <c r="E19" i="86"/>
  <c r="G11" i="87" s="1"/>
  <c r="E19" i="69"/>
  <c r="E19" i="65"/>
  <c r="G11" i="66" s="1"/>
  <c r="E19" i="52"/>
  <c r="G11" i="53" s="1"/>
  <c r="C10" i="54" s="1"/>
  <c r="E19" i="61"/>
  <c r="G11" i="62" s="1"/>
  <c r="E19" i="57"/>
  <c r="G11" i="58" s="1"/>
  <c r="C10" i="59" s="1"/>
  <c r="B15" i="90"/>
  <c r="B15" i="86"/>
  <c r="C11" i="92"/>
  <c r="C11" i="88"/>
  <c r="C79" i="66"/>
  <c r="K75" i="91"/>
  <c r="F121" i="92"/>
  <c r="P75" i="91"/>
  <c r="O75" i="91"/>
  <c r="M75" i="91"/>
  <c r="J75" i="91"/>
  <c r="J79" i="91" s="1"/>
  <c r="N75" i="91"/>
  <c r="L75" i="91"/>
  <c r="K88" i="90"/>
  <c r="K88" i="86"/>
  <c r="I88" i="90"/>
  <c r="I88" i="86"/>
  <c r="D76" i="87"/>
  <c r="G76" i="87"/>
  <c r="C76" i="87"/>
  <c r="F76" i="87"/>
  <c r="C122" i="88"/>
  <c r="I76" i="87"/>
  <c r="H76" i="87"/>
  <c r="E76" i="87"/>
  <c r="C76" i="91"/>
  <c r="H76" i="91"/>
  <c r="G76" i="91"/>
  <c r="I76" i="91"/>
  <c r="C122" i="92"/>
  <c r="F76" i="91"/>
  <c r="E76" i="91"/>
  <c r="D76" i="91"/>
  <c r="C79" i="91"/>
  <c r="C79" i="53"/>
  <c r="H89" i="90"/>
  <c r="H19" i="90" s="1"/>
  <c r="N11" i="91" s="1"/>
  <c r="H89" i="86"/>
  <c r="H19" i="86" s="1"/>
  <c r="N11" i="87" s="1"/>
  <c r="C79" i="87"/>
  <c r="F89" i="90"/>
  <c r="F19" i="90" s="1"/>
  <c r="H11" i="91" s="1"/>
  <c r="F89" i="86"/>
  <c r="F19" i="86" s="1"/>
  <c r="H11" i="87" s="1"/>
  <c r="C79" i="58"/>
  <c r="E20" i="90"/>
  <c r="G12" i="91" s="1"/>
  <c r="K75" i="87"/>
  <c r="L75" i="87"/>
  <c r="F121" i="88"/>
  <c r="J75" i="87"/>
  <c r="J79" i="87" s="1"/>
  <c r="N75" i="87"/>
  <c r="M75" i="87"/>
  <c r="P75" i="87"/>
  <c r="O75" i="87"/>
  <c r="H46" i="76"/>
  <c r="H23" i="76" s="1"/>
  <c r="C11" i="63"/>
  <c r="C11" i="71"/>
  <c r="C11" i="67"/>
  <c r="C79" i="70"/>
  <c r="B15" i="69"/>
  <c r="B15" i="61"/>
  <c r="B15" i="57"/>
  <c r="B15" i="52"/>
  <c r="B15" i="65"/>
  <c r="I41" i="76"/>
  <c r="I42" i="77"/>
  <c r="K41" i="76"/>
  <c r="K42" i="77"/>
  <c r="F42" i="76"/>
  <c r="F43" i="77"/>
  <c r="H42" i="76"/>
  <c r="H22" i="76" s="1"/>
  <c r="H43" i="77"/>
  <c r="H12" i="77" s="1"/>
  <c r="Q60" i="9"/>
  <c r="G16" i="1" s="1"/>
  <c r="G16" i="56" s="1"/>
  <c r="P75" i="53"/>
  <c r="O75" i="53"/>
  <c r="F121" i="54"/>
  <c r="N75" i="53"/>
  <c r="K75" i="53"/>
  <c r="M75" i="53"/>
  <c r="L75" i="53"/>
  <c r="J75" i="53"/>
  <c r="J79" i="53" s="1"/>
  <c r="I88" i="61"/>
  <c r="I88" i="52"/>
  <c r="I88" i="69"/>
  <c r="I88" i="57"/>
  <c r="I88" i="65"/>
  <c r="C76" i="53"/>
  <c r="H76" i="53"/>
  <c r="G76" i="53"/>
  <c r="I76" i="53"/>
  <c r="C122" i="54"/>
  <c r="E76" i="53"/>
  <c r="F76" i="53"/>
  <c r="D76" i="53"/>
  <c r="O75" i="62"/>
  <c r="L75" i="62"/>
  <c r="K75" i="62"/>
  <c r="J75" i="62"/>
  <c r="J79" i="62" s="1"/>
  <c r="M75" i="62"/>
  <c r="P75" i="62"/>
  <c r="F121" i="63"/>
  <c r="N75" i="62"/>
  <c r="G76" i="62"/>
  <c r="D76" i="62"/>
  <c r="F76" i="62"/>
  <c r="E76" i="62"/>
  <c r="C76" i="62"/>
  <c r="C122" i="63"/>
  <c r="I76" i="62"/>
  <c r="H76" i="62"/>
  <c r="O75" i="66"/>
  <c r="K75" i="66"/>
  <c r="N75" i="66"/>
  <c r="M75" i="66"/>
  <c r="J75" i="66"/>
  <c r="J79" i="66" s="1"/>
  <c r="F121" i="67"/>
  <c r="L75" i="66"/>
  <c r="P75" i="66"/>
  <c r="H76" i="58"/>
  <c r="I76" i="58"/>
  <c r="F76" i="58"/>
  <c r="E76" i="58"/>
  <c r="G76" i="58"/>
  <c r="D76" i="58"/>
  <c r="C76" i="58"/>
  <c r="C122" i="59"/>
  <c r="I73" i="49"/>
  <c r="H73" i="49"/>
  <c r="H76" i="49" s="1"/>
  <c r="D116" i="50"/>
  <c r="K73" i="49"/>
  <c r="J73" i="49"/>
  <c r="L73" i="49"/>
  <c r="H89" i="69"/>
  <c r="H20" i="69" s="1"/>
  <c r="H89" i="65"/>
  <c r="H20" i="65" s="1"/>
  <c r="H89" i="57"/>
  <c r="H20" i="57" s="1"/>
  <c r="H89" i="61"/>
  <c r="H89" i="52"/>
  <c r="H76" i="66"/>
  <c r="E76" i="66"/>
  <c r="F76" i="66"/>
  <c r="C76" i="66"/>
  <c r="C122" i="67"/>
  <c r="D76" i="66"/>
  <c r="G76" i="66"/>
  <c r="I76" i="66"/>
  <c r="P75" i="58"/>
  <c r="O75" i="58"/>
  <c r="K75" i="58"/>
  <c r="N75" i="58"/>
  <c r="M75" i="58"/>
  <c r="L75" i="58"/>
  <c r="J75" i="58"/>
  <c r="J79" i="58" s="1"/>
  <c r="F121" i="59"/>
  <c r="K88" i="65"/>
  <c r="K88" i="57"/>
  <c r="K88" i="69"/>
  <c r="K88" i="52"/>
  <c r="K88" i="61"/>
  <c r="F89" i="61"/>
  <c r="F89" i="52"/>
  <c r="F89" i="65"/>
  <c r="F89" i="57"/>
  <c r="F89" i="69"/>
  <c r="G74" i="49"/>
  <c r="F74" i="49"/>
  <c r="C117" i="50"/>
  <c r="E74" i="49"/>
  <c r="C74" i="49"/>
  <c r="D74" i="49"/>
  <c r="F76" i="70"/>
  <c r="C122" i="71"/>
  <c r="E76" i="70"/>
  <c r="I76" i="70"/>
  <c r="C76" i="70"/>
  <c r="H76" i="70"/>
  <c r="D76" i="70"/>
  <c r="G76" i="70"/>
  <c r="K75" i="70"/>
  <c r="P75" i="70"/>
  <c r="O75" i="70"/>
  <c r="J75" i="70"/>
  <c r="J79" i="70" s="1"/>
  <c r="N75" i="70"/>
  <c r="M75" i="70"/>
  <c r="L75" i="70"/>
  <c r="F121" i="71"/>
  <c r="E12" i="1"/>
  <c r="E12" i="56" s="1"/>
  <c r="H9" i="2"/>
  <c r="F112" i="2"/>
  <c r="I79" i="1"/>
  <c r="M76" i="9"/>
  <c r="H13" i="76" l="1"/>
  <c r="P76" i="91"/>
  <c r="O76" i="91"/>
  <c r="N76" i="91"/>
  <c r="M76" i="91"/>
  <c r="L76" i="91"/>
  <c r="K76" i="91"/>
  <c r="F122" i="92"/>
  <c r="J76" i="91"/>
  <c r="N88" i="90"/>
  <c r="N88" i="86"/>
  <c r="K76" i="87"/>
  <c r="J76" i="87"/>
  <c r="F122" i="88"/>
  <c r="P76" i="87"/>
  <c r="M76" i="87"/>
  <c r="L76" i="87"/>
  <c r="O76" i="87"/>
  <c r="N76" i="87"/>
  <c r="C10" i="92"/>
  <c r="C10" i="88"/>
  <c r="W75" i="91"/>
  <c r="U75" i="91"/>
  <c r="V75" i="91"/>
  <c r="T75" i="91"/>
  <c r="Q75" i="91"/>
  <c r="S75" i="91"/>
  <c r="R75" i="91"/>
  <c r="I121" i="92"/>
  <c r="K89" i="90"/>
  <c r="K19" i="90" s="1"/>
  <c r="U11" i="91" s="1"/>
  <c r="K89" i="86"/>
  <c r="K20" i="86" s="1"/>
  <c r="U12" i="87" s="1"/>
  <c r="H20" i="86"/>
  <c r="N12" i="87" s="1"/>
  <c r="G121" i="88"/>
  <c r="H20" i="90"/>
  <c r="N12" i="91" s="1"/>
  <c r="I89" i="90"/>
  <c r="G122" i="92" s="1"/>
  <c r="I89" i="86"/>
  <c r="G122" i="88" s="1"/>
  <c r="D122" i="92"/>
  <c r="F20" i="90"/>
  <c r="H12" i="91" s="1"/>
  <c r="L88" i="90"/>
  <c r="L88" i="86"/>
  <c r="G121" i="92"/>
  <c r="J88" i="90"/>
  <c r="J88" i="86"/>
  <c r="E13" i="1"/>
  <c r="G11" i="9" s="1"/>
  <c r="G89" i="90"/>
  <c r="G19" i="90" s="1"/>
  <c r="I11" i="91" s="1"/>
  <c r="G89" i="86"/>
  <c r="G19" i="86" s="1"/>
  <c r="I11" i="87" s="1"/>
  <c r="D122" i="88"/>
  <c r="F20" i="86"/>
  <c r="H12" i="87" s="1"/>
  <c r="T75" i="87"/>
  <c r="S75" i="87"/>
  <c r="W75" i="87"/>
  <c r="I121" i="88"/>
  <c r="R75" i="87"/>
  <c r="Q75" i="87"/>
  <c r="V75" i="87"/>
  <c r="U75" i="87"/>
  <c r="I46" i="76"/>
  <c r="K46" i="76"/>
  <c r="K23" i="76" s="1"/>
  <c r="C10" i="63"/>
  <c r="C10" i="71"/>
  <c r="C10" i="67"/>
  <c r="F20" i="65"/>
  <c r="H12" i="66" s="1"/>
  <c r="F20" i="52"/>
  <c r="H12" i="53" s="1"/>
  <c r="D11" i="54" s="1"/>
  <c r="H20" i="52"/>
  <c r="N12" i="53" s="1"/>
  <c r="F11" i="54" s="1"/>
  <c r="H20" i="61"/>
  <c r="N12" i="62" s="1"/>
  <c r="N12" i="58"/>
  <c r="F11" i="59" s="1"/>
  <c r="F20" i="61"/>
  <c r="H12" i="62" s="1"/>
  <c r="N12" i="66"/>
  <c r="L11" i="49"/>
  <c r="D10" i="50" s="1"/>
  <c r="F20" i="57"/>
  <c r="H12" i="58" s="1"/>
  <c r="D11" i="59" s="1"/>
  <c r="N12" i="70"/>
  <c r="F20" i="69"/>
  <c r="H12" i="70" s="1"/>
  <c r="H19" i="57"/>
  <c r="N11" i="58" s="1"/>
  <c r="F10" i="59" s="1"/>
  <c r="G11" i="70"/>
  <c r="N41" i="76"/>
  <c r="N42" i="77"/>
  <c r="L41" i="76"/>
  <c r="L42" i="77"/>
  <c r="K42" i="76"/>
  <c r="K13" i="76" s="1"/>
  <c r="K43" i="77"/>
  <c r="K12" i="77" s="1"/>
  <c r="J41" i="76"/>
  <c r="J42" i="77"/>
  <c r="G42" i="76"/>
  <c r="G43" i="77"/>
  <c r="I42" i="76"/>
  <c r="I43" i="77"/>
  <c r="H19" i="69"/>
  <c r="R75" i="53"/>
  <c r="W75" i="53"/>
  <c r="V75" i="53"/>
  <c r="T75" i="53"/>
  <c r="U75" i="53"/>
  <c r="Q75" i="53"/>
  <c r="Q79" i="53" s="1"/>
  <c r="I121" i="54"/>
  <c r="S75" i="53"/>
  <c r="I89" i="69"/>
  <c r="I89" i="61"/>
  <c r="I20" i="61" s="1"/>
  <c r="I89" i="52"/>
  <c r="I20" i="52" s="1"/>
  <c r="I89" i="65"/>
  <c r="I20" i="65" s="1"/>
  <c r="I89" i="57"/>
  <c r="I20" i="57" s="1"/>
  <c r="L88" i="57"/>
  <c r="L88" i="65"/>
  <c r="L88" i="61"/>
  <c r="L88" i="69"/>
  <c r="L88" i="52"/>
  <c r="G121" i="59"/>
  <c r="K89" i="57"/>
  <c r="K89" i="69"/>
  <c r="K20" i="69" s="1"/>
  <c r="K89" i="52"/>
  <c r="K20" i="52" s="1"/>
  <c r="K89" i="65"/>
  <c r="K20" i="65" s="1"/>
  <c r="K89" i="61"/>
  <c r="K20" i="61" s="1"/>
  <c r="N88" i="69"/>
  <c r="N88" i="57"/>
  <c r="N88" i="65"/>
  <c r="N88" i="61"/>
  <c r="N88" i="52"/>
  <c r="D122" i="67"/>
  <c r="F19" i="65"/>
  <c r="H11" i="66" s="1"/>
  <c r="S75" i="70"/>
  <c r="R75" i="70"/>
  <c r="Q75" i="70"/>
  <c r="I121" i="71"/>
  <c r="V75" i="70"/>
  <c r="W75" i="70"/>
  <c r="U75" i="70"/>
  <c r="T75" i="70"/>
  <c r="D122" i="63"/>
  <c r="F19" i="61"/>
  <c r="H11" i="62" s="1"/>
  <c r="V75" i="66"/>
  <c r="T75" i="66"/>
  <c r="U75" i="66"/>
  <c r="I121" i="67"/>
  <c r="Q75" i="66"/>
  <c r="Q79" i="66" s="1"/>
  <c r="W75" i="66"/>
  <c r="R75" i="66"/>
  <c r="S75" i="66"/>
  <c r="K74" i="49"/>
  <c r="I74" i="49"/>
  <c r="J74" i="49"/>
  <c r="D117" i="50"/>
  <c r="H74" i="49"/>
  <c r="L74" i="49"/>
  <c r="L10" i="49"/>
  <c r="D9" i="50" s="1"/>
  <c r="G121" i="54"/>
  <c r="E78" i="56"/>
  <c r="E13" i="56" s="1"/>
  <c r="G89" i="52"/>
  <c r="G89" i="65"/>
  <c r="G89" i="61"/>
  <c r="G89" i="69"/>
  <c r="G89" i="57"/>
  <c r="E75" i="36"/>
  <c r="C74" i="37" s="1"/>
  <c r="D122" i="71"/>
  <c r="F19" i="69"/>
  <c r="F77" i="56"/>
  <c r="J88" i="65"/>
  <c r="J88" i="52"/>
  <c r="J88" i="69"/>
  <c r="J88" i="57"/>
  <c r="F74" i="36"/>
  <c r="H73" i="37" s="1"/>
  <c r="J88" i="61"/>
  <c r="D122" i="54"/>
  <c r="F19" i="52"/>
  <c r="H11" i="53" s="1"/>
  <c r="D10" i="54" s="1"/>
  <c r="P73" i="49"/>
  <c r="E116" i="50"/>
  <c r="N73" i="49"/>
  <c r="S73" i="49"/>
  <c r="R73" i="49"/>
  <c r="Q73" i="49"/>
  <c r="M73" i="49"/>
  <c r="M76" i="49" s="1"/>
  <c r="O73" i="49"/>
  <c r="L76" i="58"/>
  <c r="F122" i="59"/>
  <c r="K76" i="58"/>
  <c r="P76" i="58"/>
  <c r="O76" i="58"/>
  <c r="N76" i="58"/>
  <c r="J76" i="58"/>
  <c r="M76" i="58"/>
  <c r="U75" i="58"/>
  <c r="I121" i="59"/>
  <c r="V75" i="58"/>
  <c r="Q75" i="58"/>
  <c r="Q79" i="58" s="1"/>
  <c r="R75" i="58"/>
  <c r="T75" i="58"/>
  <c r="W75" i="58"/>
  <c r="S75" i="58"/>
  <c r="P76" i="66"/>
  <c r="N76" i="66"/>
  <c r="F122" i="67"/>
  <c r="J76" i="66"/>
  <c r="L76" i="66"/>
  <c r="O76" i="66"/>
  <c r="M76" i="66"/>
  <c r="K76" i="66"/>
  <c r="H19" i="65"/>
  <c r="N11" i="66" s="1"/>
  <c r="R75" i="62"/>
  <c r="V75" i="62"/>
  <c r="I121" i="63"/>
  <c r="T75" i="62"/>
  <c r="U75" i="62"/>
  <c r="Q75" i="62"/>
  <c r="Q79" i="62" s="1"/>
  <c r="S75" i="62"/>
  <c r="W75" i="62"/>
  <c r="G121" i="71"/>
  <c r="D122" i="59"/>
  <c r="F19" i="57"/>
  <c r="H11" i="58" s="1"/>
  <c r="D10" i="59" s="1"/>
  <c r="F122" i="54"/>
  <c r="J76" i="53"/>
  <c r="O76" i="53"/>
  <c r="M76" i="53"/>
  <c r="L76" i="53"/>
  <c r="P76" i="53"/>
  <c r="K76" i="53"/>
  <c r="N76" i="53"/>
  <c r="H19" i="52"/>
  <c r="N11" i="53" s="1"/>
  <c r="F10" i="54" s="1"/>
  <c r="L76" i="62"/>
  <c r="K76" i="62"/>
  <c r="N76" i="62"/>
  <c r="M76" i="62"/>
  <c r="P76" i="62"/>
  <c r="F122" i="63"/>
  <c r="O76" i="62"/>
  <c r="J76" i="62"/>
  <c r="O76" i="70"/>
  <c r="N76" i="70"/>
  <c r="J76" i="70"/>
  <c r="L76" i="70"/>
  <c r="M76" i="70"/>
  <c r="K76" i="70"/>
  <c r="P76" i="70"/>
  <c r="F122" i="71"/>
  <c r="H19" i="61"/>
  <c r="N11" i="62" s="1"/>
  <c r="G121" i="63"/>
  <c r="G121" i="67"/>
  <c r="C114" i="2"/>
  <c r="D113" i="2"/>
  <c r="G112" i="2"/>
  <c r="F13" i="1"/>
  <c r="R76" i="9"/>
  <c r="E74" i="37" l="1"/>
  <c r="F74" i="37"/>
  <c r="D74" i="37"/>
  <c r="G74" i="37"/>
  <c r="H76" i="37"/>
  <c r="K73" i="37"/>
  <c r="I73" i="37"/>
  <c r="J73" i="37"/>
  <c r="L73" i="37"/>
  <c r="F12" i="1"/>
  <c r="F12" i="56" s="1"/>
  <c r="I20" i="90"/>
  <c r="O12" i="91" s="1"/>
  <c r="K22" i="76"/>
  <c r="K19" i="86"/>
  <c r="U11" i="87" s="1"/>
  <c r="I19" i="90"/>
  <c r="O11" i="91" s="1"/>
  <c r="I19" i="86"/>
  <c r="O11" i="87" s="1"/>
  <c r="C10" i="2"/>
  <c r="E122" i="88"/>
  <c r="G20" i="86"/>
  <c r="I12" i="87" s="1"/>
  <c r="J121" i="88"/>
  <c r="V76" i="87"/>
  <c r="S76" i="87"/>
  <c r="R76" i="87"/>
  <c r="I122" i="88"/>
  <c r="Q76" i="87"/>
  <c r="U76" i="87"/>
  <c r="T76" i="87"/>
  <c r="W76" i="87"/>
  <c r="Q79" i="91"/>
  <c r="Q88" i="90"/>
  <c r="Q88" i="86"/>
  <c r="E122" i="92"/>
  <c r="G20" i="90"/>
  <c r="I12" i="91" s="1"/>
  <c r="J121" i="92"/>
  <c r="I122" i="92"/>
  <c r="W76" i="91"/>
  <c r="V76" i="91"/>
  <c r="Q76" i="91"/>
  <c r="U76" i="91"/>
  <c r="T76" i="91"/>
  <c r="S76" i="91"/>
  <c r="R76" i="91"/>
  <c r="F11" i="92"/>
  <c r="F11" i="88"/>
  <c r="Q79" i="87"/>
  <c r="D10" i="2"/>
  <c r="J89" i="90"/>
  <c r="H122" i="92" s="1"/>
  <c r="J89" i="86"/>
  <c r="H122" i="88" s="1"/>
  <c r="H121" i="88"/>
  <c r="D10" i="92"/>
  <c r="D10" i="88"/>
  <c r="H121" i="92"/>
  <c r="N89" i="90"/>
  <c r="N20" i="90" s="1"/>
  <c r="AB12" i="91" s="1"/>
  <c r="N89" i="86"/>
  <c r="N20" i="86" s="1"/>
  <c r="AB12" i="87" s="1"/>
  <c r="L89" i="90"/>
  <c r="J122" i="92" s="1"/>
  <c r="L89" i="86"/>
  <c r="J122" i="88" s="1"/>
  <c r="F10" i="88"/>
  <c r="F10" i="92"/>
  <c r="C15" i="90"/>
  <c r="C15" i="86"/>
  <c r="D11" i="92"/>
  <c r="D11" i="88"/>
  <c r="I20" i="86"/>
  <c r="O12" i="87" s="1"/>
  <c r="K20" i="90"/>
  <c r="U12" i="91" s="1"/>
  <c r="AD75" i="87"/>
  <c r="AC75" i="87"/>
  <c r="Y75" i="87"/>
  <c r="L121" i="88"/>
  <c r="AA75" i="87"/>
  <c r="X75" i="87"/>
  <c r="X79" i="87" s="1"/>
  <c r="AB75" i="87"/>
  <c r="Z75" i="87"/>
  <c r="O88" i="90"/>
  <c r="O88" i="86"/>
  <c r="M88" i="90"/>
  <c r="M88" i="86"/>
  <c r="AA75" i="91"/>
  <c r="AB75" i="91"/>
  <c r="AD75" i="91"/>
  <c r="L121" i="92"/>
  <c r="Y75" i="91"/>
  <c r="X75" i="91"/>
  <c r="AC75" i="91"/>
  <c r="Z75" i="91"/>
  <c r="L46" i="76"/>
  <c r="N46" i="76"/>
  <c r="N23" i="76" s="1"/>
  <c r="J46" i="76"/>
  <c r="D11" i="63"/>
  <c r="D11" i="71"/>
  <c r="D11" i="67"/>
  <c r="F11" i="63"/>
  <c r="F11" i="71"/>
  <c r="F11" i="67"/>
  <c r="D10" i="63"/>
  <c r="D10" i="71"/>
  <c r="D10" i="67"/>
  <c r="F10" i="63"/>
  <c r="F10" i="71"/>
  <c r="F10" i="67"/>
  <c r="G20" i="61"/>
  <c r="I12" i="62" s="1"/>
  <c r="O12" i="53"/>
  <c r="G11" i="54" s="1"/>
  <c r="G20" i="65"/>
  <c r="I12" i="66" s="1"/>
  <c r="U12" i="62"/>
  <c r="Q11" i="49"/>
  <c r="E10" i="50" s="1"/>
  <c r="E13" i="36"/>
  <c r="G11" i="37" s="1"/>
  <c r="C10" i="38" s="1"/>
  <c r="U12" i="66"/>
  <c r="O12" i="62"/>
  <c r="G20" i="52"/>
  <c r="I12" i="53" s="1"/>
  <c r="E11" i="54" s="1"/>
  <c r="G20" i="57"/>
  <c r="I12" i="58" s="1"/>
  <c r="E11" i="59" s="1"/>
  <c r="Q79" i="70"/>
  <c r="G20" i="69"/>
  <c r="I12" i="70" s="1"/>
  <c r="U12" i="53"/>
  <c r="I11" i="54" s="1"/>
  <c r="O12" i="58"/>
  <c r="G11" i="59" s="1"/>
  <c r="U12" i="70"/>
  <c r="O12" i="66"/>
  <c r="I20" i="69"/>
  <c r="O12" i="70" s="1"/>
  <c r="K20" i="57"/>
  <c r="U12" i="58" s="1"/>
  <c r="I11" i="59" s="1"/>
  <c r="L11" i="9"/>
  <c r="Q10" i="49"/>
  <c r="E9" i="50" s="1"/>
  <c r="G122" i="54"/>
  <c r="G122" i="63"/>
  <c r="K19" i="61"/>
  <c r="U11" i="62" s="1"/>
  <c r="K19" i="65"/>
  <c r="U11" i="66" s="1"/>
  <c r="K19" i="52"/>
  <c r="U11" i="53" s="1"/>
  <c r="I10" i="54" s="1"/>
  <c r="G122" i="59"/>
  <c r="G122" i="67"/>
  <c r="H11" i="70"/>
  <c r="G122" i="71"/>
  <c r="Q41" i="76"/>
  <c r="Q42" i="77"/>
  <c r="L42" i="76"/>
  <c r="L43" i="77"/>
  <c r="O41" i="76"/>
  <c r="O42" i="77"/>
  <c r="I19" i="52"/>
  <c r="O11" i="53" s="1"/>
  <c r="G10" i="54" s="1"/>
  <c r="N11" i="70"/>
  <c r="N42" i="76"/>
  <c r="N22" i="76" s="1"/>
  <c r="N43" i="77"/>
  <c r="N12" i="77" s="1"/>
  <c r="J42" i="76"/>
  <c r="J43" i="77"/>
  <c r="M41" i="76"/>
  <c r="M42" i="77"/>
  <c r="C16" i="65"/>
  <c r="C16" i="69"/>
  <c r="C16" i="52"/>
  <c r="C16" i="57"/>
  <c r="C16" i="61"/>
  <c r="I19" i="65"/>
  <c r="O11" i="66" s="1"/>
  <c r="I19" i="69"/>
  <c r="I19" i="57"/>
  <c r="O11" i="58" s="1"/>
  <c r="G10" i="59" s="1"/>
  <c r="L89" i="65"/>
  <c r="L89" i="69"/>
  <c r="L89" i="61"/>
  <c r="L89" i="52"/>
  <c r="L20" i="52" s="1"/>
  <c r="L89" i="57"/>
  <c r="L20" i="57" s="1"/>
  <c r="H121" i="54"/>
  <c r="W76" i="70"/>
  <c r="V76" i="70"/>
  <c r="T76" i="70"/>
  <c r="R76" i="70"/>
  <c r="I122" i="71"/>
  <c r="Q76" i="70"/>
  <c r="S76" i="70"/>
  <c r="U76" i="70"/>
  <c r="J121" i="63"/>
  <c r="C118" i="38"/>
  <c r="G10" i="37"/>
  <c r="C9" i="38" s="1"/>
  <c r="K19" i="69"/>
  <c r="R76" i="58"/>
  <c r="T76" i="58"/>
  <c r="V76" i="58"/>
  <c r="Q76" i="58"/>
  <c r="W76" i="58"/>
  <c r="U76" i="58"/>
  <c r="I122" i="59"/>
  <c r="S76" i="58"/>
  <c r="K19" i="57"/>
  <c r="U11" i="58" s="1"/>
  <c r="I10" i="59" s="1"/>
  <c r="I19" i="61"/>
  <c r="O11" i="62" s="1"/>
  <c r="N89" i="61"/>
  <c r="N89" i="52"/>
  <c r="N89" i="65"/>
  <c r="N89" i="57"/>
  <c r="N20" i="57" s="1"/>
  <c r="N89" i="69"/>
  <c r="J89" i="57"/>
  <c r="J20" i="57" s="1"/>
  <c r="J89" i="69"/>
  <c r="J20" i="69" s="1"/>
  <c r="J89" i="61"/>
  <c r="J20" i="61" s="1"/>
  <c r="J89" i="52"/>
  <c r="J20" i="52" s="1"/>
  <c r="J89" i="65"/>
  <c r="J20" i="65" s="1"/>
  <c r="F78" i="56"/>
  <c r="Z75" i="70"/>
  <c r="X75" i="70"/>
  <c r="X79" i="70" s="1"/>
  <c r="L121" i="71"/>
  <c r="AA75" i="70"/>
  <c r="AC75" i="70"/>
  <c r="AD75" i="70"/>
  <c r="Y75" i="70"/>
  <c r="AB75" i="70"/>
  <c r="E122" i="54"/>
  <c r="G19" i="52"/>
  <c r="I11" i="53" s="1"/>
  <c r="E10" i="54" s="1"/>
  <c r="E122" i="71"/>
  <c r="G19" i="69"/>
  <c r="Q88" i="65"/>
  <c r="Q88" i="61"/>
  <c r="Q88" i="52"/>
  <c r="Q88" i="69"/>
  <c r="Q88" i="57"/>
  <c r="H121" i="59"/>
  <c r="E122" i="63"/>
  <c r="G19" i="61"/>
  <c r="I11" i="62" s="1"/>
  <c r="J121" i="54"/>
  <c r="O88" i="69"/>
  <c r="O88" i="61"/>
  <c r="O88" i="52"/>
  <c r="O88" i="65"/>
  <c r="O88" i="57"/>
  <c r="G74" i="36"/>
  <c r="M73" i="37" s="1"/>
  <c r="M88" i="57"/>
  <c r="G77" i="56"/>
  <c r="M88" i="65"/>
  <c r="M88" i="61"/>
  <c r="M88" i="69"/>
  <c r="M88" i="52"/>
  <c r="AC75" i="62"/>
  <c r="Y75" i="62"/>
  <c r="AB75" i="62"/>
  <c r="L121" i="63"/>
  <c r="AA75" i="62"/>
  <c r="Z75" i="62"/>
  <c r="AD75" i="62"/>
  <c r="X75" i="62"/>
  <c r="X79" i="62" s="1"/>
  <c r="H121" i="63"/>
  <c r="AD75" i="66"/>
  <c r="L121" i="67"/>
  <c r="X75" i="66"/>
  <c r="X79" i="66" s="1"/>
  <c r="Z75" i="66"/>
  <c r="AB75" i="66"/>
  <c r="Y75" i="66"/>
  <c r="AC75" i="66"/>
  <c r="AA75" i="66"/>
  <c r="U76" i="62"/>
  <c r="S76" i="62"/>
  <c r="T76" i="62"/>
  <c r="W76" i="62"/>
  <c r="R76" i="62"/>
  <c r="Q76" i="62"/>
  <c r="I122" i="63"/>
  <c r="V76" i="62"/>
  <c r="J121" i="67"/>
  <c r="D117" i="38"/>
  <c r="E122" i="67"/>
  <c r="G19" i="65"/>
  <c r="I11" i="66" s="1"/>
  <c r="Z73" i="49"/>
  <c r="U73" i="49"/>
  <c r="T73" i="49"/>
  <c r="T76" i="49" s="1"/>
  <c r="X73" i="49"/>
  <c r="V73" i="49"/>
  <c r="W73" i="49"/>
  <c r="Y73" i="49"/>
  <c r="U76" i="66"/>
  <c r="I122" i="67"/>
  <c r="W76" i="66"/>
  <c r="S76" i="66"/>
  <c r="Q76" i="66"/>
  <c r="T76" i="66"/>
  <c r="V76" i="66"/>
  <c r="R76" i="66"/>
  <c r="H121" i="71"/>
  <c r="AD75" i="58"/>
  <c r="Y75" i="58"/>
  <c r="Z75" i="58"/>
  <c r="L121" i="59"/>
  <c r="AA75" i="58"/>
  <c r="X75" i="58"/>
  <c r="X79" i="58" s="1"/>
  <c r="AC75" i="58"/>
  <c r="AB75" i="58"/>
  <c r="V76" i="53"/>
  <c r="W76" i="53"/>
  <c r="S76" i="53"/>
  <c r="Q76" i="53"/>
  <c r="T76" i="53"/>
  <c r="I122" i="54"/>
  <c r="U76" i="53"/>
  <c r="R76" i="53"/>
  <c r="J121" i="59"/>
  <c r="H121" i="67"/>
  <c r="E122" i="59"/>
  <c r="G19" i="57"/>
  <c r="I11" i="58" s="1"/>
  <c r="E10" i="59" s="1"/>
  <c r="Z75" i="53"/>
  <c r="X75" i="53"/>
  <c r="X79" i="53" s="1"/>
  <c r="L121" i="54"/>
  <c r="AD75" i="53"/>
  <c r="AA75" i="53"/>
  <c r="AB75" i="53"/>
  <c r="Y75" i="53"/>
  <c r="AC75" i="53"/>
  <c r="S74" i="49"/>
  <c r="R74" i="49"/>
  <c r="P74" i="49"/>
  <c r="M74" i="49"/>
  <c r="Q74" i="49"/>
  <c r="E117" i="50"/>
  <c r="O74" i="49"/>
  <c r="N74" i="49"/>
  <c r="J121" i="71"/>
  <c r="D114" i="2"/>
  <c r="G10" i="9"/>
  <c r="F21" i="1"/>
  <c r="F21" i="56" s="1"/>
  <c r="F22" i="1"/>
  <c r="F22" i="56" s="1"/>
  <c r="F17" i="1"/>
  <c r="F17" i="56" s="1"/>
  <c r="W76" i="9"/>
  <c r="G12" i="1"/>
  <c r="G12" i="56" s="1"/>
  <c r="E113" i="2"/>
  <c r="O73" i="37" l="1"/>
  <c r="P73" i="37"/>
  <c r="Q73" i="37"/>
  <c r="N73" i="37"/>
  <c r="M76" i="37"/>
  <c r="F13" i="36"/>
  <c r="L11" i="37" s="1"/>
  <c r="D10" i="38" s="1"/>
  <c r="H74" i="37"/>
  <c r="F12" i="36"/>
  <c r="L10" i="37" s="1"/>
  <c r="D9" i="38" s="1"/>
  <c r="N19" i="86"/>
  <c r="AB11" i="87" s="1"/>
  <c r="N13" i="76"/>
  <c r="J19" i="90"/>
  <c r="P11" i="91" s="1"/>
  <c r="J19" i="61"/>
  <c r="P11" i="62" s="1"/>
  <c r="H10" i="63" s="1"/>
  <c r="N19" i="90"/>
  <c r="AB11" i="91" s="1"/>
  <c r="J19" i="86"/>
  <c r="P11" i="87" s="1"/>
  <c r="L19" i="86"/>
  <c r="V11" i="87" s="1"/>
  <c r="L19" i="90"/>
  <c r="V11" i="91" s="1"/>
  <c r="J20" i="90"/>
  <c r="P12" i="91" s="1"/>
  <c r="J20" i="86"/>
  <c r="P12" i="87" s="1"/>
  <c r="O89" i="90"/>
  <c r="M122" i="92" s="1"/>
  <c r="O89" i="86"/>
  <c r="M122" i="88" s="1"/>
  <c r="L20" i="86"/>
  <c r="V12" i="87" s="1"/>
  <c r="X79" i="91"/>
  <c r="E11" i="88"/>
  <c r="E11" i="92"/>
  <c r="G13" i="1"/>
  <c r="Q11" i="9" s="1"/>
  <c r="M89" i="86"/>
  <c r="K122" i="88" s="1"/>
  <c r="M89" i="90"/>
  <c r="K122" i="92" s="1"/>
  <c r="M121" i="88"/>
  <c r="AF75" i="87"/>
  <c r="AE75" i="87"/>
  <c r="AE79" i="87" s="1"/>
  <c r="AI75" i="87"/>
  <c r="O121" i="88"/>
  <c r="AH75" i="87"/>
  <c r="AG75" i="87"/>
  <c r="AK75" i="87"/>
  <c r="AJ75" i="87"/>
  <c r="G11" i="92"/>
  <c r="G11" i="88"/>
  <c r="G10" i="92"/>
  <c r="G10" i="88"/>
  <c r="K121" i="88"/>
  <c r="M121" i="92"/>
  <c r="AG75" i="91"/>
  <c r="AF75" i="91"/>
  <c r="O121" i="92"/>
  <c r="AE75" i="91"/>
  <c r="AE79" i="91" s="1"/>
  <c r="AK75" i="91"/>
  <c r="AJ75" i="91"/>
  <c r="AI75" i="91"/>
  <c r="AH75" i="91"/>
  <c r="T88" i="90"/>
  <c r="T88" i="86"/>
  <c r="R88" i="90"/>
  <c r="R88" i="86"/>
  <c r="I10" i="92"/>
  <c r="I10" i="88"/>
  <c r="I11" i="92"/>
  <c r="I11" i="88"/>
  <c r="K121" i="92"/>
  <c r="E10" i="92"/>
  <c r="E10" i="88"/>
  <c r="P88" i="90"/>
  <c r="P88" i="86"/>
  <c r="AC76" i="87"/>
  <c r="AB76" i="87"/>
  <c r="AD76" i="87"/>
  <c r="AA76" i="87"/>
  <c r="Z76" i="87"/>
  <c r="L122" i="88"/>
  <c r="X76" i="87"/>
  <c r="Y76" i="87"/>
  <c r="L20" i="90"/>
  <c r="V12" i="91" s="1"/>
  <c r="Q89" i="90"/>
  <c r="Q20" i="90" s="1"/>
  <c r="AI12" i="91" s="1"/>
  <c r="Q89" i="86"/>
  <c r="Q19" i="86" s="1"/>
  <c r="AI11" i="87" s="1"/>
  <c r="L122" i="92"/>
  <c r="X76" i="91"/>
  <c r="Y76" i="91"/>
  <c r="AD76" i="91"/>
  <c r="AC76" i="91"/>
  <c r="AB76" i="91"/>
  <c r="AA76" i="91"/>
  <c r="Z76" i="91"/>
  <c r="O46" i="76"/>
  <c r="M46" i="76"/>
  <c r="Q46" i="76"/>
  <c r="Q23" i="76" s="1"/>
  <c r="I11" i="63"/>
  <c r="I11" i="67"/>
  <c r="I11" i="71"/>
  <c r="E11" i="63"/>
  <c r="E11" i="71"/>
  <c r="E11" i="67"/>
  <c r="G11" i="63"/>
  <c r="G11" i="67"/>
  <c r="G11" i="71"/>
  <c r="E10" i="63"/>
  <c r="E10" i="71"/>
  <c r="E10" i="67"/>
  <c r="G10" i="63"/>
  <c r="G10" i="71"/>
  <c r="G10" i="67"/>
  <c r="I10" i="63"/>
  <c r="I10" i="71"/>
  <c r="I10" i="67"/>
  <c r="P12" i="70"/>
  <c r="F10" i="50"/>
  <c r="P12" i="58"/>
  <c r="H11" i="59" s="1"/>
  <c r="L20" i="65"/>
  <c r="V12" i="66" s="1"/>
  <c r="L20" i="61"/>
  <c r="V12" i="62" s="1"/>
  <c r="P12" i="53"/>
  <c r="H11" i="54" s="1"/>
  <c r="P12" i="62"/>
  <c r="N20" i="61"/>
  <c r="AB12" i="62" s="1"/>
  <c r="V12" i="58"/>
  <c r="J11" i="59" s="1"/>
  <c r="X11" i="49"/>
  <c r="H10" i="50" s="1"/>
  <c r="N20" i="65"/>
  <c r="AB12" i="66" s="1"/>
  <c r="P12" i="66"/>
  <c r="AB12" i="58"/>
  <c r="L11" i="59" s="1"/>
  <c r="V12" i="53"/>
  <c r="J11" i="54" s="1"/>
  <c r="N20" i="52"/>
  <c r="AB12" i="53" s="1"/>
  <c r="L11" i="54" s="1"/>
  <c r="L20" i="69"/>
  <c r="V12" i="70" s="1"/>
  <c r="F13" i="56"/>
  <c r="N20" i="69"/>
  <c r="AB12" i="70" s="1"/>
  <c r="D118" i="38"/>
  <c r="N19" i="61"/>
  <c r="AB11" i="62" s="1"/>
  <c r="J122" i="59"/>
  <c r="H122" i="67"/>
  <c r="N19" i="57"/>
  <c r="AB11" i="58" s="1"/>
  <c r="L10" i="59" s="1"/>
  <c r="J122" i="54"/>
  <c r="H122" i="54"/>
  <c r="N19" i="65"/>
  <c r="AB11" i="66" s="1"/>
  <c r="J122" i="63"/>
  <c r="H122" i="63"/>
  <c r="X10" i="49"/>
  <c r="H9" i="50" s="1"/>
  <c r="H122" i="59"/>
  <c r="N19" i="52"/>
  <c r="AB11" i="53" s="1"/>
  <c r="L10" i="54" s="1"/>
  <c r="J122" i="67"/>
  <c r="I11" i="70"/>
  <c r="H122" i="71"/>
  <c r="Q42" i="76"/>
  <c r="Q13" i="76" s="1"/>
  <c r="Q43" i="77"/>
  <c r="Q12" i="77" s="1"/>
  <c r="O42" i="76"/>
  <c r="O43" i="77"/>
  <c r="P41" i="76"/>
  <c r="P42" i="77"/>
  <c r="M42" i="76"/>
  <c r="M43" i="77"/>
  <c r="T41" i="76"/>
  <c r="T42" i="77"/>
  <c r="R41" i="76"/>
  <c r="R42" i="77"/>
  <c r="N19" i="69"/>
  <c r="O11" i="70"/>
  <c r="U11" i="70"/>
  <c r="J122" i="71"/>
  <c r="C15" i="61"/>
  <c r="C15" i="65"/>
  <c r="C15" i="69"/>
  <c r="C15" i="57"/>
  <c r="C15" i="52"/>
  <c r="L19" i="65"/>
  <c r="V11" i="66" s="1"/>
  <c r="J19" i="65"/>
  <c r="P11" i="66" s="1"/>
  <c r="L19" i="69"/>
  <c r="L19" i="52"/>
  <c r="V11" i="53" s="1"/>
  <c r="J10" i="54" s="1"/>
  <c r="J19" i="57"/>
  <c r="P11" i="58" s="1"/>
  <c r="H10" i="59" s="1"/>
  <c r="L19" i="61"/>
  <c r="V11" i="62" s="1"/>
  <c r="J19" i="52"/>
  <c r="P11" i="53" s="1"/>
  <c r="H10" i="54" s="1"/>
  <c r="F9" i="50"/>
  <c r="K121" i="59"/>
  <c r="P88" i="65"/>
  <c r="P88" i="61"/>
  <c r="H74" i="36"/>
  <c r="R73" i="37" s="1"/>
  <c r="P88" i="69"/>
  <c r="P88" i="52"/>
  <c r="P88" i="57"/>
  <c r="H77" i="56"/>
  <c r="G78" i="56"/>
  <c r="M89" i="65"/>
  <c r="M89" i="57"/>
  <c r="M20" i="57" s="1"/>
  <c r="M89" i="69"/>
  <c r="M89" i="61"/>
  <c r="M20" i="61" s="1"/>
  <c r="M89" i="52"/>
  <c r="E117" i="38"/>
  <c r="O121" i="54"/>
  <c r="AJ75" i="53"/>
  <c r="AI75" i="53"/>
  <c r="AH75" i="53"/>
  <c r="AG75" i="53"/>
  <c r="AF75" i="53"/>
  <c r="AK75" i="53"/>
  <c r="AE75" i="53"/>
  <c r="AE79" i="53" s="1"/>
  <c r="M121" i="59"/>
  <c r="R88" i="65"/>
  <c r="R88" i="61"/>
  <c r="R88" i="52"/>
  <c r="R88" i="69"/>
  <c r="R88" i="57"/>
  <c r="K121" i="63"/>
  <c r="T88" i="57"/>
  <c r="T88" i="69"/>
  <c r="T88" i="61"/>
  <c r="T88" i="65"/>
  <c r="T88" i="52"/>
  <c r="K121" i="54"/>
  <c r="Y76" i="62"/>
  <c r="AA76" i="62"/>
  <c r="AB76" i="62"/>
  <c r="Z76" i="62"/>
  <c r="L122" i="63"/>
  <c r="AC76" i="62"/>
  <c r="X76" i="62"/>
  <c r="AD76" i="62"/>
  <c r="Q89" i="69"/>
  <c r="Q20" i="69" s="1"/>
  <c r="Q89" i="61"/>
  <c r="Q19" i="61" s="1"/>
  <c r="AI11" i="62" s="1"/>
  <c r="Q89" i="52"/>
  <c r="Q20" i="52" s="1"/>
  <c r="Q89" i="65"/>
  <c r="Q19" i="65" s="1"/>
  <c r="AI11" i="66" s="1"/>
  <c r="Q89" i="57"/>
  <c r="AE10" i="49"/>
  <c r="K9" i="50" s="1"/>
  <c r="L19" i="57"/>
  <c r="V11" i="58" s="1"/>
  <c r="J10" i="59" s="1"/>
  <c r="K121" i="67"/>
  <c r="M121" i="63"/>
  <c r="AF75" i="58"/>
  <c r="AG75" i="58"/>
  <c r="AE75" i="58"/>
  <c r="AE79" i="58" s="1"/>
  <c r="AJ75" i="58"/>
  <c r="O121" i="59"/>
  <c r="AK75" i="58"/>
  <c r="AI75" i="58"/>
  <c r="AH75" i="58"/>
  <c r="AC76" i="66"/>
  <c r="AA76" i="66"/>
  <c r="AB76" i="66"/>
  <c r="Y76" i="66"/>
  <c r="Z76" i="66"/>
  <c r="AD76" i="66"/>
  <c r="X76" i="66"/>
  <c r="L122" i="67"/>
  <c r="K121" i="71"/>
  <c r="AA76" i="70"/>
  <c r="Y76" i="70"/>
  <c r="AB76" i="70"/>
  <c r="Z76" i="70"/>
  <c r="L122" i="71"/>
  <c r="X76" i="70"/>
  <c r="AC76" i="70"/>
  <c r="AD76" i="70"/>
  <c r="O89" i="61"/>
  <c r="M122" i="63" s="1"/>
  <c r="O89" i="52"/>
  <c r="M122" i="54" s="1"/>
  <c r="O89" i="57"/>
  <c r="M122" i="59" s="1"/>
  <c r="O89" i="69"/>
  <c r="O89" i="65"/>
  <c r="M122" i="67" s="1"/>
  <c r="J19" i="69"/>
  <c r="M121" i="54"/>
  <c r="AI75" i="70"/>
  <c r="O121" i="71"/>
  <c r="AK75" i="70"/>
  <c r="AG75" i="70"/>
  <c r="AH75" i="70"/>
  <c r="AF75" i="70"/>
  <c r="AE75" i="70"/>
  <c r="AE79" i="70" s="1"/>
  <c r="AJ75" i="70"/>
  <c r="X76" i="58"/>
  <c r="Z76" i="58"/>
  <c r="Y76" i="58"/>
  <c r="AD76" i="58"/>
  <c r="AC76" i="58"/>
  <c r="AB76" i="58"/>
  <c r="L122" i="59"/>
  <c r="AA76" i="58"/>
  <c r="M121" i="71"/>
  <c r="AE73" i="49"/>
  <c r="AB73" i="49"/>
  <c r="AC73" i="49"/>
  <c r="AF73" i="49"/>
  <c r="AA73" i="49"/>
  <c r="AA76" i="49" s="1"/>
  <c r="AG73" i="49"/>
  <c r="AD73" i="49"/>
  <c r="W74" i="49"/>
  <c r="T74" i="49"/>
  <c r="Z74" i="49"/>
  <c r="Y74" i="49"/>
  <c r="X74" i="49"/>
  <c r="U74" i="49"/>
  <c r="V74" i="49"/>
  <c r="M121" i="67"/>
  <c r="AG75" i="62"/>
  <c r="AK75" i="62"/>
  <c r="AJ75" i="62"/>
  <c r="AI75" i="62"/>
  <c r="AH75" i="62"/>
  <c r="AF75" i="62"/>
  <c r="O121" i="63"/>
  <c r="AE75" i="62"/>
  <c r="AE79" i="62" s="1"/>
  <c r="AI75" i="66"/>
  <c r="AH75" i="66"/>
  <c r="AG75" i="66"/>
  <c r="AE75" i="66"/>
  <c r="AE79" i="66" s="1"/>
  <c r="AF75" i="66"/>
  <c r="AJ75" i="66"/>
  <c r="AK75" i="66"/>
  <c r="O121" i="67"/>
  <c r="Z76" i="53"/>
  <c r="X76" i="53"/>
  <c r="AC76" i="53"/>
  <c r="AA76" i="53"/>
  <c r="AD76" i="53"/>
  <c r="Y76" i="53"/>
  <c r="L122" i="54"/>
  <c r="AB76" i="53"/>
  <c r="F18" i="1"/>
  <c r="F18" i="56" s="1"/>
  <c r="C9" i="2"/>
  <c r="L10" i="9"/>
  <c r="E114" i="2"/>
  <c r="H12" i="1"/>
  <c r="H12" i="56" s="1"/>
  <c r="F113" i="2"/>
  <c r="K74" i="37" l="1"/>
  <c r="J74" i="37"/>
  <c r="I74" i="37"/>
  <c r="L74" i="37"/>
  <c r="U73" i="37"/>
  <c r="T73" i="37"/>
  <c r="S73" i="37"/>
  <c r="V73" i="37"/>
  <c r="R76" i="37"/>
  <c r="E10" i="2"/>
  <c r="O20" i="90"/>
  <c r="AC12" i="91" s="1"/>
  <c r="H10" i="67"/>
  <c r="H10" i="88"/>
  <c r="H10" i="92"/>
  <c r="H10" i="71"/>
  <c r="O19" i="86"/>
  <c r="AC11" i="87" s="1"/>
  <c r="M19" i="90"/>
  <c r="W11" i="91" s="1"/>
  <c r="O19" i="90"/>
  <c r="AC11" i="91" s="1"/>
  <c r="M19" i="86"/>
  <c r="W11" i="87" s="1"/>
  <c r="Q22" i="76"/>
  <c r="Q19" i="90"/>
  <c r="AI11" i="91" s="1"/>
  <c r="M20" i="86"/>
  <c r="W12" i="87" s="1"/>
  <c r="O20" i="86"/>
  <c r="AC12" i="87" s="1"/>
  <c r="M20" i="90"/>
  <c r="W12" i="91" s="1"/>
  <c r="W88" i="90"/>
  <c r="W88" i="86"/>
  <c r="F20" i="1"/>
  <c r="F20" i="56" s="1"/>
  <c r="AE76" i="87"/>
  <c r="AI76" i="87"/>
  <c r="AG76" i="87"/>
  <c r="AJ76" i="87"/>
  <c r="O122" i="88"/>
  <c r="AF76" i="87"/>
  <c r="AK76" i="87"/>
  <c r="AH76" i="87"/>
  <c r="Q20" i="86"/>
  <c r="AI12" i="87" s="1"/>
  <c r="O10" i="92"/>
  <c r="O10" i="88"/>
  <c r="P121" i="88"/>
  <c r="J11" i="92"/>
  <c r="J11" i="88"/>
  <c r="L11" i="92"/>
  <c r="L11" i="88"/>
  <c r="N121" i="88"/>
  <c r="P121" i="92"/>
  <c r="N121" i="92"/>
  <c r="AO75" i="87"/>
  <c r="AL75" i="87"/>
  <c r="AN75" i="87"/>
  <c r="AM75" i="87"/>
  <c r="AR75" i="87"/>
  <c r="AQ75" i="87"/>
  <c r="R121" i="88"/>
  <c r="AP75" i="87"/>
  <c r="AK76" i="91"/>
  <c r="AE76" i="91"/>
  <c r="AJ76" i="91"/>
  <c r="AI76" i="91"/>
  <c r="AH76" i="91"/>
  <c r="AG76" i="91"/>
  <c r="O122" i="92"/>
  <c r="AF76" i="91"/>
  <c r="H13" i="1"/>
  <c r="V11" i="9" s="1"/>
  <c r="P89" i="90"/>
  <c r="N122" i="92" s="1"/>
  <c r="P89" i="86"/>
  <c r="N122" i="88" s="1"/>
  <c r="S88" i="90"/>
  <c r="S88" i="86"/>
  <c r="R121" i="92"/>
  <c r="AO75" i="91"/>
  <c r="AN75" i="91"/>
  <c r="AQ75" i="91"/>
  <c r="AM75" i="91"/>
  <c r="AP75" i="91"/>
  <c r="AL75" i="91"/>
  <c r="AR75" i="91"/>
  <c r="R89" i="90"/>
  <c r="P122" i="92" s="1"/>
  <c r="R89" i="86"/>
  <c r="P122" i="88" s="1"/>
  <c r="J10" i="92"/>
  <c r="J10" i="88"/>
  <c r="T89" i="90"/>
  <c r="T19" i="90" s="1"/>
  <c r="AP11" i="91" s="1"/>
  <c r="T89" i="86"/>
  <c r="T19" i="86" s="1"/>
  <c r="AP11" i="87" s="1"/>
  <c r="L10" i="92"/>
  <c r="L10" i="88"/>
  <c r="H11" i="92"/>
  <c r="H11" i="88"/>
  <c r="U88" i="90"/>
  <c r="U88" i="86"/>
  <c r="R46" i="76"/>
  <c r="T46" i="76"/>
  <c r="T23" i="76" s="1"/>
  <c r="P46" i="76"/>
  <c r="J11" i="63"/>
  <c r="J11" i="67"/>
  <c r="J11" i="71"/>
  <c r="L11" i="63"/>
  <c r="L11" i="67"/>
  <c r="L11" i="71"/>
  <c r="H11" i="63"/>
  <c r="H11" i="67"/>
  <c r="H11" i="71"/>
  <c r="L10" i="63"/>
  <c r="L10" i="71"/>
  <c r="L10" i="67"/>
  <c r="J10" i="63"/>
  <c r="J10" i="71"/>
  <c r="J10" i="67"/>
  <c r="O10" i="63"/>
  <c r="O10" i="71"/>
  <c r="O10" i="67"/>
  <c r="O20" i="61"/>
  <c r="AC12" i="62" s="1"/>
  <c r="Q20" i="65"/>
  <c r="AI12" i="66" s="1"/>
  <c r="Q20" i="61"/>
  <c r="AI12" i="62" s="1"/>
  <c r="G10" i="50"/>
  <c r="I10" i="50"/>
  <c r="O20" i="52"/>
  <c r="AC12" i="53" s="1"/>
  <c r="M11" i="54" s="1"/>
  <c r="W12" i="58"/>
  <c r="K11" i="59" s="1"/>
  <c r="AE11" i="49"/>
  <c r="K10" i="50" s="1"/>
  <c r="O20" i="57"/>
  <c r="AC12" i="58" s="1"/>
  <c r="M11" i="59" s="1"/>
  <c r="G13" i="56"/>
  <c r="O20" i="65"/>
  <c r="AC12" i="66" s="1"/>
  <c r="M20" i="52"/>
  <c r="W12" i="53" s="1"/>
  <c r="K11" i="54" s="1"/>
  <c r="M20" i="65"/>
  <c r="W12" i="66" s="1"/>
  <c r="O20" i="69"/>
  <c r="AC12" i="70" s="1"/>
  <c r="AI12" i="70"/>
  <c r="W12" i="62"/>
  <c r="AI12" i="53"/>
  <c r="O11" i="54" s="1"/>
  <c r="M20" i="69"/>
  <c r="W12" i="70" s="1"/>
  <c r="G13" i="36"/>
  <c r="Q11" i="37" s="1"/>
  <c r="E10" i="38" s="1"/>
  <c r="Q20" i="57"/>
  <c r="AI12" i="58" s="1"/>
  <c r="O11" i="59" s="1"/>
  <c r="K122" i="59"/>
  <c r="K122" i="54"/>
  <c r="K122" i="63"/>
  <c r="E118" i="38"/>
  <c r="P11" i="70"/>
  <c r="U41" i="76"/>
  <c r="U42" i="77"/>
  <c r="P42" i="76"/>
  <c r="P43" i="77"/>
  <c r="V11" i="70"/>
  <c r="AB11" i="70"/>
  <c r="T42" i="76"/>
  <c r="T22" i="76" s="1"/>
  <c r="T43" i="77"/>
  <c r="T12" i="77" s="1"/>
  <c r="Q19" i="69"/>
  <c r="R42" i="76"/>
  <c r="R43" i="77"/>
  <c r="S41" i="76"/>
  <c r="S42" i="77"/>
  <c r="W41" i="76"/>
  <c r="W42" i="77"/>
  <c r="I9" i="50"/>
  <c r="O19" i="65"/>
  <c r="AC11" i="66" s="1"/>
  <c r="O19" i="52"/>
  <c r="AC11" i="53" s="1"/>
  <c r="M10" i="54" s="1"/>
  <c r="G9" i="50"/>
  <c r="M19" i="57"/>
  <c r="W11" i="58" s="1"/>
  <c r="K10" i="59" s="1"/>
  <c r="M19" i="52"/>
  <c r="W11" i="53" s="1"/>
  <c r="K10" i="54" s="1"/>
  <c r="M19" i="61"/>
  <c r="W11" i="62" s="1"/>
  <c r="P121" i="54"/>
  <c r="AH76" i="49"/>
  <c r="P89" i="69"/>
  <c r="P89" i="61"/>
  <c r="P89" i="65"/>
  <c r="N122" i="67" s="1"/>
  <c r="P89" i="52"/>
  <c r="N122" i="54" s="1"/>
  <c r="H78" i="56"/>
  <c r="H75" i="36"/>
  <c r="P89" i="57"/>
  <c r="N122" i="59" s="1"/>
  <c r="K122" i="67"/>
  <c r="M19" i="65"/>
  <c r="W11" i="66" s="1"/>
  <c r="N121" i="63"/>
  <c r="W88" i="69"/>
  <c r="W88" i="61"/>
  <c r="W88" i="52"/>
  <c r="W88" i="57"/>
  <c r="W88" i="65"/>
  <c r="O122" i="59"/>
  <c r="AK76" i="58"/>
  <c r="AF76" i="58"/>
  <c r="AJ76" i="58"/>
  <c r="AI76" i="58"/>
  <c r="AG76" i="58"/>
  <c r="AE76" i="58"/>
  <c r="AH76" i="58"/>
  <c r="Q19" i="57"/>
  <c r="AI11" i="58" s="1"/>
  <c r="O10" i="59" s="1"/>
  <c r="M122" i="71"/>
  <c r="O19" i="69"/>
  <c r="AM75" i="62"/>
  <c r="AQ75" i="62"/>
  <c r="AO75" i="62"/>
  <c r="R121" i="63"/>
  <c r="AR75" i="62"/>
  <c r="AL75" i="62"/>
  <c r="AL79" i="62" s="1"/>
  <c r="AP75" i="62"/>
  <c r="AN75" i="62"/>
  <c r="U88" i="69"/>
  <c r="U88" i="57"/>
  <c r="U88" i="61"/>
  <c r="U88" i="65"/>
  <c r="U88" i="52"/>
  <c r="O19" i="57"/>
  <c r="AC11" i="58" s="1"/>
  <c r="M10" i="59" s="1"/>
  <c r="K122" i="71"/>
  <c r="M19" i="69"/>
  <c r="N121" i="71"/>
  <c r="AL75" i="53"/>
  <c r="AL79" i="53" s="1"/>
  <c r="AO75" i="53"/>
  <c r="R121" i="54"/>
  <c r="AN75" i="53"/>
  <c r="AQ75" i="53"/>
  <c r="AP75" i="53"/>
  <c r="AR75" i="53"/>
  <c r="AM75" i="53"/>
  <c r="P121" i="63"/>
  <c r="O19" i="61"/>
  <c r="AC11" i="62" s="1"/>
  <c r="AH76" i="66"/>
  <c r="AG76" i="66"/>
  <c r="AE76" i="66"/>
  <c r="AI76" i="66"/>
  <c r="AK76" i="66"/>
  <c r="O122" i="67"/>
  <c r="AJ76" i="66"/>
  <c r="AF76" i="66"/>
  <c r="R121" i="67"/>
  <c r="AQ75" i="66"/>
  <c r="AR75" i="66"/>
  <c r="AM75" i="66"/>
  <c r="AO75" i="66"/>
  <c r="AP75" i="66"/>
  <c r="AL75" i="66"/>
  <c r="AL79" i="66" s="1"/>
  <c r="AN75" i="66"/>
  <c r="P121" i="67"/>
  <c r="F117" i="38"/>
  <c r="AH76" i="53"/>
  <c r="AF76" i="53"/>
  <c r="AJ76" i="53"/>
  <c r="AI76" i="53"/>
  <c r="AG76" i="53"/>
  <c r="AK76" i="53"/>
  <c r="AE76" i="53"/>
  <c r="O122" i="54"/>
  <c r="R121" i="71"/>
  <c r="AP75" i="70"/>
  <c r="AO75" i="70"/>
  <c r="AM75" i="70"/>
  <c r="AQ75" i="70"/>
  <c r="AN75" i="70"/>
  <c r="AL75" i="70"/>
  <c r="AL79" i="70" s="1"/>
  <c r="AR75" i="70"/>
  <c r="N121" i="67"/>
  <c r="AJ76" i="62"/>
  <c r="AI76" i="62"/>
  <c r="AH76" i="62"/>
  <c r="O122" i="63"/>
  <c r="AK76" i="62"/>
  <c r="AF76" i="62"/>
  <c r="AG76" i="62"/>
  <c r="AE76" i="62"/>
  <c r="AR75" i="58"/>
  <c r="AQ75" i="58"/>
  <c r="AL75" i="58"/>
  <c r="AL79" i="58" s="1"/>
  <c r="AP75" i="58"/>
  <c r="AM75" i="58"/>
  <c r="R121" i="59"/>
  <c r="AO75" i="58"/>
  <c r="AN75" i="58"/>
  <c r="P121" i="59"/>
  <c r="Q19" i="52"/>
  <c r="AI11" i="53" s="1"/>
  <c r="O10" i="54" s="1"/>
  <c r="G12" i="36"/>
  <c r="Q10" i="37" s="1"/>
  <c r="E9" i="38" s="1"/>
  <c r="R89" i="65"/>
  <c r="P122" i="67" s="1"/>
  <c r="R89" i="57"/>
  <c r="R20" i="57" s="1"/>
  <c r="R89" i="61"/>
  <c r="P122" i="63" s="1"/>
  <c r="R89" i="69"/>
  <c r="R89" i="52"/>
  <c r="I77" i="56"/>
  <c r="S88" i="65"/>
  <c r="S88" i="57"/>
  <c r="S88" i="52"/>
  <c r="S88" i="69"/>
  <c r="S88" i="61"/>
  <c r="I74" i="36"/>
  <c r="W73" i="37" s="1"/>
  <c r="AE76" i="70"/>
  <c r="AJ76" i="70"/>
  <c r="O122" i="71"/>
  <c r="AG76" i="70"/>
  <c r="AK76" i="70"/>
  <c r="AI76" i="70"/>
  <c r="AH76" i="70"/>
  <c r="AF76" i="70"/>
  <c r="N121" i="59"/>
  <c r="T89" i="65"/>
  <c r="T19" i="65" s="1"/>
  <c r="AP11" i="66" s="1"/>
  <c r="T89" i="69"/>
  <c r="T89" i="57"/>
  <c r="T19" i="57" s="1"/>
  <c r="AP11" i="58" s="1"/>
  <c r="R10" i="59" s="1"/>
  <c r="N9" i="50"/>
  <c r="T89" i="52"/>
  <c r="T20" i="52" s="1"/>
  <c r="T89" i="61"/>
  <c r="T19" i="61" s="1"/>
  <c r="AP11" i="62" s="1"/>
  <c r="AD74" i="49"/>
  <c r="AC74" i="49"/>
  <c r="AG74" i="49"/>
  <c r="AF74" i="49"/>
  <c r="AA74" i="49"/>
  <c r="AE74" i="49"/>
  <c r="AB74" i="49"/>
  <c r="P121" i="71"/>
  <c r="N121" i="54"/>
  <c r="Q10" i="9"/>
  <c r="D9" i="2"/>
  <c r="G21" i="1"/>
  <c r="G21" i="56" s="1"/>
  <c r="G22" i="1"/>
  <c r="G22" i="56" s="1"/>
  <c r="I12" i="1"/>
  <c r="I12" i="56" s="1"/>
  <c r="F114" i="2"/>
  <c r="G113" i="2"/>
  <c r="F118" i="38" l="1"/>
  <c r="R74" i="37"/>
  <c r="Y73" i="37"/>
  <c r="X73" i="37"/>
  <c r="Z73" i="37"/>
  <c r="AA73" i="37"/>
  <c r="W76" i="37"/>
  <c r="T20" i="90"/>
  <c r="AP12" i="91" s="1"/>
  <c r="P19" i="86"/>
  <c r="AD11" i="87" s="1"/>
  <c r="F10" i="2"/>
  <c r="R19" i="90"/>
  <c r="AJ11" i="91" s="1"/>
  <c r="T13" i="76"/>
  <c r="R19" i="86"/>
  <c r="AJ11" i="87" s="1"/>
  <c r="P19" i="90"/>
  <c r="AD11" i="91" s="1"/>
  <c r="W89" i="90"/>
  <c r="W19" i="90" s="1"/>
  <c r="AW11" i="91" s="1"/>
  <c r="W89" i="86"/>
  <c r="W19" i="86" s="1"/>
  <c r="AW11" i="87" s="1"/>
  <c r="X88" i="90"/>
  <c r="X88" i="86"/>
  <c r="V88" i="90"/>
  <c r="V88" i="86"/>
  <c r="Q121" i="88"/>
  <c r="R20" i="90"/>
  <c r="AJ12" i="91" s="1"/>
  <c r="F24" i="56"/>
  <c r="F56" i="56" s="1"/>
  <c r="K10" i="92"/>
  <c r="K10" i="88"/>
  <c r="F24" i="1"/>
  <c r="F56" i="1" s="1"/>
  <c r="S121" i="88"/>
  <c r="AL79" i="91"/>
  <c r="W20" i="86"/>
  <c r="AW12" i="87" s="1"/>
  <c r="AT75" i="87"/>
  <c r="AS75" i="87"/>
  <c r="AS79" i="87" s="1"/>
  <c r="AY75" i="87"/>
  <c r="AW75" i="87"/>
  <c r="AV75" i="87"/>
  <c r="AU75" i="87"/>
  <c r="U121" i="88"/>
  <c r="AX75" i="87"/>
  <c r="O11" i="92"/>
  <c r="O11" i="88"/>
  <c r="Q121" i="92"/>
  <c r="U89" i="90"/>
  <c r="S122" i="92" s="1"/>
  <c r="U89" i="86"/>
  <c r="S122" i="88" s="1"/>
  <c r="R10" i="92"/>
  <c r="R10" i="88"/>
  <c r="S121" i="92"/>
  <c r="W20" i="90"/>
  <c r="AW12" i="91" s="1"/>
  <c r="AW75" i="91"/>
  <c r="AV75" i="91"/>
  <c r="U121" i="92"/>
  <c r="AU75" i="91"/>
  <c r="AS75" i="91"/>
  <c r="AY75" i="91"/>
  <c r="AX75" i="91"/>
  <c r="AT75" i="91"/>
  <c r="M10" i="92"/>
  <c r="M10" i="88"/>
  <c r="P20" i="90"/>
  <c r="AD12" i="91" s="1"/>
  <c r="I13" i="1"/>
  <c r="AA11" i="9" s="1"/>
  <c r="S89" i="90"/>
  <c r="Q122" i="92" s="1"/>
  <c r="S89" i="86"/>
  <c r="Q122" i="88" s="1"/>
  <c r="K11" i="92"/>
  <c r="K11" i="88"/>
  <c r="AL76" i="87"/>
  <c r="AO76" i="87"/>
  <c r="AN76" i="87"/>
  <c r="R122" i="88"/>
  <c r="AR76" i="87"/>
  <c r="AQ76" i="87"/>
  <c r="AM76" i="87"/>
  <c r="AP76" i="87"/>
  <c r="AL79" i="87"/>
  <c r="AN76" i="91"/>
  <c r="AM76" i="91"/>
  <c r="AL76" i="91"/>
  <c r="AR76" i="91"/>
  <c r="AP76" i="91"/>
  <c r="AQ76" i="91"/>
  <c r="R122" i="92"/>
  <c r="AO76" i="91"/>
  <c r="P20" i="86"/>
  <c r="AD12" i="87" s="1"/>
  <c r="R20" i="86"/>
  <c r="AJ12" i="87" s="1"/>
  <c r="Z88" i="90"/>
  <c r="Z88" i="86"/>
  <c r="M11" i="92"/>
  <c r="M11" i="88"/>
  <c r="T20" i="86"/>
  <c r="AP12" i="87" s="1"/>
  <c r="V59" i="9"/>
  <c r="AA59" i="9"/>
  <c r="W46" i="76"/>
  <c r="W23" i="76" s="1"/>
  <c r="U46" i="76"/>
  <c r="S46" i="76"/>
  <c r="O11" i="63"/>
  <c r="O11" i="71"/>
  <c r="O11" i="67"/>
  <c r="K11" i="63"/>
  <c r="K11" i="67"/>
  <c r="K11" i="71"/>
  <c r="M11" i="63"/>
  <c r="M11" i="67"/>
  <c r="M11" i="71"/>
  <c r="M10" i="63"/>
  <c r="M10" i="67"/>
  <c r="M10" i="71"/>
  <c r="R10" i="63"/>
  <c r="R10" i="71"/>
  <c r="R10" i="67"/>
  <c r="K10" i="63"/>
  <c r="K10" i="71"/>
  <c r="K10" i="67"/>
  <c r="J10" i="50"/>
  <c r="H13" i="36"/>
  <c r="V11" i="37" s="1"/>
  <c r="F10" i="38" s="1"/>
  <c r="P20" i="52"/>
  <c r="AD12" i="53" s="1"/>
  <c r="N11" i="54" s="1"/>
  <c r="H13" i="56"/>
  <c r="R20" i="61"/>
  <c r="AJ12" i="62" s="1"/>
  <c r="T20" i="57"/>
  <c r="AP12" i="58" s="1"/>
  <c r="R11" i="59" s="1"/>
  <c r="L10" i="50"/>
  <c r="AJ12" i="58"/>
  <c r="P11" i="59" s="1"/>
  <c r="P20" i="65"/>
  <c r="AD12" i="66" s="1"/>
  <c r="N10" i="50"/>
  <c r="P20" i="69"/>
  <c r="AD12" i="70" s="1"/>
  <c r="R20" i="69"/>
  <c r="AJ12" i="70" s="1"/>
  <c r="P20" i="57"/>
  <c r="AD12" i="58" s="1"/>
  <c r="N11" i="59" s="1"/>
  <c r="T20" i="69"/>
  <c r="AP12" i="70" s="1"/>
  <c r="T20" i="61"/>
  <c r="AP12" i="62" s="1"/>
  <c r="AP12" i="53"/>
  <c r="R11" i="54" s="1"/>
  <c r="T20" i="65"/>
  <c r="AP12" i="66" s="1"/>
  <c r="P20" i="61"/>
  <c r="AD12" i="62" s="1"/>
  <c r="R20" i="65"/>
  <c r="AJ12" i="66" s="1"/>
  <c r="R20" i="52"/>
  <c r="AJ12" i="53" s="1"/>
  <c r="P11" i="54" s="1"/>
  <c r="Z41" i="76"/>
  <c r="Z42" i="77"/>
  <c r="S42" i="76"/>
  <c r="S43" i="77"/>
  <c r="AI11" i="70"/>
  <c r="AC11" i="70"/>
  <c r="W42" i="76"/>
  <c r="W13" i="76" s="1"/>
  <c r="W43" i="77"/>
  <c r="W12" i="77" s="1"/>
  <c r="U42" i="76"/>
  <c r="U43" i="77"/>
  <c r="W11" i="70"/>
  <c r="N122" i="71"/>
  <c r="X41" i="76"/>
  <c r="X42" i="77"/>
  <c r="V41" i="76"/>
  <c r="V42" i="77"/>
  <c r="J9" i="50"/>
  <c r="P19" i="52"/>
  <c r="AD11" i="53" s="1"/>
  <c r="N10" i="54" s="1"/>
  <c r="P19" i="57"/>
  <c r="AD11" i="58" s="1"/>
  <c r="N10" i="59" s="1"/>
  <c r="P19" i="69"/>
  <c r="P19" i="65"/>
  <c r="AD11" i="66" s="1"/>
  <c r="R19" i="61"/>
  <c r="AJ11" i="62" s="1"/>
  <c r="W89" i="69"/>
  <c r="W20" i="69" s="1"/>
  <c r="W89" i="61"/>
  <c r="W19" i="61" s="1"/>
  <c r="AW11" i="62" s="1"/>
  <c r="W89" i="52"/>
  <c r="W20" i="52" s="1"/>
  <c r="Q9" i="50"/>
  <c r="W89" i="65"/>
  <c r="W19" i="65" s="1"/>
  <c r="AW11" i="66" s="1"/>
  <c r="W89" i="57"/>
  <c r="W19" i="57" s="1"/>
  <c r="AW11" i="58" s="1"/>
  <c r="U10" i="59" s="1"/>
  <c r="AR76" i="53"/>
  <c r="AM76" i="53"/>
  <c r="AN76" i="53"/>
  <c r="AO76" i="53"/>
  <c r="AQ76" i="53"/>
  <c r="R122" i="54"/>
  <c r="AL76" i="53"/>
  <c r="AP76" i="53"/>
  <c r="T19" i="52"/>
  <c r="AP11" i="53" s="1"/>
  <c r="R10" i="54" s="1"/>
  <c r="S89" i="65"/>
  <c r="Q122" i="67" s="1"/>
  <c r="S89" i="57"/>
  <c r="Q122" i="59" s="1"/>
  <c r="S89" i="61"/>
  <c r="Q122" i="63" s="1"/>
  <c r="I78" i="56"/>
  <c r="S89" i="52"/>
  <c r="Q122" i="54" s="1"/>
  <c r="I75" i="36"/>
  <c r="S89" i="69"/>
  <c r="Q121" i="71"/>
  <c r="Z88" i="65"/>
  <c r="Z88" i="61"/>
  <c r="Z88" i="52"/>
  <c r="Z88" i="69"/>
  <c r="Z88" i="57"/>
  <c r="P122" i="71"/>
  <c r="R19" i="69"/>
  <c r="Q121" i="67"/>
  <c r="P122" i="59"/>
  <c r="R19" i="57"/>
  <c r="AJ11" i="58" s="1"/>
  <c r="P10" i="59" s="1"/>
  <c r="L9" i="50"/>
  <c r="AW75" i="58"/>
  <c r="AS75" i="58"/>
  <c r="AS79" i="58" s="1"/>
  <c r="AY75" i="58"/>
  <c r="AU75" i="58"/>
  <c r="AX75" i="58"/>
  <c r="AT75" i="58"/>
  <c r="AV75" i="58"/>
  <c r="U121" i="59"/>
  <c r="AR76" i="58"/>
  <c r="AQ76" i="58"/>
  <c r="AL76" i="58"/>
  <c r="AP76" i="58"/>
  <c r="AM76" i="58"/>
  <c r="R122" i="59"/>
  <c r="AO76" i="58"/>
  <c r="AN76" i="58"/>
  <c r="Q121" i="63"/>
  <c r="P122" i="54"/>
  <c r="R19" i="52"/>
  <c r="AJ11" i="53" s="1"/>
  <c r="P10" i="54" s="1"/>
  <c r="N122" i="63"/>
  <c r="P19" i="61"/>
  <c r="AD11" i="62" s="1"/>
  <c r="S121" i="67"/>
  <c r="AS75" i="66"/>
  <c r="AS79" i="66" s="1"/>
  <c r="AX75" i="66"/>
  <c r="AY75" i="66"/>
  <c r="AW75" i="66"/>
  <c r="U121" i="67"/>
  <c r="AV75" i="66"/>
  <c r="AU75" i="66"/>
  <c r="AT75" i="66"/>
  <c r="AO76" i="70"/>
  <c r="AP76" i="70"/>
  <c r="AM76" i="70"/>
  <c r="AQ76" i="70"/>
  <c r="AL76" i="70"/>
  <c r="AN76" i="70"/>
  <c r="AR76" i="70"/>
  <c r="R122" i="71"/>
  <c r="R19" i="65"/>
  <c r="AJ11" i="66" s="1"/>
  <c r="S121" i="59"/>
  <c r="U89" i="65"/>
  <c r="S122" i="67" s="1"/>
  <c r="U89" i="57"/>
  <c r="S122" i="59" s="1"/>
  <c r="U89" i="69"/>
  <c r="U89" i="52"/>
  <c r="S122" i="54" s="1"/>
  <c r="U89" i="61"/>
  <c r="S122" i="63" s="1"/>
  <c r="AR76" i="66"/>
  <c r="AP76" i="66"/>
  <c r="AM76" i="66"/>
  <c r="R122" i="67"/>
  <c r="AN76" i="66"/>
  <c r="AQ76" i="66"/>
  <c r="AL76" i="66"/>
  <c r="AO76" i="66"/>
  <c r="G117" i="38"/>
  <c r="S121" i="71"/>
  <c r="AO76" i="49"/>
  <c r="AO76" i="62"/>
  <c r="AN76" i="62"/>
  <c r="R122" i="63"/>
  <c r="AP76" i="62"/>
  <c r="AM76" i="62"/>
  <c r="AL76" i="62"/>
  <c r="AQ76" i="62"/>
  <c r="AR76" i="62"/>
  <c r="Q121" i="54"/>
  <c r="H12" i="36"/>
  <c r="V10" i="37" s="1"/>
  <c r="F9" i="38" s="1"/>
  <c r="S121" i="54"/>
  <c r="AW75" i="53"/>
  <c r="AX75" i="53"/>
  <c r="U121" i="54"/>
  <c r="AV75" i="53"/>
  <c r="AT75" i="53"/>
  <c r="AU75" i="53"/>
  <c r="AY75" i="53"/>
  <c r="AS75" i="53"/>
  <c r="AS79" i="53" s="1"/>
  <c r="AV75" i="62"/>
  <c r="U121" i="63"/>
  <c r="AX75" i="62"/>
  <c r="AU75" i="62"/>
  <c r="AS75" i="62"/>
  <c r="AS79" i="62" s="1"/>
  <c r="AT75" i="62"/>
  <c r="AY75" i="62"/>
  <c r="AW75" i="62"/>
  <c r="X88" i="65"/>
  <c r="X88" i="61"/>
  <c r="X88" i="52"/>
  <c r="X88" i="69"/>
  <c r="X88" i="57"/>
  <c r="V88" i="69"/>
  <c r="V88" i="57"/>
  <c r="V88" i="61"/>
  <c r="V88" i="65"/>
  <c r="V88" i="52"/>
  <c r="Q121" i="59"/>
  <c r="T19" i="69"/>
  <c r="S121" i="63"/>
  <c r="AX75" i="70"/>
  <c r="AV75" i="70"/>
  <c r="AY75" i="70"/>
  <c r="AS75" i="70"/>
  <c r="AS79" i="70" s="1"/>
  <c r="AW75" i="70"/>
  <c r="AT75" i="70"/>
  <c r="U121" i="71"/>
  <c r="AU75" i="70"/>
  <c r="E9" i="2"/>
  <c r="V10" i="9"/>
  <c r="G114" i="2"/>
  <c r="AB59" i="9" l="1"/>
  <c r="G118" i="38"/>
  <c r="W74" i="37"/>
  <c r="V74" i="37"/>
  <c r="U74" i="37"/>
  <c r="S74" i="37"/>
  <c r="T74" i="37"/>
  <c r="G10" i="2"/>
  <c r="U20" i="90"/>
  <c r="AQ12" i="91" s="1"/>
  <c r="U19" i="90"/>
  <c r="AQ11" i="91" s="1"/>
  <c r="W22" i="76"/>
  <c r="S19" i="90"/>
  <c r="AK11" i="91" s="1"/>
  <c r="U19" i="86"/>
  <c r="AQ11" i="87" s="1"/>
  <c r="S19" i="86"/>
  <c r="AK11" i="87" s="1"/>
  <c r="N10" i="92"/>
  <c r="N10" i="88"/>
  <c r="R11" i="92"/>
  <c r="R11" i="88"/>
  <c r="BC75" i="91"/>
  <c r="BA75" i="91"/>
  <c r="BD75" i="91"/>
  <c r="BF75" i="91"/>
  <c r="BB75" i="91"/>
  <c r="AZ75" i="91"/>
  <c r="AZ79" i="91" s="1"/>
  <c r="X121" i="92"/>
  <c r="BE75" i="91"/>
  <c r="S20" i="90"/>
  <c r="AK12" i="91" s="1"/>
  <c r="U20" i="86"/>
  <c r="AQ12" i="87" s="1"/>
  <c r="V121" i="88"/>
  <c r="P10" i="92"/>
  <c r="P10" i="88"/>
  <c r="AS79" i="91"/>
  <c r="Y88" i="90"/>
  <c r="Y88" i="86"/>
  <c r="V121" i="92"/>
  <c r="X89" i="90"/>
  <c r="V122" i="92" s="1"/>
  <c r="X89" i="86"/>
  <c r="V122" i="88" s="1"/>
  <c r="AC88" i="90"/>
  <c r="AC88" i="86"/>
  <c r="AX76" i="87"/>
  <c r="AW76" i="87"/>
  <c r="AV76" i="87"/>
  <c r="AS76" i="87"/>
  <c r="AU76" i="87"/>
  <c r="AT76" i="87"/>
  <c r="AY76" i="87"/>
  <c r="U122" i="88"/>
  <c r="Z89" i="86"/>
  <c r="Z20" i="86" s="1"/>
  <c r="BD12" i="87" s="1"/>
  <c r="Z89" i="90"/>
  <c r="Z19" i="90" s="1"/>
  <c r="BD11" i="91" s="1"/>
  <c r="AA88" i="90"/>
  <c r="AA88" i="86"/>
  <c r="AV76" i="91"/>
  <c r="AU76" i="91"/>
  <c r="AT76" i="91"/>
  <c r="U122" i="92"/>
  <c r="AS76" i="91"/>
  <c r="AY76" i="91"/>
  <c r="AX76" i="91"/>
  <c r="AW76" i="91"/>
  <c r="N11" i="92"/>
  <c r="N11" i="88"/>
  <c r="P11" i="92"/>
  <c r="P11" i="88"/>
  <c r="S20" i="86"/>
  <c r="AK12" i="87" s="1"/>
  <c r="T121" i="88"/>
  <c r="V89" i="90"/>
  <c r="T122" i="92" s="1"/>
  <c r="V89" i="86"/>
  <c r="T122" i="88" s="1"/>
  <c r="U10" i="92"/>
  <c r="U10" i="88"/>
  <c r="BD75" i="87"/>
  <c r="BC75" i="87"/>
  <c r="AZ75" i="87"/>
  <c r="AZ79" i="87" s="1"/>
  <c r="X121" i="88"/>
  <c r="BF75" i="87"/>
  <c r="BE75" i="87"/>
  <c r="BA75" i="87"/>
  <c r="BB75" i="87"/>
  <c r="T121" i="92"/>
  <c r="V60" i="9"/>
  <c r="H16" i="1" s="1"/>
  <c r="H16" i="56" s="1"/>
  <c r="X46" i="76"/>
  <c r="Z46" i="76"/>
  <c r="Z23" i="76" s="1"/>
  <c r="V46" i="76"/>
  <c r="P11" i="63"/>
  <c r="P11" i="71"/>
  <c r="P11" i="67"/>
  <c r="N11" i="63"/>
  <c r="N11" i="71"/>
  <c r="N11" i="67"/>
  <c r="R11" i="63"/>
  <c r="R11" i="71"/>
  <c r="R11" i="67"/>
  <c r="M9" i="50"/>
  <c r="U10" i="63"/>
  <c r="U10" i="71"/>
  <c r="U10" i="67"/>
  <c r="N10" i="63"/>
  <c r="N10" i="71"/>
  <c r="N10" i="67"/>
  <c r="P10" i="63"/>
  <c r="P10" i="71"/>
  <c r="P10" i="67"/>
  <c r="U20" i="65"/>
  <c r="AQ12" i="66" s="1"/>
  <c r="I13" i="36"/>
  <c r="AA11" i="37" s="1"/>
  <c r="G10" i="38" s="1"/>
  <c r="I13" i="56"/>
  <c r="O10" i="50"/>
  <c r="U20" i="57"/>
  <c r="AQ12" i="58" s="1"/>
  <c r="S11" i="59" s="1"/>
  <c r="AW12" i="53"/>
  <c r="U11" i="54" s="1"/>
  <c r="Q10" i="50"/>
  <c r="S20" i="65"/>
  <c r="AK12" i="66" s="1"/>
  <c r="S20" i="52"/>
  <c r="AK12" i="53" s="1"/>
  <c r="Q11" i="54" s="1"/>
  <c r="U20" i="61"/>
  <c r="AQ12" i="62" s="1"/>
  <c r="M10" i="50"/>
  <c r="U20" i="52"/>
  <c r="AQ12" i="53" s="1"/>
  <c r="S11" i="54" s="1"/>
  <c r="S20" i="69"/>
  <c r="AK12" i="70" s="1"/>
  <c r="AW12" i="70"/>
  <c r="W20" i="65"/>
  <c r="AW12" i="66" s="1"/>
  <c r="W20" i="57"/>
  <c r="AW12" i="58" s="1"/>
  <c r="U11" i="59" s="1"/>
  <c r="S20" i="61"/>
  <c r="AK12" i="62" s="1"/>
  <c r="W20" i="61"/>
  <c r="AW12" i="62" s="1"/>
  <c r="U20" i="69"/>
  <c r="AQ12" i="70" s="1"/>
  <c r="S20" i="57"/>
  <c r="AK12" i="58" s="1"/>
  <c r="Q11" i="59" s="1"/>
  <c r="AD11" i="70"/>
  <c r="AP11" i="70"/>
  <c r="Y41" i="76"/>
  <c r="Y42" i="77"/>
  <c r="S122" i="71"/>
  <c r="X42" i="76"/>
  <c r="X43" i="77"/>
  <c r="AC41" i="76"/>
  <c r="AC42" i="77"/>
  <c r="Q122" i="71"/>
  <c r="Z42" i="76"/>
  <c r="Z22" i="76" s="1"/>
  <c r="Z43" i="77"/>
  <c r="Z12" i="77" s="1"/>
  <c r="V42" i="76"/>
  <c r="V43" i="77"/>
  <c r="AA41" i="76"/>
  <c r="AA42" i="77"/>
  <c r="AJ11" i="70"/>
  <c r="I12" i="36"/>
  <c r="AA10" i="37" s="1"/>
  <c r="G9" i="38" s="1"/>
  <c r="S19" i="52"/>
  <c r="AK11" i="53" s="1"/>
  <c r="Q10" i="54" s="1"/>
  <c r="U19" i="61"/>
  <c r="AQ11" i="62" s="1"/>
  <c r="O9" i="50"/>
  <c r="S19" i="65"/>
  <c r="AK11" i="66" s="1"/>
  <c r="U19" i="69"/>
  <c r="S19" i="69"/>
  <c r="S19" i="57"/>
  <c r="AK11" i="58" s="1"/>
  <c r="Q10" i="59" s="1"/>
  <c r="U19" i="57"/>
  <c r="AQ11" i="58" s="1"/>
  <c r="S10" i="59" s="1"/>
  <c r="V89" i="61"/>
  <c r="T122" i="63" s="1"/>
  <c r="V89" i="69"/>
  <c r="V20" i="69" s="1"/>
  <c r="V89" i="52"/>
  <c r="T122" i="54" s="1"/>
  <c r="V89" i="65"/>
  <c r="T122" i="67" s="1"/>
  <c r="V89" i="57"/>
  <c r="T122" i="59" s="1"/>
  <c r="AV76" i="49"/>
  <c r="T121" i="63"/>
  <c r="V121" i="71"/>
  <c r="Y88" i="65"/>
  <c r="Y88" i="61"/>
  <c r="Y88" i="52"/>
  <c r="Y88" i="69"/>
  <c r="Y88" i="57"/>
  <c r="U19" i="52"/>
  <c r="AQ11" i="53" s="1"/>
  <c r="S10" i="54" s="1"/>
  <c r="X121" i="67"/>
  <c r="BE75" i="66"/>
  <c r="BA75" i="66"/>
  <c r="BC75" i="66"/>
  <c r="BB75" i="66"/>
  <c r="BD75" i="66"/>
  <c r="AZ75" i="66"/>
  <c r="AZ79" i="66" s="1"/>
  <c r="BF75" i="66"/>
  <c r="AU76" i="66"/>
  <c r="AT76" i="66"/>
  <c r="AY76" i="66"/>
  <c r="AW76" i="66"/>
  <c r="AV76" i="66"/>
  <c r="AS76" i="66"/>
  <c r="AX76" i="66"/>
  <c r="U122" i="67"/>
  <c r="X89" i="69"/>
  <c r="X20" i="69" s="1"/>
  <c r="X89" i="61"/>
  <c r="V122" i="63" s="1"/>
  <c r="X89" i="52"/>
  <c r="V122" i="54" s="1"/>
  <c r="X89" i="65"/>
  <c r="V122" i="67" s="1"/>
  <c r="X89" i="57"/>
  <c r="V122" i="59" s="1"/>
  <c r="AC88" i="65"/>
  <c r="AC88" i="69"/>
  <c r="AC88" i="57"/>
  <c r="AC88" i="52"/>
  <c r="AC88" i="61"/>
  <c r="T121" i="71"/>
  <c r="V121" i="59"/>
  <c r="V121" i="63"/>
  <c r="S19" i="61"/>
  <c r="AK11" i="62" s="1"/>
  <c r="Z89" i="57"/>
  <c r="Z19" i="57" s="1"/>
  <c r="BD11" i="58" s="1"/>
  <c r="X10" i="59" s="1"/>
  <c r="Z89" i="52"/>
  <c r="Z19" i="52" s="1"/>
  <c r="BD11" i="53" s="1"/>
  <c r="X10" i="54" s="1"/>
  <c r="Z89" i="61"/>
  <c r="Z19" i="61" s="1"/>
  <c r="BD11" i="62" s="1"/>
  <c r="Z89" i="65"/>
  <c r="Z20" i="65" s="1"/>
  <c r="Z89" i="69"/>
  <c r="T121" i="54"/>
  <c r="AA88" i="65"/>
  <c r="AA88" i="57"/>
  <c r="AA88" i="61"/>
  <c r="AA88" i="52"/>
  <c r="AA88" i="69"/>
  <c r="BC75" i="58"/>
  <c r="BB75" i="58"/>
  <c r="X121" i="59"/>
  <c r="BF75" i="58"/>
  <c r="BE75" i="58"/>
  <c r="BA75" i="58"/>
  <c r="AZ75" i="58"/>
  <c r="AZ79" i="58" s="1"/>
  <c r="BD75" i="58"/>
  <c r="AX76" i="53"/>
  <c r="AU76" i="53"/>
  <c r="AS76" i="53"/>
  <c r="AY76" i="53"/>
  <c r="AW76" i="53"/>
  <c r="U122" i="54"/>
  <c r="AV76" i="53"/>
  <c r="AT76" i="53"/>
  <c r="V121" i="54"/>
  <c r="W19" i="52"/>
  <c r="AW11" i="53" s="1"/>
  <c r="U10" i="54" s="1"/>
  <c r="U19" i="65"/>
  <c r="AQ11" i="66" s="1"/>
  <c r="BB75" i="70"/>
  <c r="BE75" i="70"/>
  <c r="BA75" i="70"/>
  <c r="BC75" i="70"/>
  <c r="AZ75" i="70"/>
  <c r="AZ79" i="70" s="1"/>
  <c r="X121" i="71"/>
  <c r="BF75" i="70"/>
  <c r="BD75" i="70"/>
  <c r="AX76" i="62"/>
  <c r="AU76" i="62"/>
  <c r="AT76" i="62"/>
  <c r="AS76" i="62"/>
  <c r="U122" i="63"/>
  <c r="AY76" i="62"/>
  <c r="AW76" i="62"/>
  <c r="AV76" i="62"/>
  <c r="T121" i="67"/>
  <c r="AZ75" i="53"/>
  <c r="AZ79" i="53" s="1"/>
  <c r="BD75" i="53"/>
  <c r="BB75" i="53"/>
  <c r="X121" i="54"/>
  <c r="BC75" i="53"/>
  <c r="BA75" i="53"/>
  <c r="BF75" i="53"/>
  <c r="BE75" i="53"/>
  <c r="AY76" i="70"/>
  <c r="AX76" i="70"/>
  <c r="AU76" i="70"/>
  <c r="AS76" i="70"/>
  <c r="AW76" i="70"/>
  <c r="AT76" i="70"/>
  <c r="AV76" i="70"/>
  <c r="U122" i="71"/>
  <c r="W19" i="69"/>
  <c r="T121" i="59"/>
  <c r="V121" i="67"/>
  <c r="BD75" i="62"/>
  <c r="BF75" i="62"/>
  <c r="BE75" i="62"/>
  <c r="X121" i="63"/>
  <c r="BC75" i="62"/>
  <c r="BB75" i="62"/>
  <c r="BA75" i="62"/>
  <c r="AZ75" i="62"/>
  <c r="AZ79" i="62" s="1"/>
  <c r="AS76" i="58"/>
  <c r="AU76" i="58"/>
  <c r="AY76" i="58"/>
  <c r="AX76" i="58"/>
  <c r="AT76" i="58"/>
  <c r="AW76" i="58"/>
  <c r="AV76" i="58"/>
  <c r="U122" i="59"/>
  <c r="AA10" i="9"/>
  <c r="F9" i="2"/>
  <c r="H21" i="1"/>
  <c r="H21" i="56" s="1"/>
  <c r="H22" i="1"/>
  <c r="H22" i="56" s="1"/>
  <c r="H17" i="1"/>
  <c r="H17" i="56" s="1"/>
  <c r="AA60" i="9"/>
  <c r="I16" i="1" s="1"/>
  <c r="I16" i="56" s="1"/>
  <c r="X74" i="37" l="1"/>
  <c r="Z74" i="37"/>
  <c r="AA74" i="37"/>
  <c r="Y74" i="37"/>
  <c r="V20" i="90"/>
  <c r="AR12" i="91" s="1"/>
  <c r="X19" i="86"/>
  <c r="AX11" i="87" s="1"/>
  <c r="V19" i="90"/>
  <c r="AR11" i="91" s="1"/>
  <c r="Z19" i="86"/>
  <c r="BD11" i="87" s="1"/>
  <c r="X20" i="90"/>
  <c r="AX12" i="91" s="1"/>
  <c r="V19" i="86"/>
  <c r="AR11" i="87" s="1"/>
  <c r="X19" i="90"/>
  <c r="AX11" i="91" s="1"/>
  <c r="Z13" i="76"/>
  <c r="AD88" i="90"/>
  <c r="AD88" i="86"/>
  <c r="AB88" i="90"/>
  <c r="AB88" i="86"/>
  <c r="BC76" i="91"/>
  <c r="BB76" i="91"/>
  <c r="BA76" i="91"/>
  <c r="BD76" i="91"/>
  <c r="AZ76" i="91"/>
  <c r="BF76" i="91"/>
  <c r="BE76" i="91"/>
  <c r="X122" i="92"/>
  <c r="W121" i="88"/>
  <c r="Z20" i="90"/>
  <c r="BD12" i="91" s="1"/>
  <c r="AA89" i="90"/>
  <c r="Y122" i="92" s="1"/>
  <c r="AA89" i="86"/>
  <c r="Y122" i="88" s="1"/>
  <c r="S10" i="92"/>
  <c r="S10" i="88"/>
  <c r="AC89" i="90"/>
  <c r="AC20" i="90" s="1"/>
  <c r="BK12" i="91" s="1"/>
  <c r="AC89" i="86"/>
  <c r="AC20" i="86" s="1"/>
  <c r="BK12" i="87" s="1"/>
  <c r="V20" i="86"/>
  <c r="AR12" i="87" s="1"/>
  <c r="BK75" i="87"/>
  <c r="BH75" i="87"/>
  <c r="BM75" i="87"/>
  <c r="BG75" i="87"/>
  <c r="BG79" i="87" s="1"/>
  <c r="BL75" i="87"/>
  <c r="BJ75" i="87"/>
  <c r="BI75" i="87"/>
  <c r="AA121" i="88"/>
  <c r="AF88" i="90"/>
  <c r="AF88" i="86"/>
  <c r="BG75" i="91"/>
  <c r="BG79" i="91" s="1"/>
  <c r="BM75" i="91"/>
  <c r="BL75" i="91"/>
  <c r="BK75" i="91"/>
  <c r="BI75" i="91"/>
  <c r="AA121" i="92"/>
  <c r="BJ75" i="91"/>
  <c r="BH75" i="91"/>
  <c r="X20" i="86"/>
  <c r="AX12" i="87" s="1"/>
  <c r="BC76" i="87"/>
  <c r="BB76" i="87"/>
  <c r="X122" i="88"/>
  <c r="BE76" i="87"/>
  <c r="BD76" i="87"/>
  <c r="BA76" i="87"/>
  <c r="AZ76" i="87"/>
  <c r="BF76" i="87"/>
  <c r="W121" i="92"/>
  <c r="X10" i="92"/>
  <c r="X10" i="88"/>
  <c r="Q10" i="92"/>
  <c r="Q10" i="88"/>
  <c r="Y89" i="90"/>
  <c r="W122" i="92" s="1"/>
  <c r="Y89" i="86"/>
  <c r="W122" i="88" s="1"/>
  <c r="U11" i="92"/>
  <c r="U11" i="88"/>
  <c r="Q11" i="92"/>
  <c r="Q11" i="88"/>
  <c r="S11" i="92"/>
  <c r="S11" i="88"/>
  <c r="Y121" i="88"/>
  <c r="AA20" i="86"/>
  <c r="BE12" i="87" s="1"/>
  <c r="Y121" i="92"/>
  <c r="AC46" i="76"/>
  <c r="AC23" i="76" s="1"/>
  <c r="AA46" i="76"/>
  <c r="Y46" i="76"/>
  <c r="S11" i="63"/>
  <c r="S11" i="67"/>
  <c r="S11" i="71"/>
  <c r="U11" i="63"/>
  <c r="U11" i="67"/>
  <c r="U11" i="71"/>
  <c r="Q11" i="63"/>
  <c r="Q11" i="71"/>
  <c r="Q11" i="67"/>
  <c r="X10" i="63"/>
  <c r="X10" i="71"/>
  <c r="X10" i="67"/>
  <c r="S10" i="63"/>
  <c r="S10" i="71"/>
  <c r="S10" i="67"/>
  <c r="Q10" i="63"/>
  <c r="Q10" i="71"/>
  <c r="Q10" i="67"/>
  <c r="V20" i="52"/>
  <c r="AR12" i="53" s="1"/>
  <c r="T11" i="54" s="1"/>
  <c r="Z20" i="57"/>
  <c r="BD12" i="58" s="1"/>
  <c r="X11" i="59" s="1"/>
  <c r="Z20" i="61"/>
  <c r="BD12" i="62" s="1"/>
  <c r="V20" i="57"/>
  <c r="AR12" i="58" s="1"/>
  <c r="T11" i="59" s="1"/>
  <c r="X20" i="57"/>
  <c r="AX12" i="58" s="1"/>
  <c r="V11" i="59" s="1"/>
  <c r="AX12" i="70"/>
  <c r="Z20" i="52"/>
  <c r="BD12" i="53" s="1"/>
  <c r="X11" i="54" s="1"/>
  <c r="V20" i="65"/>
  <c r="AR12" i="66" s="1"/>
  <c r="X20" i="65"/>
  <c r="AX12" i="66" s="1"/>
  <c r="BD12" i="66"/>
  <c r="X20" i="61"/>
  <c r="AX12" i="62" s="1"/>
  <c r="R10" i="50"/>
  <c r="P10" i="50"/>
  <c r="X20" i="52"/>
  <c r="AX12" i="53" s="1"/>
  <c r="V11" i="54" s="1"/>
  <c r="AR12" i="70"/>
  <c r="T10" i="50"/>
  <c r="Z20" i="69"/>
  <c r="BD12" i="70" s="1"/>
  <c r="V20" i="61"/>
  <c r="AR12" i="62" s="1"/>
  <c r="V122" i="71"/>
  <c r="AQ11" i="70"/>
  <c r="T122" i="71"/>
  <c r="AB41" i="76"/>
  <c r="AB42" i="77"/>
  <c r="AC42" i="76"/>
  <c r="AC22" i="76" s="1"/>
  <c r="AC43" i="77"/>
  <c r="AC12" i="77" s="1"/>
  <c r="Y42" i="76"/>
  <c r="Y43" i="77"/>
  <c r="AW11" i="70"/>
  <c r="AD41" i="76"/>
  <c r="AD42" i="77"/>
  <c r="Z19" i="69"/>
  <c r="AF41" i="76"/>
  <c r="AF42" i="77"/>
  <c r="AA42" i="76"/>
  <c r="AA43" i="77"/>
  <c r="AK11" i="70"/>
  <c r="V19" i="57"/>
  <c r="AR11" i="58" s="1"/>
  <c r="T10" i="59" s="1"/>
  <c r="R9" i="50"/>
  <c r="X19" i="52"/>
  <c r="AX11" i="53" s="1"/>
  <c r="V10" i="54" s="1"/>
  <c r="V19" i="69"/>
  <c r="V19" i="52"/>
  <c r="AR11" i="53" s="1"/>
  <c r="T10" i="54" s="1"/>
  <c r="X19" i="61"/>
  <c r="AX11" i="62" s="1"/>
  <c r="Y121" i="67"/>
  <c r="BB76" i="66"/>
  <c r="X122" i="67"/>
  <c r="BD76" i="66"/>
  <c r="BC76" i="66"/>
  <c r="BF76" i="66"/>
  <c r="BE76" i="66"/>
  <c r="AZ76" i="66"/>
  <c r="BA76" i="66"/>
  <c r="AC89" i="65"/>
  <c r="AC19" i="65" s="1"/>
  <c r="BK11" i="66" s="1"/>
  <c r="AC89" i="57"/>
  <c r="AC19" i="57" s="1"/>
  <c r="BK11" i="58" s="1"/>
  <c r="AA10" i="59" s="1"/>
  <c r="AC89" i="61"/>
  <c r="AC19" i="61" s="1"/>
  <c r="BK11" i="62" s="1"/>
  <c r="AC89" i="69"/>
  <c r="AC20" i="69" s="1"/>
  <c r="AC89" i="52"/>
  <c r="AC19" i="52" s="1"/>
  <c r="BK11" i="53" s="1"/>
  <c r="AA10" i="54" s="1"/>
  <c r="AA121" i="71"/>
  <c r="BK75" i="70"/>
  <c r="BM75" i="70"/>
  <c r="BJ75" i="70"/>
  <c r="BI75" i="70"/>
  <c r="BH75" i="70"/>
  <c r="BG75" i="70"/>
  <c r="BG79" i="70" s="1"/>
  <c r="BL75" i="70"/>
  <c r="W121" i="59"/>
  <c r="AA89" i="61"/>
  <c r="Y122" i="63" s="1"/>
  <c r="AA89" i="65"/>
  <c r="Y122" i="67" s="1"/>
  <c r="AA89" i="57"/>
  <c r="Y122" i="59" s="1"/>
  <c r="AA89" i="69"/>
  <c r="AA20" i="69" s="1"/>
  <c r="AA89" i="52"/>
  <c r="Y122" i="54" s="1"/>
  <c r="Y121" i="63"/>
  <c r="BC76" i="53"/>
  <c r="BF76" i="53"/>
  <c r="X122" i="54"/>
  <c r="AZ76" i="53"/>
  <c r="BB76" i="53"/>
  <c r="BE76" i="53"/>
  <c r="BD76" i="53"/>
  <c r="BA76" i="53"/>
  <c r="BM75" i="66"/>
  <c r="BI75" i="66"/>
  <c r="BL75" i="66"/>
  <c r="BH75" i="66"/>
  <c r="BJ75" i="66"/>
  <c r="BG75" i="66"/>
  <c r="BG79" i="66" s="1"/>
  <c r="AA121" i="67"/>
  <c r="BK75" i="66"/>
  <c r="W121" i="71"/>
  <c r="X19" i="69"/>
  <c r="Y121" i="54"/>
  <c r="X19" i="65"/>
  <c r="AX11" i="66" s="1"/>
  <c r="BB76" i="58"/>
  <c r="BA76" i="58"/>
  <c r="AZ76" i="58"/>
  <c r="BE76" i="58"/>
  <c r="BF76" i="58"/>
  <c r="X122" i="59"/>
  <c r="BC76" i="58"/>
  <c r="BD76" i="58"/>
  <c r="BC76" i="49"/>
  <c r="Z19" i="65"/>
  <c r="BD11" i="66" s="1"/>
  <c r="W121" i="54"/>
  <c r="V19" i="61"/>
  <c r="AR11" i="62" s="1"/>
  <c r="Y121" i="59"/>
  <c r="BJ75" i="62"/>
  <c r="BH75" i="62"/>
  <c r="BK75" i="62"/>
  <c r="BM75" i="62"/>
  <c r="BL75" i="62"/>
  <c r="BG75" i="62"/>
  <c r="BG79" i="62" s="1"/>
  <c r="AA121" i="63"/>
  <c r="BI75" i="62"/>
  <c r="W121" i="63"/>
  <c r="T9" i="50"/>
  <c r="AD88" i="69"/>
  <c r="AD88" i="57"/>
  <c r="AD88" i="65"/>
  <c r="AD88" i="61"/>
  <c r="AD88" i="52"/>
  <c r="BC76" i="70"/>
  <c r="BF76" i="70"/>
  <c r="BA76" i="70"/>
  <c r="BD76" i="70"/>
  <c r="AZ76" i="70"/>
  <c r="X122" i="71"/>
  <c r="BE76" i="70"/>
  <c r="BB76" i="70"/>
  <c r="P9" i="50"/>
  <c r="W121" i="67"/>
  <c r="Y89" i="69"/>
  <c r="Y20" i="69" s="1"/>
  <c r="Y89" i="61"/>
  <c r="W122" i="63" s="1"/>
  <c r="Y89" i="52"/>
  <c r="W122" i="54" s="1"/>
  <c r="Y89" i="65"/>
  <c r="W122" i="67" s="1"/>
  <c r="Y89" i="57"/>
  <c r="W122" i="59" s="1"/>
  <c r="BI75" i="53"/>
  <c r="BJ75" i="53"/>
  <c r="BK75" i="53"/>
  <c r="AA121" i="54"/>
  <c r="BG75" i="53"/>
  <c r="BG79" i="53" s="1"/>
  <c r="BM75" i="53"/>
  <c r="BL75" i="53"/>
  <c r="BH75" i="53"/>
  <c r="AB88" i="52"/>
  <c r="AB88" i="65"/>
  <c r="AB88" i="69"/>
  <c r="AB88" i="61"/>
  <c r="AB88" i="57"/>
  <c r="AF88" i="57"/>
  <c r="AF88" i="69"/>
  <c r="AF88" i="61"/>
  <c r="AF88" i="65"/>
  <c r="AF88" i="52"/>
  <c r="V19" i="65"/>
  <c r="AR11" i="66" s="1"/>
  <c r="Y121" i="71"/>
  <c r="BA76" i="62"/>
  <c r="BC76" i="62"/>
  <c r="BF76" i="62"/>
  <c r="AZ76" i="62"/>
  <c r="BD76" i="62"/>
  <c r="X122" i="63"/>
  <c r="BE76" i="62"/>
  <c r="BB76" i="62"/>
  <c r="X19" i="57"/>
  <c r="AX11" i="58" s="1"/>
  <c r="V10" i="59" s="1"/>
  <c r="BM75" i="58"/>
  <c r="BK75" i="58"/>
  <c r="BJ75" i="58"/>
  <c r="BI75" i="58"/>
  <c r="BL75" i="58"/>
  <c r="BH75" i="58"/>
  <c r="AA121" i="59"/>
  <c r="BG75" i="58"/>
  <c r="BG79" i="58" s="1"/>
  <c r="G9" i="2"/>
  <c r="H18" i="1"/>
  <c r="H18" i="56" s="1"/>
  <c r="AC19" i="86" l="1"/>
  <c r="BK11" i="87" s="1"/>
  <c r="AA20" i="90"/>
  <c r="BE12" i="91" s="1"/>
  <c r="AC19" i="90"/>
  <c r="BK11" i="91" s="1"/>
  <c r="AC13" i="76"/>
  <c r="Y19" i="86"/>
  <c r="AY11" i="87" s="1"/>
  <c r="AA19" i="90"/>
  <c r="BE11" i="91" s="1"/>
  <c r="Y19" i="90"/>
  <c r="AY11" i="91" s="1"/>
  <c r="AA19" i="86"/>
  <c r="BE11" i="87" s="1"/>
  <c r="Y20" i="86"/>
  <c r="AY12" i="87" s="1"/>
  <c r="AB89" i="90"/>
  <c r="Z122" i="92" s="1"/>
  <c r="AB89" i="86"/>
  <c r="Z122" i="88" s="1"/>
  <c r="Z121" i="92"/>
  <c r="AG88" i="90"/>
  <c r="AG88" i="86"/>
  <c r="H20" i="1"/>
  <c r="H20" i="56" s="1"/>
  <c r="V10" i="92"/>
  <c r="V10" i="88"/>
  <c r="X11" i="92"/>
  <c r="X11" i="88"/>
  <c r="BT75" i="91"/>
  <c r="BS75" i="91"/>
  <c r="BQ75" i="91"/>
  <c r="BR75" i="91"/>
  <c r="AD121" i="92"/>
  <c r="BP75" i="91"/>
  <c r="BO75" i="91"/>
  <c r="BN75" i="91"/>
  <c r="BN79" i="91" s="1"/>
  <c r="AE88" i="90"/>
  <c r="AE88" i="86"/>
  <c r="V11" i="92"/>
  <c r="V11" i="88"/>
  <c r="AA10" i="88"/>
  <c r="AA10" i="92"/>
  <c r="BN75" i="87"/>
  <c r="BN79" i="87" s="1"/>
  <c r="AD121" i="88"/>
  <c r="BR75" i="87"/>
  <c r="BQ75" i="87"/>
  <c r="BT75" i="87"/>
  <c r="BS75" i="87"/>
  <c r="BP75" i="87"/>
  <c r="BO75" i="87"/>
  <c r="Y20" i="90"/>
  <c r="AY12" i="91" s="1"/>
  <c r="AB121" i="88"/>
  <c r="Z121" i="88"/>
  <c r="AF89" i="90"/>
  <c r="AF20" i="90" s="1"/>
  <c r="BR12" i="91" s="1"/>
  <c r="AF89" i="86"/>
  <c r="AF19" i="86" s="1"/>
  <c r="BR11" i="87" s="1"/>
  <c r="T11" i="92"/>
  <c r="T11" i="88"/>
  <c r="BJ76" i="87"/>
  <c r="AA122" i="88"/>
  <c r="BG76" i="87"/>
  <c r="BM76" i="87"/>
  <c r="BL76" i="87"/>
  <c r="BI76" i="87"/>
  <c r="BK76" i="87"/>
  <c r="BH76" i="87"/>
  <c r="AB121" i="92"/>
  <c r="T10" i="92"/>
  <c r="T10" i="88"/>
  <c r="AD89" i="90"/>
  <c r="AB122" i="92" s="1"/>
  <c r="AD89" i="86"/>
  <c r="AB122" i="88" s="1"/>
  <c r="BG76" i="91"/>
  <c r="BL76" i="91"/>
  <c r="BK76" i="91"/>
  <c r="BJ76" i="91"/>
  <c r="BI76" i="91"/>
  <c r="AA122" i="92"/>
  <c r="BM76" i="91"/>
  <c r="BH76" i="91"/>
  <c r="AF46" i="76"/>
  <c r="AF23" i="76" s="1"/>
  <c r="AB46" i="76"/>
  <c r="AD46" i="76"/>
  <c r="V11" i="63"/>
  <c r="V11" i="67"/>
  <c r="V11" i="71"/>
  <c r="T11" i="63"/>
  <c r="T11" i="67"/>
  <c r="T11" i="71"/>
  <c r="X11" i="63"/>
  <c r="X11" i="67"/>
  <c r="X11" i="71"/>
  <c r="AA10" i="63"/>
  <c r="AA10" i="71"/>
  <c r="AA10" i="67"/>
  <c r="T10" i="63"/>
  <c r="T10" i="71"/>
  <c r="T10" i="67"/>
  <c r="V10" i="63"/>
  <c r="V10" i="71"/>
  <c r="V10" i="67"/>
  <c r="AA20" i="52"/>
  <c r="BE12" i="53" s="1"/>
  <c r="Y11" i="54" s="1"/>
  <c r="AA20" i="61"/>
  <c r="BE12" i="62" s="1"/>
  <c r="S10" i="50"/>
  <c r="Y20" i="61"/>
  <c r="AY12" i="62" s="1"/>
  <c r="Y20" i="65"/>
  <c r="AY12" i="66" s="1"/>
  <c r="W10" i="50"/>
  <c r="Y20" i="52"/>
  <c r="AY12" i="53" s="1"/>
  <c r="W11" i="54" s="1"/>
  <c r="Y20" i="57"/>
  <c r="AY12" i="58" s="1"/>
  <c r="W11" i="59" s="1"/>
  <c r="BE12" i="70"/>
  <c r="AC20" i="57"/>
  <c r="BK12" i="58" s="1"/>
  <c r="AA11" i="59" s="1"/>
  <c r="AC20" i="52"/>
  <c r="BK12" i="53" s="1"/>
  <c r="AA11" i="54" s="1"/>
  <c r="AC20" i="65"/>
  <c r="BK12" i="66" s="1"/>
  <c r="AC20" i="61"/>
  <c r="BK12" i="62" s="1"/>
  <c r="AY12" i="70"/>
  <c r="BK12" i="70"/>
  <c r="AA20" i="65"/>
  <c r="BE12" i="66" s="1"/>
  <c r="AA20" i="57"/>
  <c r="BE12" i="58" s="1"/>
  <c r="Y11" i="59" s="1"/>
  <c r="U10" i="50"/>
  <c r="AF42" i="76"/>
  <c r="AF22" i="76" s="1"/>
  <c r="U9" i="50"/>
  <c r="AX11" i="70"/>
  <c r="AG41" i="76"/>
  <c r="AG42" i="77"/>
  <c r="AF43" i="77"/>
  <c r="AF12" i="77" s="1"/>
  <c r="W122" i="71"/>
  <c r="AR11" i="70"/>
  <c r="Y122" i="71"/>
  <c r="BD11" i="70"/>
  <c r="AD42" i="76"/>
  <c r="AD43" i="77"/>
  <c r="AB42" i="76"/>
  <c r="AB43" i="77"/>
  <c r="AC19" i="69"/>
  <c r="AE41" i="76"/>
  <c r="AE42" i="77"/>
  <c r="AA19" i="52"/>
  <c r="BE11" i="53" s="1"/>
  <c r="Y10" i="54" s="1"/>
  <c r="S9" i="50"/>
  <c r="AA19" i="69"/>
  <c r="Y19" i="52"/>
  <c r="AY11" i="53" s="1"/>
  <c r="W10" i="54" s="1"/>
  <c r="Z121" i="71"/>
  <c r="AG88" i="69"/>
  <c r="AG88" i="61"/>
  <c r="AG88" i="57"/>
  <c r="AG88" i="65"/>
  <c r="AG88" i="52"/>
  <c r="BP75" i="66"/>
  <c r="BQ75" i="66"/>
  <c r="BO75" i="66"/>
  <c r="BN75" i="66"/>
  <c r="BN79" i="66" s="1"/>
  <c r="BS75" i="66"/>
  <c r="BR75" i="66"/>
  <c r="AD121" i="67"/>
  <c r="BT75" i="66"/>
  <c r="AB121" i="71"/>
  <c r="AA19" i="57"/>
  <c r="BE11" i="58" s="1"/>
  <c r="Y10" i="59" s="1"/>
  <c r="BI76" i="70"/>
  <c r="BH76" i="70"/>
  <c r="BG76" i="70"/>
  <c r="BK76" i="70"/>
  <c r="BM76" i="70"/>
  <c r="BL76" i="70"/>
  <c r="BJ76" i="70"/>
  <c r="AA122" i="71"/>
  <c r="BR75" i="62"/>
  <c r="BS75" i="62"/>
  <c r="BQ75" i="62"/>
  <c r="BO75" i="62"/>
  <c r="BP75" i="62"/>
  <c r="BT75" i="62"/>
  <c r="AD121" i="63"/>
  <c r="BN75" i="62"/>
  <c r="BN79" i="62" s="1"/>
  <c r="AA19" i="61"/>
  <c r="BE11" i="62" s="1"/>
  <c r="Z121" i="54"/>
  <c r="AB121" i="67"/>
  <c r="BJ76" i="49"/>
  <c r="Z121" i="59"/>
  <c r="AB121" i="54"/>
  <c r="BK76" i="62"/>
  <c r="BJ76" i="62"/>
  <c r="AA122" i="63"/>
  <c r="BI76" i="62"/>
  <c r="BG76" i="62"/>
  <c r="BH76" i="62"/>
  <c r="BM76" i="62"/>
  <c r="BL76" i="62"/>
  <c r="AB89" i="65"/>
  <c r="Z122" i="67" s="1"/>
  <c r="AB89" i="57"/>
  <c r="Z122" i="59" s="1"/>
  <c r="AB89" i="61"/>
  <c r="Z122" i="63" s="1"/>
  <c r="AB89" i="69"/>
  <c r="AB20" i="69" s="1"/>
  <c r="AB89" i="52"/>
  <c r="Z122" i="54" s="1"/>
  <c r="AB121" i="63"/>
  <c r="AE88" i="69"/>
  <c r="AE88" i="61"/>
  <c r="AE88" i="52"/>
  <c r="AE88" i="57"/>
  <c r="AE88" i="65"/>
  <c r="W9" i="50"/>
  <c r="BL76" i="58"/>
  <c r="BG76" i="58"/>
  <c r="BK76" i="58"/>
  <c r="BJ76" i="58"/>
  <c r="AA122" i="59"/>
  <c r="BM76" i="58"/>
  <c r="BH76" i="58"/>
  <c r="BI76" i="58"/>
  <c r="AA19" i="65"/>
  <c r="BE11" i="66" s="1"/>
  <c r="AD89" i="57"/>
  <c r="AB122" i="59" s="1"/>
  <c r="AD89" i="65"/>
  <c r="AB122" i="67" s="1"/>
  <c r="AD89" i="69"/>
  <c r="AD20" i="69" s="1"/>
  <c r="AD89" i="61"/>
  <c r="AB122" i="63" s="1"/>
  <c r="AD89" i="52"/>
  <c r="AB122" i="54" s="1"/>
  <c r="BS75" i="58"/>
  <c r="BR75" i="58"/>
  <c r="BN75" i="58"/>
  <c r="BN79" i="58" s="1"/>
  <c r="BQ75" i="58"/>
  <c r="BO75" i="58"/>
  <c r="BP75" i="58"/>
  <c r="AD121" i="59"/>
  <c r="BT75" i="58"/>
  <c r="Z121" i="67"/>
  <c r="BK76" i="66"/>
  <c r="BI76" i="66"/>
  <c r="BG76" i="66"/>
  <c r="BH76" i="66"/>
  <c r="BJ76" i="66"/>
  <c r="AA122" i="67"/>
  <c r="BM76" i="66"/>
  <c r="BL76" i="66"/>
  <c r="BN75" i="70"/>
  <c r="BN79" i="70" s="1"/>
  <c r="BQ75" i="70"/>
  <c r="AD121" i="71"/>
  <c r="BO75" i="70"/>
  <c r="BS75" i="70"/>
  <c r="BR75" i="70"/>
  <c r="BP75" i="70"/>
  <c r="BT75" i="70"/>
  <c r="Z121" i="63"/>
  <c r="Y19" i="61"/>
  <c r="AY11" i="62" s="1"/>
  <c r="Y19" i="69"/>
  <c r="AF89" i="69"/>
  <c r="AF20" i="69" s="1"/>
  <c r="AF89" i="61"/>
  <c r="AF89" i="52"/>
  <c r="AF89" i="57"/>
  <c r="AF89" i="65"/>
  <c r="AD121" i="54"/>
  <c r="BS75" i="53"/>
  <c r="BO75" i="53"/>
  <c r="BN75" i="53"/>
  <c r="BN79" i="53" s="1"/>
  <c r="BT75" i="53"/>
  <c r="BR75" i="53"/>
  <c r="BQ75" i="53"/>
  <c r="BP75" i="53"/>
  <c r="Y19" i="65"/>
  <c r="AY11" i="66" s="1"/>
  <c r="AB121" i="59"/>
  <c r="Y19" i="57"/>
  <c r="AY11" i="58" s="1"/>
  <c r="W10" i="59" s="1"/>
  <c r="BJ76" i="53"/>
  <c r="BM76" i="53"/>
  <c r="BI76" i="53"/>
  <c r="BK76" i="53"/>
  <c r="BH76" i="53"/>
  <c r="BG76" i="53"/>
  <c r="AA122" i="54"/>
  <c r="BL76" i="53"/>
  <c r="I21" i="1"/>
  <c r="I21" i="56" s="1"/>
  <c r="I22" i="1"/>
  <c r="I22" i="56" s="1"/>
  <c r="I17" i="1"/>
  <c r="I17" i="56" s="1"/>
  <c r="J22" i="56" l="1"/>
  <c r="J22" i="1"/>
  <c r="J21" i="56"/>
  <c r="J21" i="1"/>
  <c r="AD19" i="86"/>
  <c r="BL11" i="87" s="1"/>
  <c r="AF13" i="76"/>
  <c r="AD19" i="90"/>
  <c r="BL11" i="91" s="1"/>
  <c r="AF19" i="90"/>
  <c r="BR11" i="91" s="1"/>
  <c r="AB20" i="86"/>
  <c r="BF12" i="87" s="1"/>
  <c r="AB20" i="90"/>
  <c r="BF12" i="91" s="1"/>
  <c r="AB19" i="90"/>
  <c r="BF11" i="91" s="1"/>
  <c r="AB19" i="86"/>
  <c r="BF11" i="87" s="1"/>
  <c r="B4" i="93" a="1"/>
  <c r="B4" i="93" s="1"/>
  <c r="BT76" i="91"/>
  <c r="BS76" i="91"/>
  <c r="BN76" i="91"/>
  <c r="BR76" i="91"/>
  <c r="AD122" i="92"/>
  <c r="BQ76" i="91"/>
  <c r="BP76" i="91"/>
  <c r="BO76" i="91"/>
  <c r="C4" i="68" a="1"/>
  <c r="C4" i="68" s="1"/>
  <c r="C46" i="68" s="1"/>
  <c r="B4" i="68" a="1"/>
  <c r="B4" i="68" s="1"/>
  <c r="B46" i="68" s="1"/>
  <c r="AA11" i="92"/>
  <c r="AA11" i="88"/>
  <c r="C47" i="89" a="1"/>
  <c r="C47" i="89" s="1"/>
  <c r="C40" i="89" a="1"/>
  <c r="C40" i="89" s="1"/>
  <c r="C22" i="89" a="1"/>
  <c r="C22" i="89" s="1"/>
  <c r="B33" i="89" a="1"/>
  <c r="B33" i="89" s="1"/>
  <c r="C4" i="89" a="1"/>
  <c r="C4" i="89" s="1"/>
  <c r="C46" i="89" s="1"/>
  <c r="C25" i="89" a="1"/>
  <c r="C25" i="89" s="1"/>
  <c r="B25" i="89" a="1"/>
  <c r="B25" i="89" s="1"/>
  <c r="B32" i="89" a="1"/>
  <c r="B32" i="89" s="1"/>
  <c r="B14" i="89" a="1"/>
  <c r="B14" i="89" s="1"/>
  <c r="C23" i="89" a="1"/>
  <c r="C23" i="89" s="1"/>
  <c r="B24" i="89" a="1"/>
  <c r="B24" i="89" s="1"/>
  <c r="B27" i="89" a="1"/>
  <c r="B27" i="89" s="1"/>
  <c r="B12" i="89" a="1"/>
  <c r="B12" i="89" s="1"/>
  <c r="C41" i="89" a="1"/>
  <c r="C41" i="89" s="1"/>
  <c r="B15" i="89" a="1"/>
  <c r="B15" i="89" s="1"/>
  <c r="B9" i="89" a="1"/>
  <c r="B9" i="89" s="1"/>
  <c r="C8" i="89" a="1"/>
  <c r="C8" i="89" s="1"/>
  <c r="B31" i="89" a="1"/>
  <c r="B31" i="89" s="1"/>
  <c r="B29" i="89" a="1"/>
  <c r="B29" i="89" s="1"/>
  <c r="C29" i="89" a="1"/>
  <c r="C29" i="89" s="1"/>
  <c r="B38" i="89" a="1"/>
  <c r="B38" i="89" s="1"/>
  <c r="B4" i="89" a="1"/>
  <c r="B4" i="89" s="1"/>
  <c r="B46" i="89" s="1"/>
  <c r="C37" i="89" a="1"/>
  <c r="C37" i="89" s="1"/>
  <c r="B16" i="89" a="1"/>
  <c r="B16" i="89" s="1"/>
  <c r="C13" i="89" a="1"/>
  <c r="C13" i="89" s="1"/>
  <c r="C26" i="89" a="1"/>
  <c r="C26" i="89" s="1"/>
  <c r="C5" i="89" a="1"/>
  <c r="C5" i="89" s="1"/>
  <c r="B19" i="89" a="1"/>
  <c r="B19" i="89" s="1"/>
  <c r="C33" i="89" a="1"/>
  <c r="C33" i="89" s="1"/>
  <c r="C15" i="89" a="1"/>
  <c r="C15" i="89" s="1"/>
  <c r="C28" i="89" a="1"/>
  <c r="C28" i="89" s="1"/>
  <c r="B37" i="89" a="1"/>
  <c r="B37" i="89" s="1"/>
  <c r="C6" i="89" a="1"/>
  <c r="C6" i="89" s="1"/>
  <c r="B23" i="89" a="1"/>
  <c r="B23" i="89" s="1"/>
  <c r="B11" i="89" a="1"/>
  <c r="B11" i="89" s="1"/>
  <c r="C16" i="89" a="1"/>
  <c r="C16" i="89" s="1"/>
  <c r="B39" i="89" a="1"/>
  <c r="B39" i="89" s="1"/>
  <c r="B8" i="89" a="1"/>
  <c r="B8" i="89" s="1"/>
  <c r="C19" i="89" a="1"/>
  <c r="C19" i="89" s="1"/>
  <c r="C7" i="89" a="1"/>
  <c r="C7" i="89" s="1"/>
  <c r="C42" i="89" a="1"/>
  <c r="C42" i="89" s="1"/>
  <c r="C27" i="89" a="1"/>
  <c r="C27" i="89" s="1"/>
  <c r="B42" i="89" a="1"/>
  <c r="B42" i="89" s="1"/>
  <c r="B28" i="89" a="1"/>
  <c r="B28" i="89" s="1"/>
  <c r="B20" i="89" a="1"/>
  <c r="B20" i="89" s="1"/>
  <c r="B10" i="89" a="1"/>
  <c r="B10" i="89" s="1"/>
  <c r="C34" i="89" a="1"/>
  <c r="C34" i="89" s="1"/>
  <c r="C39" i="89" a="1"/>
  <c r="C39" i="89" s="1"/>
  <c r="B7" i="89" a="1"/>
  <c r="B7" i="89" s="1"/>
  <c r="B44" i="89" a="1"/>
  <c r="B44" i="89" s="1"/>
  <c r="C44" i="89" a="1"/>
  <c r="C44" i="89" s="1"/>
  <c r="B30" i="89" a="1"/>
  <c r="B30" i="89" s="1"/>
  <c r="B45" i="89" a="1"/>
  <c r="B45" i="89" s="1"/>
  <c r="B43" i="89" a="1"/>
  <c r="B43" i="89" s="1"/>
  <c r="C30" i="89" a="1"/>
  <c r="C30" i="89" s="1"/>
  <c r="C31" i="89" a="1"/>
  <c r="C31" i="89" s="1"/>
  <c r="C11" i="89" a="1"/>
  <c r="C11" i="89" s="1"/>
  <c r="C24" i="89" a="1"/>
  <c r="C24" i="89" s="1"/>
  <c r="B41" i="89" a="1"/>
  <c r="B41" i="89" s="1"/>
  <c r="B21" i="89" a="1"/>
  <c r="B21" i="89" s="1"/>
  <c r="C35" i="89" a="1"/>
  <c r="C35" i="89" s="1"/>
  <c r="B6" i="89" a="1"/>
  <c r="B6" i="89" s="1"/>
  <c r="C36" i="89" a="1"/>
  <c r="C36" i="89" s="1"/>
  <c r="B5" i="89" a="1"/>
  <c r="B5" i="89" s="1"/>
  <c r="B17" i="89" a="1"/>
  <c r="B17" i="89" s="1"/>
  <c r="B26" i="89" a="1"/>
  <c r="B26" i="89" s="1"/>
  <c r="B13" i="89" a="1"/>
  <c r="B13" i="89" s="1"/>
  <c r="B18" i="89" a="1"/>
  <c r="B18" i="89" s="1"/>
  <c r="B36" i="89" a="1"/>
  <c r="B36" i="89" s="1"/>
  <c r="C14" i="89" a="1"/>
  <c r="C14" i="89" s="1"/>
  <c r="C45" i="89" a="1"/>
  <c r="C45" i="89" s="1"/>
  <c r="C12" i="89" a="1"/>
  <c r="C12" i="89" s="1"/>
  <c r="C18" i="89" a="1"/>
  <c r="C18" i="89" s="1"/>
  <c r="C20" i="89" a="1"/>
  <c r="C20" i="89" s="1"/>
  <c r="B40" i="89" a="1"/>
  <c r="B40" i="89" s="1"/>
  <c r="C21" i="89" a="1"/>
  <c r="C21" i="89" s="1"/>
  <c r="C43" i="89" a="1"/>
  <c r="C43" i="89" s="1"/>
  <c r="C38" i="89" a="1"/>
  <c r="C38" i="89" s="1"/>
  <c r="C32" i="89" a="1"/>
  <c r="C32" i="89" s="1"/>
  <c r="B22" i="89" a="1"/>
  <c r="B22" i="89" s="1"/>
  <c r="C9" i="89" a="1"/>
  <c r="C9" i="89" s="1"/>
  <c r="C17" i="89" a="1"/>
  <c r="C17" i="89" s="1"/>
  <c r="C10" i="89" a="1"/>
  <c r="C10" i="89" s="1"/>
  <c r="B35" i="89" a="1"/>
  <c r="B35" i="89" s="1"/>
  <c r="B34" i="89" a="1"/>
  <c r="B34" i="89" s="1"/>
  <c r="C4" i="55" a="1"/>
  <c r="C4" i="55" s="1"/>
  <c r="C46" i="55" s="1"/>
  <c r="B4" i="55" a="1"/>
  <c r="B4" i="55" s="1"/>
  <c r="B46" i="55" s="1"/>
  <c r="AD20" i="90"/>
  <c r="BL12" i="91" s="1"/>
  <c r="W10" i="92"/>
  <c r="W10" i="88"/>
  <c r="AG89" i="90"/>
  <c r="AE122" i="92" s="1"/>
  <c r="AG89" i="86"/>
  <c r="AE122" i="88" s="1"/>
  <c r="AD20" i="86"/>
  <c r="BL12" i="87" s="1"/>
  <c r="AC121" i="88"/>
  <c r="H24" i="56"/>
  <c r="H56" i="56" s="1"/>
  <c r="B4" i="60" a="1"/>
  <c r="B4" i="60" s="1"/>
  <c r="B46" i="60" s="1"/>
  <c r="Y10" i="92"/>
  <c r="Y10" i="88"/>
  <c r="AE89" i="90"/>
  <c r="AC122" i="92" s="1"/>
  <c r="AE89" i="86"/>
  <c r="AC122" i="88" s="1"/>
  <c r="AC121" i="92"/>
  <c r="B17" i="93" a="1"/>
  <c r="B17" i="93" s="1"/>
  <c r="C20" i="93" a="1"/>
  <c r="C20" i="93" s="1"/>
  <c r="B40" i="93" a="1"/>
  <c r="B40" i="93" s="1"/>
  <c r="B14" i="93" a="1"/>
  <c r="B14" i="93" s="1"/>
  <c r="B16" i="93" a="1"/>
  <c r="B16" i="93" s="1"/>
  <c r="C21" i="93" a="1"/>
  <c r="C21" i="93" s="1"/>
  <c r="C5" i="93" a="1"/>
  <c r="C5" i="93" s="1"/>
  <c r="B42" i="93" a="1"/>
  <c r="B42" i="93" s="1"/>
  <c r="B30" i="93" a="1"/>
  <c r="B30" i="93" s="1"/>
  <c r="C6" i="93" a="1"/>
  <c r="C6" i="93" s="1"/>
  <c r="B33" i="93" a="1"/>
  <c r="B33" i="93" s="1"/>
  <c r="B18" i="93" a="1"/>
  <c r="B18" i="93" s="1"/>
  <c r="C9" i="93" a="1"/>
  <c r="C9" i="93" s="1"/>
  <c r="C41" i="93" a="1"/>
  <c r="C41" i="93" s="1"/>
  <c r="B36" i="93" a="1"/>
  <c r="B36" i="93" s="1"/>
  <c r="B7" i="93" a="1"/>
  <c r="B7" i="93" s="1"/>
  <c r="C31" i="93" a="1"/>
  <c r="C31" i="93" s="1"/>
  <c r="C28" i="93" a="1"/>
  <c r="C28" i="93" s="1"/>
  <c r="C32" i="93" a="1"/>
  <c r="C32" i="93" s="1"/>
  <c r="B22" i="93" a="1"/>
  <c r="B22" i="93" s="1"/>
  <c r="C18" i="93" a="1"/>
  <c r="C18" i="93" s="1"/>
  <c r="C8" i="93" a="1"/>
  <c r="C8" i="93" s="1"/>
  <c r="C19" i="93" a="1"/>
  <c r="C19" i="93" s="1"/>
  <c r="C37" i="93" a="1"/>
  <c r="C37" i="93" s="1"/>
  <c r="B28" i="93" a="1"/>
  <c r="B28" i="93" s="1"/>
  <c r="B19" i="93" a="1"/>
  <c r="B19" i="93" s="1"/>
  <c r="B24" i="93" a="1"/>
  <c r="B24" i="93" s="1"/>
  <c r="B27" i="93" a="1"/>
  <c r="B27" i="93" s="1"/>
  <c r="B45" i="93" a="1"/>
  <c r="B45" i="93" s="1"/>
  <c r="C44" i="93" a="1"/>
  <c r="C44" i="93" s="1"/>
  <c r="C10" i="93" a="1"/>
  <c r="C10" i="93" s="1"/>
  <c r="C14" i="93" a="1"/>
  <c r="C14" i="93" s="1"/>
  <c r="B12" i="93" a="1"/>
  <c r="B12" i="93" s="1"/>
  <c r="C30" i="93" a="1"/>
  <c r="C30" i="93" s="1"/>
  <c r="C34" i="93" a="1"/>
  <c r="C34" i="93" s="1"/>
  <c r="B8" i="93" a="1"/>
  <c r="B8" i="93" s="1"/>
  <c r="B37" i="93" a="1"/>
  <c r="B37" i="93" s="1"/>
  <c r="B43" i="93" a="1"/>
  <c r="B43" i="93" s="1"/>
  <c r="B6" i="93" a="1"/>
  <c r="B6" i="93" s="1"/>
  <c r="C15" i="93" a="1"/>
  <c r="C15" i="93" s="1"/>
  <c r="B26" i="93" a="1"/>
  <c r="B26" i="93" s="1"/>
  <c r="C13" i="93" a="1"/>
  <c r="C13" i="93" s="1"/>
  <c r="C29" i="93" a="1"/>
  <c r="C29" i="93" s="1"/>
  <c r="B31" i="93" a="1"/>
  <c r="B31" i="93" s="1"/>
  <c r="B46" i="93"/>
  <c r="B41" i="93" a="1"/>
  <c r="B41" i="93" s="1"/>
  <c r="C24" i="93" a="1"/>
  <c r="C24" i="93" s="1"/>
  <c r="B25" i="93" a="1"/>
  <c r="B25" i="93" s="1"/>
  <c r="C36" i="93" a="1"/>
  <c r="C36" i="93" s="1"/>
  <c r="C35" i="93" a="1"/>
  <c r="C35" i="93" s="1"/>
  <c r="C11" i="93" a="1"/>
  <c r="C11" i="93" s="1"/>
  <c r="C38" i="93" a="1"/>
  <c r="C38" i="93" s="1"/>
  <c r="B13" i="93" a="1"/>
  <c r="B13" i="93" s="1"/>
  <c r="C47" i="93" a="1"/>
  <c r="C47" i="93" s="1"/>
  <c r="C25" i="93" a="1"/>
  <c r="C25" i="93" s="1"/>
  <c r="C27" i="93" a="1"/>
  <c r="C27" i="93" s="1"/>
  <c r="C42" i="93" a="1"/>
  <c r="C42" i="93" s="1"/>
  <c r="C40" i="93" a="1"/>
  <c r="C40" i="93" s="1"/>
  <c r="C7" i="93" a="1"/>
  <c r="C7" i="93" s="1"/>
  <c r="B44" i="93" a="1"/>
  <c r="B44" i="93" s="1"/>
  <c r="B9" i="93" a="1"/>
  <c r="B9" i="93" s="1"/>
  <c r="C16" i="93" a="1"/>
  <c r="C16" i="93" s="1"/>
  <c r="B10" i="93" a="1"/>
  <c r="B10" i="93" s="1"/>
  <c r="C39" i="93" a="1"/>
  <c r="C39" i="93" s="1"/>
  <c r="C33" i="93" a="1"/>
  <c r="C33" i="93" s="1"/>
  <c r="B32" i="93" a="1"/>
  <c r="B32" i="93" s="1"/>
  <c r="B20" i="93" a="1"/>
  <c r="B20" i="93" s="1"/>
  <c r="B23" i="93" a="1"/>
  <c r="B23" i="93" s="1"/>
  <c r="C22" i="93" a="1"/>
  <c r="C22" i="93" s="1"/>
  <c r="C45" i="93" a="1"/>
  <c r="C45" i="93" s="1"/>
  <c r="B34" i="93" a="1"/>
  <c r="B34" i="93" s="1"/>
  <c r="C43" i="93" a="1"/>
  <c r="C43" i="93" s="1"/>
  <c r="B21" i="93" a="1"/>
  <c r="B21" i="93" s="1"/>
  <c r="B35" i="93" a="1"/>
  <c r="B35" i="93" s="1"/>
  <c r="C23" i="93" a="1"/>
  <c r="C23" i="93" s="1"/>
  <c r="C26" i="93" a="1"/>
  <c r="C26" i="93" s="1"/>
  <c r="B38" i="93" a="1"/>
  <c r="B38" i="93" s="1"/>
  <c r="B11" i="93" a="1"/>
  <c r="B11" i="93" s="1"/>
  <c r="C12" i="93" a="1"/>
  <c r="C12" i="93" s="1"/>
  <c r="B29" i="93" a="1"/>
  <c r="B29" i="93" s="1"/>
  <c r="B5" i="93" a="1"/>
  <c r="B5" i="93" s="1"/>
  <c r="B39" i="93" a="1"/>
  <c r="B39" i="93" s="1"/>
  <c r="C4" i="93" a="1"/>
  <c r="C4" i="93" s="1"/>
  <c r="C46" i="93" s="1"/>
  <c r="C17" i="93" a="1"/>
  <c r="C17" i="93" s="1"/>
  <c r="B15" i="93" a="1"/>
  <c r="B15" i="93" s="1"/>
  <c r="AE121" i="88"/>
  <c r="AG20" i="86"/>
  <c r="BS12" i="87" s="1"/>
  <c r="Y11" i="92"/>
  <c r="Y11" i="88"/>
  <c r="AH88" i="90"/>
  <c r="AH88" i="86"/>
  <c r="AE121" i="92"/>
  <c r="AG20" i="90"/>
  <c r="BS12" i="91" s="1"/>
  <c r="W11" i="92"/>
  <c r="W11" i="88"/>
  <c r="BN76" i="87"/>
  <c r="BO76" i="87"/>
  <c r="AD122" i="88"/>
  <c r="BT76" i="87"/>
  <c r="BR76" i="87"/>
  <c r="BQ76" i="87"/>
  <c r="BP76" i="87"/>
  <c r="BS76" i="87"/>
  <c r="AF20" i="86"/>
  <c r="BR12" i="87" s="1"/>
  <c r="B4" i="72" a="1"/>
  <c r="B4" i="72" s="1"/>
  <c r="B46" i="72" s="1"/>
  <c r="AE46" i="76"/>
  <c r="AG46" i="76"/>
  <c r="AA11" i="63"/>
  <c r="AA11" i="71"/>
  <c r="AA11" i="67"/>
  <c r="W11" i="63"/>
  <c r="W11" i="67"/>
  <c r="W11" i="71"/>
  <c r="Y11" i="63"/>
  <c r="Y11" i="67"/>
  <c r="Y11" i="71"/>
  <c r="W10" i="63"/>
  <c r="W10" i="71"/>
  <c r="W10" i="67"/>
  <c r="Y10" i="63"/>
  <c r="Y10" i="67"/>
  <c r="Y10" i="71"/>
  <c r="C25" i="72" a="1"/>
  <c r="C25" i="72" s="1"/>
  <c r="AD20" i="61"/>
  <c r="BL12" i="62" s="1"/>
  <c r="X10" i="50"/>
  <c r="AB20" i="57"/>
  <c r="BF12" i="58" s="1"/>
  <c r="Z11" i="59" s="1"/>
  <c r="BR12" i="70"/>
  <c r="AD20" i="57"/>
  <c r="BL12" i="58" s="1"/>
  <c r="AB11" i="59" s="1"/>
  <c r="AB20" i="65"/>
  <c r="BF12" i="66" s="1"/>
  <c r="AD20" i="65"/>
  <c r="BL12" i="66" s="1"/>
  <c r="Z10" i="50"/>
  <c r="BL12" i="70"/>
  <c r="AF20" i="52"/>
  <c r="BR12" i="53" s="1"/>
  <c r="AD11" i="54" s="1"/>
  <c r="BF12" i="70"/>
  <c r="AF20" i="65"/>
  <c r="BR12" i="66" s="1"/>
  <c r="AB20" i="52"/>
  <c r="BF12" i="53" s="1"/>
  <c r="Z11" i="54" s="1"/>
  <c r="AD20" i="52"/>
  <c r="BL12" i="53" s="1"/>
  <c r="AB11" i="54" s="1"/>
  <c r="AF20" i="61"/>
  <c r="BR12" i="62" s="1"/>
  <c r="V10" i="50"/>
  <c r="AF20" i="57"/>
  <c r="BR12" i="58" s="1"/>
  <c r="AD11" i="59" s="1"/>
  <c r="AB20" i="61"/>
  <c r="BF12" i="62" s="1"/>
  <c r="AG42" i="76"/>
  <c r="Z9" i="50"/>
  <c r="AF19" i="57"/>
  <c r="BR11" i="58" s="1"/>
  <c r="AD10" i="59" s="1"/>
  <c r="AF19" i="65"/>
  <c r="BR11" i="66" s="1"/>
  <c r="AF19" i="69"/>
  <c r="AH41" i="76"/>
  <c r="AH42" i="77"/>
  <c r="AY11" i="70"/>
  <c r="AB122" i="71"/>
  <c r="BK11" i="70"/>
  <c r="AE42" i="76"/>
  <c r="AE43" i="77"/>
  <c r="Z122" i="71"/>
  <c r="AG43" i="77"/>
  <c r="BE11" i="70"/>
  <c r="V9" i="50"/>
  <c r="H24" i="1"/>
  <c r="H56" i="1" s="1"/>
  <c r="AD19" i="61"/>
  <c r="BL11" i="62" s="1"/>
  <c r="AD19" i="57"/>
  <c r="BL11" i="58" s="1"/>
  <c r="AB10" i="59" s="1"/>
  <c r="AB19" i="65"/>
  <c r="BF11" i="66" s="1"/>
  <c r="AD19" i="52"/>
  <c r="BL11" i="53" s="1"/>
  <c r="AB10" i="54" s="1"/>
  <c r="AB19" i="52"/>
  <c r="BF11" i="53" s="1"/>
  <c r="Z10" i="54" s="1"/>
  <c r="AE89" i="65"/>
  <c r="AE89" i="69"/>
  <c r="AE89" i="61"/>
  <c r="AE89" i="57"/>
  <c r="AE89" i="52"/>
  <c r="AE20" i="52" s="1"/>
  <c r="AB19" i="61"/>
  <c r="BF11" i="62"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9" i="69"/>
  <c r="AC121" i="59"/>
  <c r="AD19" i="65"/>
  <c r="BL11" i="66" s="1"/>
  <c r="BN76" i="53"/>
  <c r="BO76" i="53"/>
  <c r="BS76" i="53"/>
  <c r="BR76" i="53"/>
  <c r="BQ76" i="53"/>
  <c r="BP76" i="53"/>
  <c r="BT76" i="53"/>
  <c r="AD122" i="54"/>
  <c r="AE121"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S76" i="58"/>
  <c r="BN76" i="58"/>
  <c r="BO76" i="58"/>
  <c r="BT76" i="58"/>
  <c r="BR76" i="58"/>
  <c r="BP76" i="58"/>
  <c r="BQ76" i="58"/>
  <c r="AD122" i="59"/>
  <c r="AG89" i="69"/>
  <c r="AG89" i="61"/>
  <c r="AG20" i="61" s="1"/>
  <c r="AG89" i="52"/>
  <c r="AG89" i="57"/>
  <c r="AG20" i="57" s="1"/>
  <c r="AG89" i="65"/>
  <c r="AG20" i="65"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C5" i="72" a="1"/>
  <c r="C5" i="72" s="1"/>
  <c r="B35" i="72" a="1"/>
  <c r="B35" i="72" s="1"/>
  <c r="B36" i="72" a="1"/>
  <c r="B36" i="72" s="1"/>
  <c r="B7" i="72" a="1"/>
  <c r="B7" i="72" s="1"/>
  <c r="C32" i="72" a="1"/>
  <c r="C32" i="72" s="1"/>
  <c r="B29" i="72" a="1"/>
  <c r="B29" i="72" s="1"/>
  <c r="B27" i="72" a="1"/>
  <c r="B27" i="72" s="1"/>
  <c r="B30" i="72" a="1"/>
  <c r="B30" i="72" s="1"/>
  <c r="B31" i="72" a="1"/>
  <c r="B31" i="72" s="1"/>
  <c r="X9" i="50"/>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H88" i="65"/>
  <c r="AH88" i="61"/>
  <c r="AH88" i="69"/>
  <c r="AH88" i="52"/>
  <c r="AH88" i="57"/>
  <c r="AF19" i="52"/>
  <c r="BR11" i="53" s="1"/>
  <c r="AD10" i="54" s="1"/>
  <c r="BP76" i="62"/>
  <c r="BT76" i="62"/>
  <c r="BR76" i="62"/>
  <c r="BO76" i="62"/>
  <c r="AD122" i="63"/>
  <c r="BQ76" i="62"/>
  <c r="BS76" i="62"/>
  <c r="BN76" i="62"/>
  <c r="AC121" i="63"/>
  <c r="AE121" i="54"/>
  <c r="BS76" i="70"/>
  <c r="BP76" i="70"/>
  <c r="BO76" i="70"/>
  <c r="BN76" i="70"/>
  <c r="BR76" i="70"/>
  <c r="AD122" i="71"/>
  <c r="BQ76" i="70"/>
  <c r="BT76" i="70"/>
  <c r="AC121" i="71"/>
  <c r="AB19" i="57"/>
  <c r="BF11" i="58" s="1"/>
  <c r="Z10" i="59" s="1"/>
  <c r="AE121" i="67"/>
  <c r="AB19" i="69"/>
  <c r="AC121" i="54"/>
  <c r="B47" i="51"/>
  <c r="AF19" i="61"/>
  <c r="BR11" i="62" s="1"/>
  <c r="AE121" i="59"/>
  <c r="BP76" i="66"/>
  <c r="BN76" i="66"/>
  <c r="AD122" i="67"/>
  <c r="BT76" i="66"/>
  <c r="BO76" i="66"/>
  <c r="BR76" i="66"/>
  <c r="BQ76" i="66"/>
  <c r="BS76"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C121" i="67"/>
  <c r="AE121" i="63"/>
  <c r="I18" i="1"/>
  <c r="I18" i="56" s="1"/>
  <c r="C47" i="12"/>
  <c r="B47" i="12"/>
  <c r="AE19" i="86" l="1"/>
  <c r="BM11" i="87" s="1"/>
  <c r="AG19" i="90"/>
  <c r="BS11" i="91" s="1"/>
  <c r="AE19" i="90"/>
  <c r="BM11" i="91" s="1"/>
  <c r="AG19" i="86"/>
  <c r="BS11" i="87" s="1"/>
  <c r="C48" i="93"/>
  <c r="C48" i="89"/>
  <c r="AD10" i="88"/>
  <c r="AD10" i="92"/>
  <c r="Z11" i="88"/>
  <c r="Z11" i="92"/>
  <c r="B47" i="93"/>
  <c r="AE20" i="86"/>
  <c r="BM12" i="87" s="1"/>
  <c r="B47" i="89"/>
  <c r="AH42" i="76"/>
  <c r="AH89" i="90"/>
  <c r="AF122" i="92" s="1"/>
  <c r="AH89" i="86"/>
  <c r="AF122" i="88" s="1"/>
  <c r="AF121" i="88"/>
  <c r="C179" i="89" a="1"/>
  <c r="C179" i="89" s="1"/>
  <c r="C180" i="89" s="1"/>
  <c r="B107" i="89" a="1"/>
  <c r="B107" i="89" s="1"/>
  <c r="C107" i="89" a="1"/>
  <c r="C107" i="89" s="1"/>
  <c r="AD11" i="92"/>
  <c r="AD11" i="88"/>
  <c r="AF121" i="92"/>
  <c r="C179" i="93" a="1"/>
  <c r="C179" i="93" s="1"/>
  <c r="C180" i="93" s="1"/>
  <c r="C107" i="93" a="1"/>
  <c r="C107" i="93" s="1"/>
  <c r="B107" i="93" a="1"/>
  <c r="B107" i="93" s="1"/>
  <c r="I20" i="1"/>
  <c r="I20" i="56" s="1"/>
  <c r="AB10" i="92"/>
  <c r="AB10" i="88"/>
  <c r="AB11" i="92"/>
  <c r="AB11" i="88"/>
  <c r="AE20" i="90"/>
  <c r="BM12" i="91" s="1"/>
  <c r="C137" i="93" a="1"/>
  <c r="C137" i="93" s="1"/>
  <c r="C137" i="72" a="1"/>
  <c r="C137" i="72" s="1"/>
  <c r="C137" i="89" a="1"/>
  <c r="C137" i="89" s="1"/>
  <c r="C137" i="68" a="1"/>
  <c r="C137" i="68" s="1"/>
  <c r="C137" i="60" a="1"/>
  <c r="C137" i="60" s="1"/>
  <c r="C137" i="64" a="1"/>
  <c r="C137" i="64" s="1"/>
  <c r="C137" i="55" a="1"/>
  <c r="C137" i="55" s="1"/>
  <c r="Z10" i="92"/>
  <c r="Z10" i="88"/>
  <c r="B47" i="72"/>
  <c r="B47" i="68"/>
  <c r="B47" i="60"/>
  <c r="B47" i="55"/>
  <c r="AH46" i="76"/>
  <c r="Z11" i="63"/>
  <c r="Z11" i="71"/>
  <c r="Z11" i="67"/>
  <c r="AD11" i="63"/>
  <c r="AD11" i="71"/>
  <c r="AD11" i="67"/>
  <c r="AB11" i="63"/>
  <c r="AB11" i="71"/>
  <c r="AB11" i="67"/>
  <c r="AB10" i="63"/>
  <c r="AB10" i="71"/>
  <c r="AB10" i="67"/>
  <c r="AD10" i="63"/>
  <c r="AD10" i="71"/>
  <c r="AD10" i="67"/>
  <c r="Z10" i="63"/>
  <c r="Z10" i="71"/>
  <c r="Z10" i="67"/>
  <c r="BS12" i="62"/>
  <c r="Y10" i="50"/>
  <c r="BS12" i="66"/>
  <c r="AG20" i="52"/>
  <c r="BS12" i="53" s="1"/>
  <c r="AE11" i="54" s="1"/>
  <c r="AA10" i="50"/>
  <c r="AE20" i="69"/>
  <c r="BM12" i="70" s="1"/>
  <c r="BS12" i="58"/>
  <c r="AE11" i="59" s="1"/>
  <c r="BM12" i="53"/>
  <c r="AC11" i="54" s="1"/>
  <c r="AE20" i="57"/>
  <c r="BM12" i="58" s="1"/>
  <c r="AC11" i="59" s="1"/>
  <c r="AG20" i="69"/>
  <c r="BS12" i="70" s="1"/>
  <c r="AE20" i="65"/>
  <c r="BM12" i="66" s="1"/>
  <c r="AE20" i="61"/>
  <c r="BM12" i="62" s="1"/>
  <c r="C179" i="68" a="1"/>
  <c r="C179" i="68" s="1"/>
  <c r="C180" i="68" s="1"/>
  <c r="C179" i="64" a="1"/>
  <c r="C179" i="64" s="1"/>
  <c r="C180" i="64" s="1"/>
  <c r="C179" i="60" a="1"/>
  <c r="C179" i="60" s="1"/>
  <c r="C180" i="60" s="1"/>
  <c r="C179" i="55" a="1"/>
  <c r="C179" i="55" s="1"/>
  <c r="C180" i="55" s="1"/>
  <c r="AC122" i="67"/>
  <c r="AE122" i="67"/>
  <c r="AE122" i="59"/>
  <c r="AC122" i="54"/>
  <c r="AE122" i="54"/>
  <c r="AC122" i="59"/>
  <c r="AE122" i="63"/>
  <c r="AC122" i="63"/>
  <c r="BF11" i="70"/>
  <c r="BL11" i="70"/>
  <c r="AC122" i="71"/>
  <c r="C179" i="72" a="1"/>
  <c r="C179" i="72" s="1"/>
  <c r="C180" i="72" s="1"/>
  <c r="AH43" i="77"/>
  <c r="AE122" i="71"/>
  <c r="BR11" i="70"/>
  <c r="AE19" i="65"/>
  <c r="BM11" i="66" s="1"/>
  <c r="C49" i="39"/>
  <c r="B47" i="39"/>
  <c r="AG19" i="57"/>
  <c r="BS11" i="58" s="1"/>
  <c r="AE10" i="59" s="1"/>
  <c r="Y9" i="50"/>
  <c r="AE19" i="61"/>
  <c r="BM11" i="62" s="1"/>
  <c r="C48" i="64"/>
  <c r="C48" i="72"/>
  <c r="C48" i="68"/>
  <c r="C48" i="60"/>
  <c r="C49" i="51"/>
  <c r="C48" i="55"/>
  <c r="AA9" i="50"/>
  <c r="AE19" i="57"/>
  <c r="BM11" i="58" s="1"/>
  <c r="AC10" i="59" s="1"/>
  <c r="AE19" i="52"/>
  <c r="BM11" i="53" s="1"/>
  <c r="AC10" i="54" s="1"/>
  <c r="AG19" i="52"/>
  <c r="BS11" i="53" s="1"/>
  <c r="AE10" i="54" s="1"/>
  <c r="AE19" i="69"/>
  <c r="AF121" i="63"/>
  <c r="C107" i="64" a="1"/>
  <c r="C107" i="64" s="1"/>
  <c r="B107" i="64" a="1"/>
  <c r="B107" i="64" s="1"/>
  <c r="AG19" i="65"/>
  <c r="BS11" i="66" s="1"/>
  <c r="AF121" i="67"/>
  <c r="C107" i="68" a="1"/>
  <c r="C107" i="68" s="1"/>
  <c r="B107" i="68" a="1"/>
  <c r="B107" i="68" s="1"/>
  <c r="AH89" i="69"/>
  <c r="AH89" i="52"/>
  <c r="AH20" i="52" s="1"/>
  <c r="AH89" i="61"/>
  <c r="AH20" i="61" s="1"/>
  <c r="AH89" i="57"/>
  <c r="AH20" i="57" s="1"/>
  <c r="AH89" i="65"/>
  <c r="AH20" i="65" s="1"/>
  <c r="AF121" i="59"/>
  <c r="C107" i="60" a="1"/>
  <c r="C107" i="60" s="1"/>
  <c r="B107" i="60" a="1"/>
  <c r="B107" i="60" s="1"/>
  <c r="AF121" i="54"/>
  <c r="B107" i="55" a="1"/>
  <c r="B107" i="55" s="1"/>
  <c r="C107" i="55" a="1"/>
  <c r="C107" i="55" s="1"/>
  <c r="AG19" i="69"/>
  <c r="AG19" i="61"/>
  <c r="BS11" i="62" s="1"/>
  <c r="AF121" i="71"/>
  <c r="B107" i="72" a="1"/>
  <c r="B107" i="72" s="1"/>
  <c r="C107" i="72" a="1"/>
  <c r="C107" i="72" s="1"/>
  <c r="AH20" i="86" l="1"/>
  <c r="BT12" i="87" s="1"/>
  <c r="AH19" i="86"/>
  <c r="BT11" i="87" s="1"/>
  <c r="AH19" i="90"/>
  <c r="BT11" i="91" s="1"/>
  <c r="AH20" i="90"/>
  <c r="BT12" i="91" s="1"/>
  <c r="C131" i="93" a="1"/>
  <c r="C131" i="93" s="1"/>
  <c r="C131" i="89" a="1"/>
  <c r="C131" i="89" s="1"/>
  <c r="AE10" i="92"/>
  <c r="AE10" i="88"/>
  <c r="C99" i="93" a="1"/>
  <c r="C99" i="93" s="1"/>
  <c r="C51" i="93" a="1"/>
  <c r="C51" i="93" s="1"/>
  <c r="C106" i="93" s="1"/>
  <c r="C83" i="93" a="1"/>
  <c r="C83" i="93" s="1"/>
  <c r="C55" i="93" a="1"/>
  <c r="C55" i="93" s="1"/>
  <c r="C70" i="93" a="1"/>
  <c r="C70" i="93" s="1"/>
  <c r="C127" i="93" a="1"/>
  <c r="C127" i="93" s="1"/>
  <c r="C73" i="93" a="1"/>
  <c r="C73" i="93" s="1"/>
  <c r="C67" i="93" a="1"/>
  <c r="C67" i="93" s="1"/>
  <c r="C81" i="93" a="1"/>
  <c r="C81" i="93" s="1"/>
  <c r="C118" i="93" a="1"/>
  <c r="C118" i="93" s="1"/>
  <c r="C111" i="93" a="1"/>
  <c r="C111" i="93" s="1"/>
  <c r="C133" i="93" s="1"/>
  <c r="C100" i="93" a="1"/>
  <c r="C100" i="93" s="1"/>
  <c r="C53" i="93" a="1"/>
  <c r="C53" i="93" s="1"/>
  <c r="C128" i="93" a="1"/>
  <c r="C128" i="93" s="1"/>
  <c r="C120" i="93" a="1"/>
  <c r="C120" i="93" s="1"/>
  <c r="C65" i="93" a="1"/>
  <c r="C65" i="93" s="1"/>
  <c r="C86" i="93" a="1"/>
  <c r="C86" i="93" s="1"/>
  <c r="C72" i="93" a="1"/>
  <c r="C72" i="93" s="1"/>
  <c r="C140" i="93" a="1"/>
  <c r="C140" i="93" s="1"/>
  <c r="C125" i="93" a="1"/>
  <c r="C125" i="93" s="1"/>
  <c r="C119" i="93" a="1"/>
  <c r="C119" i="93" s="1"/>
  <c r="C62" i="93" a="1"/>
  <c r="C62" i="93" s="1"/>
  <c r="C60" i="93" a="1"/>
  <c r="C60" i="93" s="1"/>
  <c r="C126" i="93" a="1"/>
  <c r="C126" i="93" s="1"/>
  <c r="C102" i="93" a="1"/>
  <c r="C102" i="93" s="1"/>
  <c r="C85" i="93" a="1"/>
  <c r="C85" i="93" s="1"/>
  <c r="C123" i="93" a="1"/>
  <c r="C123" i="93" s="1"/>
  <c r="C141" i="93" a="1"/>
  <c r="C141" i="93" s="1"/>
  <c r="C71" i="93" a="1"/>
  <c r="C71" i="93" s="1"/>
  <c r="C94" i="93" a="1"/>
  <c r="C94" i="93" s="1"/>
  <c r="C90" i="93" a="1"/>
  <c r="C90" i="93" s="1"/>
  <c r="C97" i="93" a="1"/>
  <c r="C97" i="93" s="1"/>
  <c r="C143" i="93" a="1"/>
  <c r="C143" i="93" s="1"/>
  <c r="C88" i="93" a="1"/>
  <c r="C88" i="93" s="1"/>
  <c r="C138" i="93" a="1"/>
  <c r="C138" i="93" s="1"/>
  <c r="C145" i="93" s="1"/>
  <c r="C130" i="93" a="1"/>
  <c r="C130" i="93" s="1"/>
  <c r="C117" i="93" a="1"/>
  <c r="C117" i="93" s="1"/>
  <c r="C114" i="93" a="1"/>
  <c r="C114" i="93" s="1"/>
  <c r="C98" i="93" a="1"/>
  <c r="C98" i="93" s="1"/>
  <c r="C139" i="93" a="1"/>
  <c r="C139" i="93" s="1"/>
  <c r="C101" i="93" a="1"/>
  <c r="C101" i="93" s="1"/>
  <c r="C95" i="93" a="1"/>
  <c r="C95" i="93" s="1"/>
  <c r="C89" i="93" a="1"/>
  <c r="C89" i="93" s="1"/>
  <c r="C113" i="93" a="1"/>
  <c r="C113" i="93" s="1"/>
  <c r="C104" i="93" a="1"/>
  <c r="C104" i="93" s="1"/>
  <c r="C69" i="93" a="1"/>
  <c r="C69" i="93" s="1"/>
  <c r="C77" i="93" a="1"/>
  <c r="C77" i="93" s="1"/>
  <c r="C66" i="93" a="1"/>
  <c r="C66" i="93" s="1"/>
  <c r="C112" i="93" a="1"/>
  <c r="C112" i="93" s="1"/>
  <c r="C63" i="93" a="1"/>
  <c r="C63" i="93" s="1"/>
  <c r="C92" i="93" a="1"/>
  <c r="C92" i="93" s="1"/>
  <c r="C78" i="93" a="1"/>
  <c r="C78" i="93" s="1"/>
  <c r="C59" i="93" a="1"/>
  <c r="C59" i="93" s="1"/>
  <c r="C103" i="93" a="1"/>
  <c r="C103" i="93" s="1"/>
  <c r="C82" i="93" a="1"/>
  <c r="C82" i="93" s="1"/>
  <c r="C61" i="93" a="1"/>
  <c r="C61" i="93" s="1"/>
  <c r="C68" i="93" a="1"/>
  <c r="C68" i="93" s="1"/>
  <c r="C142" i="93" a="1"/>
  <c r="C142" i="93" s="1"/>
  <c r="C58" i="93" a="1"/>
  <c r="C58" i="93" s="1"/>
  <c r="C84" i="93" a="1"/>
  <c r="C84" i="93" s="1"/>
  <c r="C91" i="93" a="1"/>
  <c r="C91" i="93" s="1"/>
  <c r="C116" i="93" a="1"/>
  <c r="C116" i="93" s="1"/>
  <c r="C74" i="93" a="1"/>
  <c r="C74" i="93" s="1"/>
  <c r="C57" i="93" a="1"/>
  <c r="C57" i="93" s="1"/>
  <c r="C87" i="93" a="1"/>
  <c r="C87" i="93" s="1"/>
  <c r="C129" i="93" a="1"/>
  <c r="C129" i="93" s="1"/>
  <c r="C76" i="93" a="1"/>
  <c r="C76" i="93" s="1"/>
  <c r="C56" i="93" a="1"/>
  <c r="C56" i="93" s="1"/>
  <c r="C122" i="93" a="1"/>
  <c r="C122" i="93" s="1"/>
  <c r="C54" i="93" a="1"/>
  <c r="C54" i="93" s="1"/>
  <c r="C80" i="93" a="1"/>
  <c r="C80" i="93" s="1"/>
  <c r="C52" i="93" a="1"/>
  <c r="C52" i="93" s="1"/>
  <c r="C75" i="93" a="1"/>
  <c r="C75" i="93" s="1"/>
  <c r="C124" i="93" a="1"/>
  <c r="C124" i="93" s="1"/>
  <c r="C79" i="93" a="1"/>
  <c r="C79" i="93" s="1"/>
  <c r="C96" i="93" a="1"/>
  <c r="C96" i="93" s="1"/>
  <c r="C115" i="93" a="1"/>
  <c r="C115" i="93" s="1"/>
  <c r="C64" i="93" a="1"/>
  <c r="C64" i="93" s="1"/>
  <c r="C82" i="89" a="1"/>
  <c r="C82" i="89" s="1"/>
  <c r="C65" i="89" a="1"/>
  <c r="C65" i="89" s="1"/>
  <c r="C77" i="89" a="1"/>
  <c r="C77" i="89" s="1"/>
  <c r="C138" i="89" a="1"/>
  <c r="C138" i="89" s="1"/>
  <c r="C145" i="89" s="1"/>
  <c r="C127" i="89" a="1"/>
  <c r="C127" i="89" s="1"/>
  <c r="C58" i="89" a="1"/>
  <c r="C58" i="89" s="1"/>
  <c r="C62" i="89" a="1"/>
  <c r="C62" i="89" s="1"/>
  <c r="C63" i="89" a="1"/>
  <c r="C63" i="89" s="1"/>
  <c r="C128" i="89" a="1"/>
  <c r="C128" i="89" s="1"/>
  <c r="C56" i="89" a="1"/>
  <c r="C56" i="89" s="1"/>
  <c r="C88" i="89" a="1"/>
  <c r="C88" i="89" s="1"/>
  <c r="C140" i="89" a="1"/>
  <c r="C140" i="89" s="1"/>
  <c r="C71" i="89" a="1"/>
  <c r="C71" i="89" s="1"/>
  <c r="C53" i="89" a="1"/>
  <c r="C53" i="89" s="1"/>
  <c r="C51" i="89" a="1"/>
  <c r="C51" i="89" s="1"/>
  <c r="C106" i="89" s="1"/>
  <c r="C67" i="89" a="1"/>
  <c r="C67" i="89" s="1"/>
  <c r="C79" i="89" a="1"/>
  <c r="C79" i="89" s="1"/>
  <c r="C95" i="89" a="1"/>
  <c r="C95" i="89" s="1"/>
  <c r="C92" i="89" a="1"/>
  <c r="C92" i="89" s="1"/>
  <c r="C112" i="89" a="1"/>
  <c r="C112" i="89" s="1"/>
  <c r="C70" i="89" a="1"/>
  <c r="C70" i="89" s="1"/>
  <c r="C96" i="89" a="1"/>
  <c r="C96" i="89" s="1"/>
  <c r="C83" i="89" a="1"/>
  <c r="C83" i="89" s="1"/>
  <c r="C60" i="89" a="1"/>
  <c r="C60" i="89" s="1"/>
  <c r="C69" i="89" a="1"/>
  <c r="C69" i="89" s="1"/>
  <c r="C52" i="89" a="1"/>
  <c r="C52" i="89" s="1"/>
  <c r="C114" i="89" a="1"/>
  <c r="C114" i="89" s="1"/>
  <c r="C72" i="89" a="1"/>
  <c r="C72" i="89" s="1"/>
  <c r="C98" i="89" a="1"/>
  <c r="C98" i="89" s="1"/>
  <c r="C113" i="89" a="1"/>
  <c r="C113" i="89" s="1"/>
  <c r="C116" i="89" a="1"/>
  <c r="C116" i="89" s="1"/>
  <c r="C111" i="89" a="1"/>
  <c r="C111" i="89" s="1"/>
  <c r="C133" i="89" s="1"/>
  <c r="C85" i="89" a="1"/>
  <c r="C85" i="89" s="1"/>
  <c r="C80" i="89" a="1"/>
  <c r="C80" i="89" s="1"/>
  <c r="C103" i="89" a="1"/>
  <c r="C103" i="89" s="1"/>
  <c r="C66" i="89" a="1"/>
  <c r="C66" i="89" s="1"/>
  <c r="C117" i="89" a="1"/>
  <c r="C117" i="89" s="1"/>
  <c r="C123" i="89" a="1"/>
  <c r="C123" i="89" s="1"/>
  <c r="C143" i="89" a="1"/>
  <c r="C143" i="89" s="1"/>
  <c r="C102" i="89" a="1"/>
  <c r="C102" i="89" s="1"/>
  <c r="C91" i="89" a="1"/>
  <c r="C91" i="89" s="1"/>
  <c r="C89" i="89" a="1"/>
  <c r="C89" i="89" s="1"/>
  <c r="C75" i="89" a="1"/>
  <c r="C75" i="89" s="1"/>
  <c r="C55" i="89" a="1"/>
  <c r="C55" i="89" s="1"/>
  <c r="C68" i="89" a="1"/>
  <c r="C68" i="89" s="1"/>
  <c r="C115" i="89" a="1"/>
  <c r="C115" i="89" s="1"/>
  <c r="C122" i="89" a="1"/>
  <c r="C122" i="89" s="1"/>
  <c r="C84" i="89" a="1"/>
  <c r="C84" i="89" s="1"/>
  <c r="C86" i="89" a="1"/>
  <c r="C86" i="89" s="1"/>
  <c r="C100" i="89" a="1"/>
  <c r="C100" i="89" s="1"/>
  <c r="C129" i="89" a="1"/>
  <c r="C129" i="89" s="1"/>
  <c r="C126" i="89" a="1"/>
  <c r="C126" i="89" s="1"/>
  <c r="C104" i="89" a="1"/>
  <c r="C104" i="89" s="1"/>
  <c r="C57" i="89" a="1"/>
  <c r="C57" i="89" s="1"/>
  <c r="C119" i="89" a="1"/>
  <c r="C119" i="89" s="1"/>
  <c r="C125" i="89" a="1"/>
  <c r="C125" i="89" s="1"/>
  <c r="C120" i="89" a="1"/>
  <c r="C120" i="89" s="1"/>
  <c r="C74" i="89" a="1"/>
  <c r="C74" i="89" s="1"/>
  <c r="C97" i="89" a="1"/>
  <c r="C97" i="89" s="1"/>
  <c r="C124" i="89" a="1"/>
  <c r="C124" i="89" s="1"/>
  <c r="C118" i="89" a="1"/>
  <c r="C118" i="89" s="1"/>
  <c r="C139" i="89" a="1"/>
  <c r="C139" i="89" s="1"/>
  <c r="C59" i="89" a="1"/>
  <c r="C59" i="89" s="1"/>
  <c r="C64" i="89" a="1"/>
  <c r="C64" i="89" s="1"/>
  <c r="C142" i="89" a="1"/>
  <c r="C142" i="89" s="1"/>
  <c r="C99" i="89" a="1"/>
  <c r="C99" i="89" s="1"/>
  <c r="C61" i="89" a="1"/>
  <c r="C61" i="89" s="1"/>
  <c r="C73" i="89" a="1"/>
  <c r="C73" i="89" s="1"/>
  <c r="C90" i="89" a="1"/>
  <c r="C90" i="89" s="1"/>
  <c r="C76" i="89" a="1"/>
  <c r="C76" i="89" s="1"/>
  <c r="C54" i="89" a="1"/>
  <c r="C54" i="89" s="1"/>
  <c r="C81" i="89" a="1"/>
  <c r="C81" i="89" s="1"/>
  <c r="C94" i="89" a="1"/>
  <c r="C94" i="89" s="1"/>
  <c r="C78" i="89" a="1"/>
  <c r="C78" i="89" s="1"/>
  <c r="C130" i="89" a="1"/>
  <c r="C130" i="89" s="1"/>
  <c r="C141" i="89" a="1"/>
  <c r="C141" i="89" s="1"/>
  <c r="C101" i="89" a="1"/>
  <c r="C101" i="89" s="1"/>
  <c r="AC11" i="88"/>
  <c r="AC11" i="92"/>
  <c r="AE11" i="92"/>
  <c r="AE11" i="88"/>
  <c r="AC10" i="92"/>
  <c r="AC10" i="88"/>
  <c r="C87" i="89" a="1"/>
  <c r="C87" i="89" s="1"/>
  <c r="C97" i="55" a="1"/>
  <c r="C97" i="55" s="1"/>
  <c r="C120" i="55" a="1"/>
  <c r="C120" i="55" s="1"/>
  <c r="C114" i="55" a="1"/>
  <c r="C114" i="55" s="1"/>
  <c r="C125" i="55" a="1"/>
  <c r="C125" i="55" s="1"/>
  <c r="C101" i="55" a="1"/>
  <c r="C101" i="55" s="1"/>
  <c r="C111" i="55" a="1"/>
  <c r="C111" i="55" s="1"/>
  <c r="C133" i="55" s="1"/>
  <c r="C128" i="55" a="1"/>
  <c r="C128" i="55" s="1"/>
  <c r="C115" i="55" a="1"/>
  <c r="C115" i="55" s="1"/>
  <c r="C112" i="55" a="1"/>
  <c r="C112" i="55" s="1"/>
  <c r="C102" i="55" a="1"/>
  <c r="C102" i="55" s="1"/>
  <c r="C117" i="55" a="1"/>
  <c r="C117" i="55" s="1"/>
  <c r="C104" i="55" a="1"/>
  <c r="C104" i="55" s="1"/>
  <c r="C103" i="55" a="1"/>
  <c r="C103" i="55" s="1"/>
  <c r="C118" i="55" a="1"/>
  <c r="C118" i="55" s="1"/>
  <c r="C123" i="55" a="1"/>
  <c r="C123" i="55" s="1"/>
  <c r="C127" i="55" a="1"/>
  <c r="C127" i="55" s="1"/>
  <c r="C122" i="55" a="1"/>
  <c r="C122" i="55" s="1"/>
  <c r="C124" i="55" a="1"/>
  <c r="C124" i="55" s="1"/>
  <c r="C130" i="55" a="1"/>
  <c r="C130" i="55" s="1"/>
  <c r="C98" i="55" a="1"/>
  <c r="C98" i="55" s="1"/>
  <c r="C113" i="55" a="1"/>
  <c r="C113" i="55" s="1"/>
  <c r="C96" i="55" a="1"/>
  <c r="C96" i="55" s="1"/>
  <c r="C129" i="55" a="1"/>
  <c r="C129" i="55" s="1"/>
  <c r="C99" i="55" a="1"/>
  <c r="C99" i="55" s="1"/>
  <c r="C116" i="55" a="1"/>
  <c r="C116" i="55" s="1"/>
  <c r="C100" i="55" a="1"/>
  <c r="C100" i="55" s="1"/>
  <c r="C95" i="55" a="1"/>
  <c r="C95" i="55" s="1"/>
  <c r="C126" i="55" a="1"/>
  <c r="C126" i="55" s="1"/>
  <c r="C119" i="55" a="1"/>
  <c r="C119" i="55" s="1"/>
  <c r="C118" i="64" a="1"/>
  <c r="C118" i="64" s="1"/>
  <c r="C122" i="64" a="1"/>
  <c r="C122" i="64" s="1"/>
  <c r="C129" i="64" a="1"/>
  <c r="C129" i="64" s="1"/>
  <c r="C100" i="64" a="1"/>
  <c r="C100" i="64" s="1"/>
  <c r="C99" i="64" a="1"/>
  <c r="C99" i="64" s="1"/>
  <c r="C130" i="64" a="1"/>
  <c r="C130" i="64" s="1"/>
  <c r="C119" i="64" a="1"/>
  <c r="C119" i="64" s="1"/>
  <c r="C113" i="64" a="1"/>
  <c r="C113" i="64" s="1"/>
  <c r="C96" i="64" a="1"/>
  <c r="C96" i="64" s="1"/>
  <c r="C126" i="64" a="1"/>
  <c r="C126" i="64" s="1"/>
  <c r="C102" i="64" a="1"/>
  <c r="C102" i="64" s="1"/>
  <c r="C120" i="64" a="1"/>
  <c r="C120" i="64" s="1"/>
  <c r="C127" i="64" a="1"/>
  <c r="C127" i="64" s="1"/>
  <c r="C123" i="64" a="1"/>
  <c r="C123" i="64" s="1"/>
  <c r="C124" i="64" a="1"/>
  <c r="C124" i="64" s="1"/>
  <c r="C125" i="64" a="1"/>
  <c r="C125" i="64" s="1"/>
  <c r="C115" i="64" a="1"/>
  <c r="C115" i="64" s="1"/>
  <c r="C128" i="64" a="1"/>
  <c r="C128" i="64" s="1"/>
  <c r="C117" i="64" a="1"/>
  <c r="C117" i="64" s="1"/>
  <c r="C97" i="64" a="1"/>
  <c r="C97" i="64" s="1"/>
  <c r="C101" i="64" a="1"/>
  <c r="C101" i="64" s="1"/>
  <c r="C116" i="64" a="1"/>
  <c r="C116" i="64" s="1"/>
  <c r="C114" i="64" a="1"/>
  <c r="C114" i="64" s="1"/>
  <c r="C98" i="64" a="1"/>
  <c r="C98" i="64" s="1"/>
  <c r="C131" i="64" a="1"/>
  <c r="C131" i="64" s="1"/>
  <c r="C131" i="72" a="1"/>
  <c r="C131" i="72" s="1"/>
  <c r="C134" i="12"/>
  <c r="C131" i="55" a="1"/>
  <c r="C131" i="55" s="1"/>
  <c r="C131" i="60" a="1"/>
  <c r="C131" i="60" s="1"/>
  <c r="C131" i="68" a="1"/>
  <c r="C131" i="68" s="1"/>
  <c r="C114" i="72" a="1"/>
  <c r="C114" i="72" s="1"/>
  <c r="C128" i="72" a="1"/>
  <c r="C128" i="72" s="1"/>
  <c r="C127" i="72" a="1"/>
  <c r="C127" i="72" s="1"/>
  <c r="C103" i="72" a="1"/>
  <c r="C103" i="72" s="1"/>
  <c r="C129" i="72" a="1"/>
  <c r="C129" i="72" s="1"/>
  <c r="C101" i="72" a="1"/>
  <c r="C101" i="72" s="1"/>
  <c r="C99" i="72" a="1"/>
  <c r="C99" i="72" s="1"/>
  <c r="C125" i="72" a="1"/>
  <c r="C125" i="72" s="1"/>
  <c r="C120" i="72" a="1"/>
  <c r="C120" i="72" s="1"/>
  <c r="C123" i="72" a="1"/>
  <c r="C123" i="72" s="1"/>
  <c r="C102" i="72" a="1"/>
  <c r="C102" i="72" s="1"/>
  <c r="C112" i="72" a="1"/>
  <c r="C112" i="72" s="1"/>
  <c r="C130" i="72" a="1"/>
  <c r="C130" i="72" s="1"/>
  <c r="C118" i="72" a="1"/>
  <c r="C118" i="72" s="1"/>
  <c r="C117" i="72" a="1"/>
  <c r="C117" i="72" s="1"/>
  <c r="C119" i="72" a="1"/>
  <c r="C119" i="72" s="1"/>
  <c r="C122" i="72" a="1"/>
  <c r="C122" i="72" s="1"/>
  <c r="C100" i="72" a="1"/>
  <c r="C100" i="72" s="1"/>
  <c r="C97" i="72" a="1"/>
  <c r="C97" i="72" s="1"/>
  <c r="C113" i="72" a="1"/>
  <c r="C113" i="72" s="1"/>
  <c r="C116" i="72" a="1"/>
  <c r="C116" i="72" s="1"/>
  <c r="C98" i="72" a="1"/>
  <c r="C98" i="72" s="1"/>
  <c r="C126" i="72" a="1"/>
  <c r="C126" i="72" s="1"/>
  <c r="C115" i="72" a="1"/>
  <c r="C115" i="72" s="1"/>
  <c r="C124" i="72" a="1"/>
  <c r="C124" i="72" s="1"/>
  <c r="C104" i="72" a="1"/>
  <c r="C104" i="72" s="1"/>
  <c r="C130" i="60" a="1"/>
  <c r="C130" i="60" s="1"/>
  <c r="C94" i="60" a="1"/>
  <c r="C94" i="60" s="1"/>
  <c r="C122" i="60" a="1"/>
  <c r="C122" i="60" s="1"/>
  <c r="C115" i="60" a="1"/>
  <c r="C115" i="60" s="1"/>
  <c r="C127" i="60" a="1"/>
  <c r="C127" i="60" s="1"/>
  <c r="C125" i="60" a="1"/>
  <c r="C125" i="60" s="1"/>
  <c r="C114" i="60" a="1"/>
  <c r="C114" i="60" s="1"/>
  <c r="C95" i="60" a="1"/>
  <c r="C95" i="60" s="1"/>
  <c r="C112" i="60" a="1"/>
  <c r="C112" i="60" s="1"/>
  <c r="C102" i="60" a="1"/>
  <c r="C102" i="60" s="1"/>
  <c r="C98" i="60" a="1"/>
  <c r="C98" i="60" s="1"/>
  <c r="C113" i="60" a="1"/>
  <c r="C113" i="60" s="1"/>
  <c r="C123" i="60" a="1"/>
  <c r="C123" i="60" s="1"/>
  <c r="C117" i="60" a="1"/>
  <c r="C117" i="60" s="1"/>
  <c r="C120" i="60" a="1"/>
  <c r="C120" i="60" s="1"/>
  <c r="C100" i="60" a="1"/>
  <c r="C100" i="60" s="1"/>
  <c r="C119" i="60" a="1"/>
  <c r="C119" i="60" s="1"/>
  <c r="C129" i="60" a="1"/>
  <c r="C129" i="60" s="1"/>
  <c r="C118" i="60" a="1"/>
  <c r="C118" i="60" s="1"/>
  <c r="C99" i="60" a="1"/>
  <c r="C99" i="60" s="1"/>
  <c r="C116" i="60" a="1"/>
  <c r="C116" i="60" s="1"/>
  <c r="C96" i="60" a="1"/>
  <c r="C96" i="60" s="1"/>
  <c r="C126" i="60" a="1"/>
  <c r="C126" i="60" s="1"/>
  <c r="C101" i="60" a="1"/>
  <c r="C101" i="60" s="1"/>
  <c r="C124" i="60" a="1"/>
  <c r="C124" i="60" s="1"/>
  <c r="C97" i="60" a="1"/>
  <c r="C97" i="60" s="1"/>
  <c r="C128" i="60" a="1"/>
  <c r="C128" i="60" s="1"/>
  <c r="C104" i="60" a="1"/>
  <c r="C104" i="60" s="1"/>
  <c r="C103" i="60" a="1"/>
  <c r="C103" i="60" s="1"/>
  <c r="C101" i="68" a="1"/>
  <c r="C101" i="68" s="1"/>
  <c r="C99" i="68" a="1"/>
  <c r="C99" i="68" s="1"/>
  <c r="C126" i="68" a="1"/>
  <c r="C126" i="68" s="1"/>
  <c r="C120" i="68" a="1"/>
  <c r="C120" i="68" s="1"/>
  <c r="C103" i="68" a="1"/>
  <c r="C103" i="68" s="1"/>
  <c r="C115" i="68" a="1"/>
  <c r="C115" i="68" s="1"/>
  <c r="C130" i="68" a="1"/>
  <c r="C130" i="68" s="1"/>
  <c r="C98" i="68" a="1"/>
  <c r="C98" i="68" s="1"/>
  <c r="C125" i="68" a="1"/>
  <c r="C125" i="68" s="1"/>
  <c r="C113" i="68" a="1"/>
  <c r="C113" i="68" s="1"/>
  <c r="C104" i="68" a="1"/>
  <c r="C104" i="68" s="1"/>
  <c r="C118" i="68" a="1"/>
  <c r="C118" i="68" s="1"/>
  <c r="C128" i="68" a="1"/>
  <c r="C128" i="68" s="1"/>
  <c r="C100" i="68" a="1"/>
  <c r="C100" i="68" s="1"/>
  <c r="C123" i="68" a="1"/>
  <c r="C123" i="68" s="1"/>
  <c r="C102" i="68" a="1"/>
  <c r="C102" i="68" s="1"/>
  <c r="C129" i="68" a="1"/>
  <c r="C129" i="68" s="1"/>
  <c r="C122" i="68" a="1"/>
  <c r="C122" i="68" s="1"/>
  <c r="C127" i="68" a="1"/>
  <c r="C127" i="68" s="1"/>
  <c r="C117" i="68" a="1"/>
  <c r="C117" i="68" s="1"/>
  <c r="C112" i="68" a="1"/>
  <c r="C112" i="68" s="1"/>
  <c r="C114" i="68" a="1"/>
  <c r="C114" i="68" s="1"/>
  <c r="C97" i="68" a="1"/>
  <c r="C97" i="68" s="1"/>
  <c r="C124" i="68" a="1"/>
  <c r="C124" i="68" s="1"/>
  <c r="C119" i="68" a="1"/>
  <c r="C119" i="68" s="1"/>
  <c r="C116" i="68" a="1"/>
  <c r="C116" i="68" s="1"/>
  <c r="AE11" i="63"/>
  <c r="AE11" i="67"/>
  <c r="AE11" i="71"/>
  <c r="AC11" i="63"/>
  <c r="AC11" i="71"/>
  <c r="AC11" i="67"/>
  <c r="AE10" i="63"/>
  <c r="AE10" i="71"/>
  <c r="AE10" i="67"/>
  <c r="AC10" i="63"/>
  <c r="AC10" i="71"/>
  <c r="AC10" i="67"/>
  <c r="BT12" i="53"/>
  <c r="AF11" i="54" s="1"/>
  <c r="AB10" i="50"/>
  <c r="BT12" i="66"/>
  <c r="AH20" i="69"/>
  <c r="BT12" i="70" s="1"/>
  <c r="BT12" i="58"/>
  <c r="AF11" i="59" s="1"/>
  <c r="BT12" i="62"/>
  <c r="AF122" i="67"/>
  <c r="AF122" i="59"/>
  <c r="AF122" i="63"/>
  <c r="AF122" i="54"/>
  <c r="I24" i="1"/>
  <c r="I56" i="1" s="1"/>
  <c r="AF122" i="71"/>
  <c r="BS11" i="70"/>
  <c r="BM11" i="70"/>
  <c r="AH19" i="52"/>
  <c r="BT11" i="53" s="1"/>
  <c r="AF10" i="54" s="1"/>
  <c r="AH19" i="57"/>
  <c r="BT11" i="58" s="1"/>
  <c r="AF10" i="59" s="1"/>
  <c r="AB9" i="50"/>
  <c r="AH19" i="69"/>
  <c r="C146" i="51"/>
  <c r="C107" i="51"/>
  <c r="C108" i="51" s="1"/>
  <c r="AH19" i="65"/>
  <c r="BT11" i="66" s="1"/>
  <c r="C78" i="72" a="1"/>
  <c r="C78" i="72" s="1"/>
  <c r="C75" i="72" a="1"/>
  <c r="C75" i="72" s="1"/>
  <c r="C56" i="72" a="1"/>
  <c r="C56" i="72" s="1"/>
  <c r="C90" i="72" a="1"/>
  <c r="C90" i="72" s="1"/>
  <c r="C86" i="72" a="1"/>
  <c r="C86" i="72" s="1"/>
  <c r="C54" i="72" a="1"/>
  <c r="C54" i="72" s="1"/>
  <c r="C53" i="72" a="1"/>
  <c r="C53" i="72" s="1"/>
  <c r="C139" i="72" a="1"/>
  <c r="C139" i="72" s="1"/>
  <c r="C92" i="72" a="1"/>
  <c r="C92" i="72" s="1"/>
  <c r="C89" i="72" a="1"/>
  <c r="C89" i="72" s="1"/>
  <c r="C82" i="72" a="1"/>
  <c r="C82" i="72" s="1"/>
  <c r="C94" i="72" a="1"/>
  <c r="C94" i="72" s="1"/>
  <c r="C88" i="72" a="1"/>
  <c r="C88" i="72" s="1"/>
  <c r="C85" i="72" a="1"/>
  <c r="C85" i="72" s="1"/>
  <c r="C63" i="72" a="1"/>
  <c r="C63" i="72" s="1"/>
  <c r="C111" i="72" a="1"/>
  <c r="C111" i="72" s="1"/>
  <c r="C133" i="72" s="1"/>
  <c r="C143" i="72" a="1"/>
  <c r="C143" i="72" s="1"/>
  <c r="C96" i="72" a="1"/>
  <c r="C96" i="72" s="1"/>
  <c r="C69" i="72" a="1"/>
  <c r="C69" i="72" s="1"/>
  <c r="C83" i="72" a="1"/>
  <c r="C83" i="72" s="1"/>
  <c r="C91" i="72" a="1"/>
  <c r="C91" i="72" s="1"/>
  <c r="C64" i="72" a="1"/>
  <c r="C64" i="72" s="1"/>
  <c r="C79" i="72" a="1"/>
  <c r="C79" i="72" s="1"/>
  <c r="C71" i="72" a="1"/>
  <c r="C71" i="72" s="1"/>
  <c r="C70" i="72" a="1"/>
  <c r="C70" i="72" s="1"/>
  <c r="C58" i="72" a="1"/>
  <c r="C58" i="72" s="1"/>
  <c r="C60" i="72" a="1"/>
  <c r="C60" i="72" s="1"/>
  <c r="C76" i="72" a="1"/>
  <c r="C76" i="72" s="1"/>
  <c r="C59" i="72" a="1"/>
  <c r="C59" i="72" s="1"/>
  <c r="C87" i="72" a="1"/>
  <c r="C87" i="72" s="1"/>
  <c r="C66" i="72" a="1"/>
  <c r="C66" i="72" s="1"/>
  <c r="C140" i="72" a="1"/>
  <c r="C140" i="72" s="1"/>
  <c r="C84" i="72" a="1"/>
  <c r="C84" i="72" s="1"/>
  <c r="C141" i="72" a="1"/>
  <c r="C141" i="72" s="1"/>
  <c r="C55" i="72" a="1"/>
  <c r="C55" i="72" s="1"/>
  <c r="C72" i="72" a="1"/>
  <c r="C72" i="72" s="1"/>
  <c r="C95" i="72" a="1"/>
  <c r="C95" i="72" s="1"/>
  <c r="C67" i="72" a="1"/>
  <c r="C67" i="72" s="1"/>
  <c r="C68" i="72" a="1"/>
  <c r="C68" i="72" s="1"/>
  <c r="C81" i="72" a="1"/>
  <c r="C81" i="72" s="1"/>
  <c r="C74" i="72" a="1"/>
  <c r="C74" i="72" s="1"/>
  <c r="C57" i="72" a="1"/>
  <c r="C57" i="72" s="1"/>
  <c r="C61" i="72" a="1"/>
  <c r="C61" i="72" s="1"/>
  <c r="C77" i="72" a="1"/>
  <c r="C77" i="72" s="1"/>
  <c r="C138" i="72" a="1"/>
  <c r="C138" i="72" s="1"/>
  <c r="C145" i="72" s="1"/>
  <c r="C51" i="72" a="1"/>
  <c r="C51" i="72" s="1"/>
  <c r="C106" i="72" s="1"/>
  <c r="C73" i="72" a="1"/>
  <c r="C73" i="72" s="1"/>
  <c r="C52" i="72" a="1"/>
  <c r="C52" i="72" s="1"/>
  <c r="C142" i="72" a="1"/>
  <c r="C142" i="72" s="1"/>
  <c r="C80" i="72" a="1"/>
  <c r="C80" i="72" s="1"/>
  <c r="C62" i="72" a="1"/>
  <c r="C62" i="72" s="1"/>
  <c r="C65" i="72" a="1"/>
  <c r="C65" i="72" s="1"/>
  <c r="C51" i="68" a="1"/>
  <c r="C51" i="68" s="1"/>
  <c r="C106" i="68" s="1"/>
  <c r="C80" i="68" a="1"/>
  <c r="C80" i="68" s="1"/>
  <c r="C52" i="68" a="1"/>
  <c r="C52" i="68" s="1"/>
  <c r="C61" i="68" a="1"/>
  <c r="C61" i="68" s="1"/>
  <c r="C84" i="68" a="1"/>
  <c r="C84" i="68" s="1"/>
  <c r="C65" i="68" a="1"/>
  <c r="C65" i="68" s="1"/>
  <c r="C92" i="68" a="1"/>
  <c r="C92" i="68" s="1"/>
  <c r="C69" i="68" a="1"/>
  <c r="C69" i="68" s="1"/>
  <c r="C142" i="68" a="1"/>
  <c r="C142" i="68" s="1"/>
  <c r="C64" i="68" a="1"/>
  <c r="C64" i="68" s="1"/>
  <c r="C71" i="68" a="1"/>
  <c r="C71" i="68" s="1"/>
  <c r="C95" i="68" a="1"/>
  <c r="C95" i="68" s="1"/>
  <c r="C111" i="68" a="1"/>
  <c r="C111" i="68" s="1"/>
  <c r="C133" i="68" s="1"/>
  <c r="C73" i="68" a="1"/>
  <c r="C73" i="68" s="1"/>
  <c r="C81" i="68" a="1"/>
  <c r="C81" i="68" s="1"/>
  <c r="C66" i="68" a="1"/>
  <c r="C66" i="68" s="1"/>
  <c r="C55" i="68" a="1"/>
  <c r="C55" i="68" s="1"/>
  <c r="C77" i="68" a="1"/>
  <c r="C77" i="68" s="1"/>
  <c r="C68" i="68" a="1"/>
  <c r="C68" i="68" s="1"/>
  <c r="C76" i="68" a="1"/>
  <c r="C76" i="68" s="1"/>
  <c r="C75" i="68" a="1"/>
  <c r="C75" i="68" s="1"/>
  <c r="C91" i="68" a="1"/>
  <c r="C91" i="68" s="1"/>
  <c r="C59" i="68" a="1"/>
  <c r="C59" i="68" s="1"/>
  <c r="C70" i="68" a="1"/>
  <c r="C70" i="68" s="1"/>
  <c r="C87" i="68" a="1"/>
  <c r="C87" i="68" s="1"/>
  <c r="C58" i="68" a="1"/>
  <c r="C58" i="68" s="1"/>
  <c r="C67" i="68" a="1"/>
  <c r="C67" i="68" s="1"/>
  <c r="C56" i="68" a="1"/>
  <c r="C56" i="68" s="1"/>
  <c r="C57" i="68" a="1"/>
  <c r="C57" i="68" s="1"/>
  <c r="C82" i="68" a="1"/>
  <c r="C82" i="68" s="1"/>
  <c r="C141" i="68" a="1"/>
  <c r="C141" i="68" s="1"/>
  <c r="C83" i="68" a="1"/>
  <c r="C83" i="68" s="1"/>
  <c r="C78" i="68" a="1"/>
  <c r="C78" i="68" s="1"/>
  <c r="C54" i="68" a="1"/>
  <c r="C54" i="68" s="1"/>
  <c r="C86" i="68" a="1"/>
  <c r="C86" i="68" s="1"/>
  <c r="C94" i="68" a="1"/>
  <c r="C94" i="68" s="1"/>
  <c r="C85" i="68" a="1"/>
  <c r="C85" i="68" s="1"/>
  <c r="C53" i="68" a="1"/>
  <c r="C53" i="68" s="1"/>
  <c r="C138" i="68" a="1"/>
  <c r="C138" i="68" s="1"/>
  <c r="C145" i="68" s="1"/>
  <c r="C63" i="68" a="1"/>
  <c r="C63" i="68" s="1"/>
  <c r="C143" i="68" a="1"/>
  <c r="C143" i="68" s="1"/>
  <c r="C139" i="68" a="1"/>
  <c r="C139" i="68" s="1"/>
  <c r="C89" i="68" a="1"/>
  <c r="C89" i="68" s="1"/>
  <c r="C79" i="68" a="1"/>
  <c r="C79" i="68" s="1"/>
  <c r="C72" i="68" a="1"/>
  <c r="C72" i="68" s="1"/>
  <c r="C96" i="68" a="1"/>
  <c r="C96" i="68" s="1"/>
  <c r="C140" i="68" a="1"/>
  <c r="C140" i="68" s="1"/>
  <c r="C88" i="68" a="1"/>
  <c r="C88" i="68" s="1"/>
  <c r="C90" i="68" a="1"/>
  <c r="C90" i="68" s="1"/>
  <c r="C74" i="68" a="1"/>
  <c r="C74" i="68" s="1"/>
  <c r="C62" i="68" a="1"/>
  <c r="C62" i="68" s="1"/>
  <c r="C60" i="68" a="1"/>
  <c r="C60" i="68" s="1"/>
  <c r="AH19" i="61"/>
  <c r="BT11" i="62" s="1"/>
  <c r="C54" i="55" a="1"/>
  <c r="C54" i="55" s="1"/>
  <c r="C52" i="55" a="1"/>
  <c r="C52" i="55" s="1"/>
  <c r="C143" i="55" a="1"/>
  <c r="C143" i="55" s="1"/>
  <c r="C85" i="55" a="1"/>
  <c r="C85" i="55" s="1"/>
  <c r="C75" i="55" a="1"/>
  <c r="C75" i="55" s="1"/>
  <c r="C90" i="55" a="1"/>
  <c r="C90" i="55" s="1"/>
  <c r="C91" i="55" a="1"/>
  <c r="C91" i="55" s="1"/>
  <c r="C139" i="55" a="1"/>
  <c r="C139" i="55" s="1"/>
  <c r="C92" i="55" a="1"/>
  <c r="C92" i="55" s="1"/>
  <c r="C83" i="55" a="1"/>
  <c r="C83" i="55" s="1"/>
  <c r="C70" i="55" a="1"/>
  <c r="C70" i="55" s="1"/>
  <c r="C58" i="55" a="1"/>
  <c r="C58" i="55" s="1"/>
  <c r="C51" i="55" a="1"/>
  <c r="C51" i="55" s="1"/>
  <c r="C106" i="55" s="1"/>
  <c r="C63" i="55" a="1"/>
  <c r="C63" i="55" s="1"/>
  <c r="C67" i="55" a="1"/>
  <c r="C67" i="55" s="1"/>
  <c r="C71" i="55" a="1"/>
  <c r="C71" i="55" s="1"/>
  <c r="C76" i="55" a="1"/>
  <c r="C76" i="55" s="1"/>
  <c r="C69" i="55" a="1"/>
  <c r="C69" i="55" s="1"/>
  <c r="C53" i="55" a="1"/>
  <c r="C53" i="55" s="1"/>
  <c r="C77" i="55" a="1"/>
  <c r="C77" i="55" s="1"/>
  <c r="C72" i="55" a="1"/>
  <c r="C72" i="55" s="1"/>
  <c r="C68" i="55" a="1"/>
  <c r="C68" i="55" s="1"/>
  <c r="C61" i="55" a="1"/>
  <c r="C61" i="55" s="1"/>
  <c r="C82" i="55" a="1"/>
  <c r="C82" i="55" s="1"/>
  <c r="C57" i="55" a="1"/>
  <c r="C57" i="55" s="1"/>
  <c r="C59" i="55" a="1"/>
  <c r="C59" i="55" s="1"/>
  <c r="C138" i="55" a="1"/>
  <c r="C138" i="55" s="1"/>
  <c r="C145" i="55" s="1"/>
  <c r="C140" i="55" a="1"/>
  <c r="C140" i="55" s="1"/>
  <c r="C81" i="55" a="1"/>
  <c r="C81" i="55" s="1"/>
  <c r="C78" i="55" a="1"/>
  <c r="C78" i="55" s="1"/>
  <c r="C141" i="55" a="1"/>
  <c r="C141" i="55" s="1"/>
  <c r="C62" i="55" a="1"/>
  <c r="C62" i="55" s="1"/>
  <c r="C64" i="55" a="1"/>
  <c r="C64" i="55" s="1"/>
  <c r="C89" i="55" a="1"/>
  <c r="C89" i="55" s="1"/>
  <c r="C87" i="55" a="1"/>
  <c r="C87" i="55" s="1"/>
  <c r="C142" i="55" a="1"/>
  <c r="C142" i="55" s="1"/>
  <c r="C55" i="55" a="1"/>
  <c r="C55" i="55" s="1"/>
  <c r="C74" i="55" a="1"/>
  <c r="C74" i="55" s="1"/>
  <c r="C79" i="55" a="1"/>
  <c r="C79" i="55" s="1"/>
  <c r="C80" i="55" a="1"/>
  <c r="C80" i="55" s="1"/>
  <c r="C88" i="55" a="1"/>
  <c r="C88"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61" i="60" a="1"/>
  <c r="C61" i="60" s="1"/>
  <c r="C84" i="60" a="1"/>
  <c r="C84" i="60" s="1"/>
  <c r="C83" i="60" a="1"/>
  <c r="C83" i="60" s="1"/>
  <c r="C67" i="60" a="1"/>
  <c r="C67" i="60" s="1"/>
  <c r="C51" i="60" a="1"/>
  <c r="C51" i="60" s="1"/>
  <c r="C106" i="60" s="1"/>
  <c r="C140" i="60" a="1"/>
  <c r="C140" i="60" s="1"/>
  <c r="C92" i="60" a="1"/>
  <c r="C92" i="60" s="1"/>
  <c r="C57" i="60" a="1"/>
  <c r="C57" i="60" s="1"/>
  <c r="C89" i="60" a="1"/>
  <c r="C89" i="60" s="1"/>
  <c r="C78" i="60" a="1"/>
  <c r="C78" i="60" s="1"/>
  <c r="C54" i="60" a="1"/>
  <c r="C54" i="60" s="1"/>
  <c r="C79" i="60" a="1"/>
  <c r="C79" i="60" s="1"/>
  <c r="C143" i="60" a="1"/>
  <c r="C143" i="60" s="1"/>
  <c r="C70" i="60" a="1"/>
  <c r="C70" i="60" s="1"/>
  <c r="C55" i="60" a="1"/>
  <c r="C55" i="60" s="1"/>
  <c r="C139" i="60" a="1"/>
  <c r="C139" i="60" s="1"/>
  <c r="C64" i="60" a="1"/>
  <c r="C64" i="60" s="1"/>
  <c r="C72" i="60" a="1"/>
  <c r="C72" i="60" s="1"/>
  <c r="C58" i="60" a="1"/>
  <c r="C58" i="60" s="1"/>
  <c r="C53" i="60" a="1"/>
  <c r="C53" i="60" s="1"/>
  <c r="C141" i="60" a="1"/>
  <c r="C141" i="60" s="1"/>
  <c r="C62" i="60" a="1"/>
  <c r="C62" i="60" s="1"/>
  <c r="C111" i="60" a="1"/>
  <c r="C111" i="60" s="1"/>
  <c r="C133" i="60" s="1"/>
  <c r="C86" i="60" a="1"/>
  <c r="C86" i="60" s="1"/>
  <c r="C76" i="60" a="1"/>
  <c r="C76" i="60" s="1"/>
  <c r="C87" i="60" a="1"/>
  <c r="C87" i="60" s="1"/>
  <c r="C88" i="60" a="1"/>
  <c r="C88" i="60" s="1"/>
  <c r="C52" i="60" a="1"/>
  <c r="C52" i="60" s="1"/>
  <c r="C68" i="60" a="1"/>
  <c r="C68" i="60" s="1"/>
  <c r="C90" i="60" a="1"/>
  <c r="C90" i="60" s="1"/>
  <c r="C66" i="60" a="1"/>
  <c r="C66" i="60" s="1"/>
  <c r="C75" i="60" a="1"/>
  <c r="C75" i="60" s="1"/>
  <c r="C69" i="60" a="1"/>
  <c r="C69" i="60" s="1"/>
  <c r="C56" i="60" a="1"/>
  <c r="C56" i="60" s="1"/>
  <c r="C77" i="60" a="1"/>
  <c r="C77" i="60" s="1"/>
  <c r="C65" i="60" a="1"/>
  <c r="C65" i="60" s="1"/>
  <c r="C142" i="60" a="1"/>
  <c r="C142" i="60" s="1"/>
  <c r="C63" i="60" a="1"/>
  <c r="C63" i="60" s="1"/>
  <c r="C71" i="60" a="1"/>
  <c r="C71" i="60" s="1"/>
  <c r="C73" i="60" a="1"/>
  <c r="C73" i="60" s="1"/>
  <c r="C59" i="60" a="1"/>
  <c r="C59" i="60" s="1"/>
  <c r="C138" i="60" a="1"/>
  <c r="C138" i="60" s="1"/>
  <c r="C145" i="60" s="1"/>
  <c r="C80" i="60" a="1"/>
  <c r="C80" i="60" s="1"/>
  <c r="C72" i="64" a="1"/>
  <c r="C72" i="64" s="1"/>
  <c r="C75" i="64" a="1"/>
  <c r="C75" i="64" s="1"/>
  <c r="C87" i="64" a="1"/>
  <c r="C87" i="64" s="1"/>
  <c r="C79" i="64" a="1"/>
  <c r="C79" i="64" s="1"/>
  <c r="C95" i="64" a="1"/>
  <c r="C95" i="64" s="1"/>
  <c r="C138" i="64" a="1"/>
  <c r="C138" i="64" s="1"/>
  <c r="C145" i="64" s="1"/>
  <c r="C62" i="64" a="1"/>
  <c r="C62" i="64" s="1"/>
  <c r="C89" i="64" a="1"/>
  <c r="C89" i="64" s="1"/>
  <c r="C70" i="64" a="1"/>
  <c r="C70" i="64" s="1"/>
  <c r="C84" i="64" a="1"/>
  <c r="C84" i="64" s="1"/>
  <c r="C80" i="64" a="1"/>
  <c r="C80" i="64" s="1"/>
  <c r="C83" i="64" a="1"/>
  <c r="C83" i="64" s="1"/>
  <c r="C53" i="64" a="1"/>
  <c r="C53" i="64" s="1"/>
  <c r="C65" i="64" a="1"/>
  <c r="C65" i="64" s="1"/>
  <c r="C111" i="64" a="1"/>
  <c r="C111" i="64" s="1"/>
  <c r="C133" i="64" s="1"/>
  <c r="C78" i="64" a="1"/>
  <c r="C78" i="64" s="1"/>
  <c r="C94" i="64" a="1"/>
  <c r="C94" i="64" s="1"/>
  <c r="C104" i="64" a="1"/>
  <c r="C104" i="64" s="1"/>
  <c r="C73" i="64" a="1"/>
  <c r="C73" i="64" s="1"/>
  <c r="C77" i="64" a="1"/>
  <c r="C77" i="64" s="1"/>
  <c r="C90" i="64" a="1"/>
  <c r="C90" i="64" s="1"/>
  <c r="C141" i="64" a="1"/>
  <c r="C141" i="64" s="1"/>
  <c r="C69" i="64" a="1"/>
  <c r="C69" i="64" s="1"/>
  <c r="C91" i="64" a="1"/>
  <c r="C91" i="64" s="1"/>
  <c r="C143" i="64" a="1"/>
  <c r="C143" i="64" s="1"/>
  <c r="C52" i="64" a="1"/>
  <c r="C52" i="64" s="1"/>
  <c r="C57" i="64" a="1"/>
  <c r="C57" i="64" s="1"/>
  <c r="C85" i="64" a="1"/>
  <c r="C85" i="64" s="1"/>
  <c r="C86" i="64" a="1"/>
  <c r="C86" i="64" s="1"/>
  <c r="C59" i="64" a="1"/>
  <c r="C59" i="64" s="1"/>
  <c r="C68" i="64" a="1"/>
  <c r="C68" i="64" s="1"/>
  <c r="C139" i="64" a="1"/>
  <c r="C139"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42" i="64" a="1"/>
  <c r="C142" i="64" s="1"/>
  <c r="C140" i="64" a="1"/>
  <c r="C140" i="64" s="1"/>
  <c r="C64" i="64" a="1"/>
  <c r="C64" i="64" s="1"/>
  <c r="C55" i="64" a="1"/>
  <c r="C55" i="64" s="1"/>
  <c r="C88" i="64" a="1"/>
  <c r="C88" i="64" s="1"/>
  <c r="C103" i="64" a="1"/>
  <c r="C103" i="64" s="1"/>
  <c r="C112" i="64" a="1"/>
  <c r="C112" i="64" s="1"/>
  <c r="C56" i="64" a="1"/>
  <c r="C56" i="64" s="1"/>
  <c r="C81" i="64" a="1"/>
  <c r="C81" i="64" s="1"/>
  <c r="C71" i="64" a="1"/>
  <c r="C71" i="64" s="1"/>
  <c r="C92" i="64" a="1"/>
  <c r="C92" i="64" s="1"/>
  <c r="C82" i="64" a="1"/>
  <c r="C82" i="64" s="1"/>
  <c r="C58" i="64" a="1"/>
  <c r="C58" i="64" s="1"/>
  <c r="C134" i="39" l="1"/>
  <c r="AF10" i="92"/>
  <c r="AF10" i="88"/>
  <c r="AF11" i="92"/>
  <c r="AF11" i="88"/>
  <c r="AF11" i="63"/>
  <c r="AF11" i="67"/>
  <c r="AF11" i="71"/>
  <c r="AF10" i="63"/>
  <c r="AF10" i="71"/>
  <c r="AF10" i="67"/>
  <c r="BT11" i="70"/>
  <c r="I24" i="56"/>
  <c r="I56" i="56" s="1"/>
  <c r="C107" i="39"/>
  <c r="C108" i="39" s="1"/>
  <c r="C146" i="39"/>
  <c r="H103" i="2" l="1"/>
  <c r="H92" i="2"/>
  <c r="B48" i="12" l="1"/>
  <c r="AB56" i="9"/>
  <c r="C49" i="12" l="1"/>
  <c r="C108" i="12" s="1"/>
  <c r="G60" i="9"/>
  <c r="AB60" i="9" s="1"/>
  <c r="E16" i="1" l="1"/>
  <c r="E16" i="56" s="1"/>
  <c r="J16" i="56" l="1"/>
  <c r="J16" i="1"/>
  <c r="E18" i="1"/>
  <c r="E18" i="56" s="1"/>
  <c r="E20" i="1" l="1"/>
  <c r="E20" i="56" s="1"/>
  <c r="E24" i="1" l="1"/>
  <c r="E24" i="56" l="1"/>
  <c r="E56" i="1"/>
  <c r="G17" i="1"/>
  <c r="G17" i="56" s="1"/>
  <c r="E56" i="56" l="1"/>
  <c r="J17" i="56"/>
  <c r="J17" i="1"/>
  <c r="H67" i="2"/>
  <c r="G18" i="1"/>
  <c r="J18" i="1" l="1"/>
  <c r="G18" i="56"/>
  <c r="J18" i="56" s="1"/>
  <c r="G20" i="1"/>
  <c r="J20" i="1" l="1"/>
  <c r="G20" i="56"/>
  <c r="G24" i="1"/>
  <c r="J24" i="1" s="1"/>
  <c r="G24" i="56" l="1"/>
  <c r="J24" i="56" s="1"/>
  <c r="J56" i="56" s="1"/>
  <c r="J20" i="56"/>
  <c r="G56" i="1"/>
  <c r="J56" i="1" s="1"/>
  <c r="G56" i="5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13" authorId="0" shapeId="0" xr:uid="{FF0462C9-B33A-4CBA-B1CE-BA97F1B322E1}">
      <text>
        <r>
          <rPr>
            <b/>
            <sz val="9"/>
            <color indexed="81"/>
            <rFont val="Tahoma"/>
            <family val="2"/>
          </rPr>
          <t>Elhams, Majda (HOM):</t>
        </r>
        <r>
          <rPr>
            <sz val="9"/>
            <color indexed="81"/>
            <rFont val="Tahoma"/>
            <family val="2"/>
          </rPr>
          <t xml:space="preserve">
Do not rename/alter the spelling. Current name drive a formula on the HUD Requirements tab.</t>
        </r>
      </text>
    </comment>
    <comment ref="A54" authorId="0" shapeId="0" xr:uid="{67A79E6B-9307-40DB-AFA2-4BACA37689D1}">
      <text>
        <r>
          <rPr>
            <b/>
            <sz val="9"/>
            <color indexed="81"/>
            <rFont val="Tahoma"/>
            <family val="2"/>
          </rPr>
          <t>Elhams, Majda (HOM):</t>
        </r>
        <r>
          <rPr>
            <sz val="9"/>
            <color indexed="81"/>
            <rFont val="Tahoma"/>
            <family val="2"/>
          </rPr>
          <t xml:space="preserve">
State funding per Fiscal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2" authorId="0" shapeId="0" xr:uid="{0BD416D3-557F-4002-A562-A6FC9C79D18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E29" authorId="1" shapeId="0" xr:uid="{EBF60F32-F0A5-4826-9260-32F061604AA7}">
      <text>
        <r>
          <rPr>
            <b/>
            <sz val="9"/>
            <color indexed="81"/>
            <rFont val="Tahoma"/>
            <family val="2"/>
          </rPr>
          <t>CANNOT exceed $21,840</t>
        </r>
        <r>
          <rPr>
            <sz val="9"/>
            <color indexed="81"/>
            <rFont val="Tahoma"/>
            <family val="2"/>
          </rPr>
          <t xml:space="preserve">
</t>
        </r>
      </text>
    </comment>
    <comment ref="F29" authorId="1" shapeId="0" xr:uid="{F700F186-CBBD-4800-A852-12866826A393}">
      <text>
        <r>
          <rPr>
            <b/>
            <sz val="9"/>
            <color indexed="81"/>
            <rFont val="Tahoma"/>
            <family val="2"/>
          </rPr>
          <t>CANNOT exceed $10,920</t>
        </r>
        <r>
          <rPr>
            <sz val="9"/>
            <color indexed="81"/>
            <rFont val="Tahoma"/>
            <family val="2"/>
          </rPr>
          <t xml:space="preserve">
</t>
        </r>
      </text>
    </comment>
    <comment ref="A48" authorId="1" shapeId="0" xr:uid="{F7933567-C04D-4AC7-9F3E-9087DAD5DEFB}">
      <text>
        <r>
          <rPr>
            <sz val="9"/>
            <color indexed="81"/>
            <rFont val="Tahoma"/>
            <family val="2"/>
          </rPr>
          <t xml:space="preserve">
Auto-populates when revenue sources are input on the driving summary tab i.e. 'Summary - Support Services' tab.</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1413D323-0F31-4334-BD6E-6D8717790D3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77D0359C-FC6E-4521-905C-106F606396BD}">
      <text>
        <r>
          <rPr>
            <sz val="9"/>
            <color indexed="81"/>
            <rFont val="Tahoma"/>
            <family val="2"/>
          </rPr>
          <t xml:space="preserve">
Auto-populates when revenue sources are input on the driving summary tab i.e. '+Summary tab (1)'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tc={8E14C5D8-D0CE-4A5B-9A13-76CC71FE326C}</author>
  </authors>
  <commentList>
    <comment ref="A14"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4C26339A-7E1D-4CAB-82EB-C92FE1C81408}">
      <text>
        <r>
          <rPr>
            <sz val="8"/>
            <color indexed="81"/>
            <rFont val="Tahoma"/>
            <family val="2"/>
          </rPr>
          <t>←Select from the drop-down list the fiscal year in which the proposed budget changes will first become effective</t>
        </r>
      </text>
    </comment>
    <comment ref="I2" authorId="1" shapeId="0" xr:uid="{20EBC17F-AB52-4504-AD3E-DC12E9DE94E6}">
      <text>
        <r>
          <rPr>
            <sz val="10"/>
            <rFont val="Arial"/>
            <family val="2"/>
          </rPr>
          <t xml:space="preserve">Override for contracts with unconventional years. i.e. do not align with the fiscal year.
</t>
        </r>
      </text>
    </comment>
    <comment ref="J2" authorId="1" shapeId="0" xr:uid="{0149A797-0DDA-481F-B1F9-DAA700E577D5}">
      <text>
        <r>
          <rPr>
            <sz val="10"/>
            <rFont val="Arial"/>
            <family val="2"/>
          </rPr>
          <t xml:space="preserve">Override for contracts with unconventional years. i.e. do not align with the fiscal year.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EF3580CA-17C7-4A86-9B3F-AD605B82CFD0}">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6F0776A0-98DB-4B7C-B78C-98E20EA53C65}">
      <text>
        <r>
          <rPr>
            <sz val="9"/>
            <color indexed="81"/>
            <rFont val="Tahoma"/>
            <family val="2"/>
          </rPr>
          <t xml:space="preserve">
Auto-populates when revenue sources are input on the driving summary tab i.e. '+Summary tab (1)'</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tc={5D62FFE3-DB00-433D-AADC-9AB5AC8E84D5}</author>
  </authors>
  <commentList>
    <comment ref="A14"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0E7F91B-3AF5-4729-8D82-400AAC4E1661}">
      <text>
        <r>
          <rPr>
            <sz val="8"/>
            <color indexed="81"/>
            <rFont val="Tahoma"/>
            <family val="2"/>
          </rPr>
          <t>←Select from the drop-down list the fiscal year in which the proposed budget changes will first become effective</t>
        </r>
      </text>
    </comment>
    <comment ref="I2" authorId="1" shapeId="0" xr:uid="{B30C2FFD-B7EB-48BD-83E2-C6E786FC9125}">
      <text>
        <r>
          <rPr>
            <sz val="10"/>
            <rFont val="Arial"/>
            <family val="2"/>
          </rPr>
          <t xml:space="preserve">Override for contracts with unconventional years. i.e. do not align with the fiscal year.
</t>
        </r>
      </text>
    </comment>
    <comment ref="J2" authorId="1" shapeId="0" xr:uid="{E0A3B71D-6A59-43EE-B557-F795EDA7933F}">
      <text>
        <r>
          <rPr>
            <sz val="10"/>
            <rFont val="Arial"/>
            <family val="2"/>
          </rPr>
          <t xml:space="preserve">Override for contracts with unconventional years. i.e. do not align with the fiscal year.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5A331DB2-3D3B-457B-ADE9-642856E390EE}">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1BC51AA-2DB6-4292-A9EC-C8FC1F7E219A}">
      <text>
        <r>
          <rPr>
            <sz val="9"/>
            <color indexed="81"/>
            <rFont val="Tahoma"/>
            <family val="2"/>
          </rPr>
          <t xml:space="preserve">
Auto-populates when revenue sources are input on the driving summary tab i.e. '+Summary tab (1)'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tc={3EFE8DA0-43B4-48D6-B99A-34893BBF4D61}</author>
  </authors>
  <commentList>
    <comment ref="A14"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B4" authorId="0" shapeId="0" xr:uid="{40117F99-D4C6-4F2E-96B1-7DAED9E5AEC4}">
      <text>
        <r>
          <rPr>
            <sz val="9"/>
            <color indexed="81"/>
            <rFont val="Tahoma"/>
            <family val="2"/>
          </rPr>
          <t>Modification
Revision
Amendment#
None</t>
        </r>
      </text>
    </comment>
    <comment ref="C4" authorId="0" shapeId="0" xr:uid="{E3FE451C-E807-4D65-8829-E3FAFD8C799D}">
      <text>
        <r>
          <rPr>
            <b/>
            <sz val="9"/>
            <color indexed="81"/>
            <rFont val="Tahoma"/>
            <family val="2"/>
          </rPr>
          <t xml:space="preserve">
</t>
        </r>
        <r>
          <rPr>
            <sz val="9"/>
            <color indexed="81"/>
            <rFont val="Tahoma"/>
            <family val="2"/>
          </rPr>
          <t>Increase
Decrease
Cost-neutral revision
Funding source change Fund transfer
Correction
Adjustment to Actuals etc.</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914D39C4-02F8-4351-9C92-3802415860AE}">
      <text>
        <r>
          <rPr>
            <sz val="8"/>
            <color indexed="81"/>
            <rFont val="Tahoma"/>
            <family val="2"/>
          </rPr>
          <t>←Select from the drop-down list the fiscal year in which the proposed budget changes will first become effective</t>
        </r>
      </text>
    </comment>
    <comment ref="I2" authorId="1" shapeId="0" xr:uid="{B5AB22C7-AEFF-4B63-B27C-5DA1B06DA6E4}">
      <text>
        <r>
          <rPr>
            <sz val="10"/>
            <rFont val="Arial"/>
            <family val="2"/>
          </rPr>
          <t>Override for contracts with unconventional years. i.e. do not align with the fiscal year.</t>
        </r>
      </text>
    </comment>
    <comment ref="J2" authorId="1" shapeId="0" xr:uid="{E5D5370B-1246-46F8-BD92-C7CBD002F912}">
      <text>
        <r>
          <rPr>
            <sz val="10"/>
            <rFont val="Arial"/>
            <family val="2"/>
          </rPr>
          <t xml:space="preserve">Override for contracts with unconventional years. i.e. do not align with the fiscal year.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56A6C8D4-73C9-429D-AF4E-7FB46FDFF6D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93A7A1CC-E5D6-4170-B673-F7D206D37268}">
      <text>
        <r>
          <rPr>
            <sz val="9"/>
            <color indexed="81"/>
            <rFont val="Tahoma"/>
            <family val="2"/>
          </rPr>
          <t xml:space="preserve">
Auto-populates when revenue sources are input on the driving summary tab i.e. '+Summary tab (1)'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Robert J McCarthy</author>
    <author>tc={31FAC18D-3D6F-453D-91CA-A46C73459EB2}</author>
  </authors>
  <commentList>
    <comment ref="A14" authorId="0" shapeId="0" xr:uid="{006B809C-D726-4D54-8796-6EDE1421B528}">
      <text>
        <r>
          <rPr>
            <b/>
            <sz val="9"/>
            <color indexed="81"/>
            <rFont val="Tahoma"/>
            <family val="2"/>
          </rPr>
          <t>The first 9 operating expense lines are fixed defaults which correspond to those in CARBON. Please do not delete or re-order these, even if not used</t>
        </r>
      </text>
    </comment>
    <comment ref="A70" authorId="1" shapeId="0" xr:uid="{31FAC18D-3D6F-453D-91CA-A46C73459EB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35B9085-0B5D-4A27-ADC3-24F09EF62002}">
      <text>
        <r>
          <rPr>
            <sz val="8"/>
            <color indexed="81"/>
            <rFont val="Tahoma"/>
            <family val="2"/>
          </rPr>
          <t>←Select from the drop-down list the fiscal year in which the proposed budget changes will first become effective</t>
        </r>
      </text>
    </comment>
    <comment ref="I2" authorId="1" shapeId="0" xr:uid="{E7E132A5-3A12-443A-BF4A-F6CF0EA259F4}">
      <text>
        <r>
          <rPr>
            <sz val="10"/>
            <rFont val="Arial"/>
            <family val="2"/>
          </rPr>
          <t xml:space="preserve">Override for contracts with unconventional years. i.e. do not align with the fiscal year.
</t>
        </r>
      </text>
    </comment>
    <comment ref="J2" authorId="1" shapeId="0" xr:uid="{81979C3A-CAB5-4BDF-8B68-65E93D5DA9B7}">
      <text>
        <r>
          <rPr>
            <sz val="10"/>
            <rFont val="Arial"/>
            <family val="2"/>
          </rPr>
          <t xml:space="preserve">Override for contracts with unconventional years. i.e. do not align with the fiscal year.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6C05E264-E806-4D62-97F1-863D5EBF1C1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AD1203ED-11DC-4403-97A7-9245265B0757}">
      <text>
        <r>
          <rPr>
            <sz val="9"/>
            <color indexed="81"/>
            <rFont val="Tahoma"/>
            <family val="2"/>
          </rPr>
          <t xml:space="preserve">
Auto-populates when revenue sources are input on the driving summary tab i.e. '+Summary tab (1)'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Robert J McCarthy</author>
    <author>tc={8F20642B-3A7C-46A1-8294-9C5FA0218A40}</author>
  </authors>
  <commentList>
    <comment ref="A14" authorId="0" shapeId="0" xr:uid="{8333777B-B6CD-4A9C-8B37-A3C4D1A73A7F}">
      <text>
        <r>
          <rPr>
            <b/>
            <sz val="9"/>
            <color indexed="81"/>
            <rFont val="Tahoma"/>
            <family val="2"/>
          </rPr>
          <t>The first 9 operating expense lines are fixed defaults which correspond to those in CARBON. Please do not delete or re-order these, even if not used</t>
        </r>
      </text>
    </comment>
    <comment ref="A70" authorId="1" shapeId="0" xr:uid="{8F20642B-3A7C-46A1-8294-9C5FA0218A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A8E1710-EB4F-467F-A573-EBF0BCA3E293}">
      <text>
        <r>
          <rPr>
            <sz val="8"/>
            <color indexed="81"/>
            <rFont val="Tahoma"/>
            <family val="2"/>
          </rPr>
          <t>←Select from the drop-down list the fiscal year in which the proposed budget changes will first become effective</t>
        </r>
      </text>
    </comment>
    <comment ref="I2" authorId="1" shapeId="0" xr:uid="{69A0283D-E195-466D-B5A4-EBFE8B68F76B}">
      <text>
        <r>
          <rPr>
            <sz val="10"/>
            <rFont val="Arial"/>
            <family val="2"/>
          </rPr>
          <t xml:space="preserve">Override for contracts with unconventional years. i.e. do not align with the fiscal year.
</t>
        </r>
      </text>
    </comment>
    <comment ref="J2" authorId="1" shapeId="0" xr:uid="{74CACCCC-BBE7-4C51-9CC2-F749D95CFF0F}">
      <text>
        <r>
          <rPr>
            <sz val="10"/>
            <rFont val="Arial"/>
            <family val="2"/>
          </rPr>
          <t xml:space="preserve">Override for contracts with unconventional years. i.e. do not align with the fiscal year.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FBE8EAE8-B2B5-43C4-9ABC-FC850F031EE3}">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A05AED3-0A1D-49F0-BCFA-2061E5E812A0}">
      <text>
        <r>
          <rPr>
            <sz val="9"/>
            <color indexed="81"/>
            <rFont val="Tahoma"/>
            <family val="2"/>
          </rPr>
          <t xml:space="preserve">
Auto-populates when revenue sources are input on the driving summary tab i.e. '+Summary tab (1)'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Robert J McCarthy</author>
    <author>tc={29D826DB-C670-4A83-90E0-D0241062E0CA}</author>
  </authors>
  <commentList>
    <comment ref="A14" authorId="0" shapeId="0" xr:uid="{63604977-E9AA-43D5-8DB3-20215E49B931}">
      <text>
        <r>
          <rPr>
            <b/>
            <sz val="9"/>
            <color indexed="81"/>
            <rFont val="Tahoma"/>
            <family val="2"/>
          </rPr>
          <t>The first 9 operating expense lines are fixed defaults which correspond to those in CARBON. Please do not delete or re-order these, even if not used</t>
        </r>
      </text>
    </comment>
    <comment ref="A70" authorId="1" shapeId="0" xr:uid="{29D826DB-C670-4A83-90E0-D0241062E0CA}">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2059C71-A9D9-4531-B3CE-AD32BE0B1304}">
      <text>
        <r>
          <rPr>
            <sz val="8"/>
            <color indexed="81"/>
            <rFont val="Tahoma"/>
            <family val="2"/>
          </rPr>
          <t>←Select from the drop-down list the fiscal year in which the proposed budget changes will first become effective</t>
        </r>
      </text>
    </comment>
    <comment ref="I2" authorId="1" shapeId="0" xr:uid="{C90586A2-44FB-4BED-BA9D-7788A2A4E7D8}">
      <text>
        <r>
          <rPr>
            <sz val="10"/>
            <rFont val="Arial"/>
            <family val="2"/>
          </rPr>
          <t xml:space="preserve">Override for contracts with unconventional years. i.e. do not align with the fiscal year.
</t>
        </r>
      </text>
    </comment>
    <comment ref="J2" authorId="1" shapeId="0" xr:uid="{AF3952AD-470F-4268-87C6-460008A687CD}">
      <text>
        <r>
          <rPr>
            <sz val="10"/>
            <rFont val="Arial"/>
            <family val="2"/>
          </rPr>
          <t xml:space="preserve">Override for contracts with unconventional years. i.e. do not align with the fiscal year.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14" authorId="0" shapeId="0" xr:uid="{9DBB41FF-F8F7-479D-A006-DFE121DC79C6}">
      <text>
        <r>
          <rPr>
            <sz val="9"/>
            <color indexed="81"/>
            <rFont val="Tahoma"/>
            <family val="2"/>
          </rPr>
          <t xml:space="preserve">From the Grant Inventory Worksheet (GIW)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E19" authorId="0" shapeId="0" xr:uid="{8F733329-D11F-469D-8BFE-CF0D9128ABF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33" authorId="1" shapeId="0" xr:uid="{88737DE5-A771-4C3B-AF5D-4E9D78DF09F6}">
      <text>
        <r>
          <rPr>
            <sz val="9"/>
            <color indexed="81"/>
            <rFont val="Tahoma"/>
            <family val="2"/>
          </rPr>
          <t xml:space="preserve">
Auto-populates when revenue sources are input on the driving summary tab i.e. '+Summary tab (1)'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Robert J McCarthy</author>
    <author>tc={3A4BC3C0-3E29-45DC-9D0B-B9C62CB0899D}</author>
  </authors>
  <commentList>
    <comment ref="A14" authorId="0" shapeId="0" xr:uid="{D7032506-A04A-4BB5-ABF3-66195113D9FE}">
      <text>
        <r>
          <rPr>
            <b/>
            <sz val="9"/>
            <color indexed="81"/>
            <rFont val="Tahoma"/>
            <family val="2"/>
          </rPr>
          <t>The first 9 operating expense lines are fixed defaults which correspond to those in CARBON. Please do not delete or re-order these, even if not used</t>
        </r>
      </text>
    </comment>
    <comment ref="A70" authorId="1" shapeId="0" xr:uid="{3A4BC3C0-3E29-45DC-9D0B-B9C62CB0899D}">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2EF81334-0298-4B17-8B7C-556B0F8688CB}">
      <text>
        <r>
          <rPr>
            <sz val="8"/>
            <color indexed="81"/>
            <rFont val="Tahoma"/>
            <family val="2"/>
          </rPr>
          <t>←Select from the drop-down list the fiscal year in which the proposed budget changes will first become effective</t>
        </r>
      </text>
    </comment>
    <comment ref="I2" authorId="1" shapeId="0" xr:uid="{8F73913F-550D-4FC1-80A3-948F5622E156}">
      <text>
        <r>
          <rPr>
            <sz val="10"/>
            <rFont val="Arial"/>
            <family val="2"/>
          </rPr>
          <t xml:space="preserve">Override for contracts with unconventional years. i.e. do not align with the fiscal year.
</t>
        </r>
      </text>
    </comment>
    <comment ref="J2" authorId="1" shapeId="0" xr:uid="{4D14A861-3737-45AE-AE25-0F81D8336687}">
      <text>
        <r>
          <rPr>
            <sz val="10"/>
            <rFont val="Arial"/>
            <family val="2"/>
          </rPr>
          <t xml:space="preserve">Override for contracts with unconventional years. i.e. do not align with the fiscal year.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D4" authorId="0" shapeId="0" xr:uid="{6EBB7861-37F0-47A2-9563-52337C3F2FFC}">
      <text>
        <r>
          <rPr>
            <b/>
            <sz val="9"/>
            <color indexed="81"/>
            <rFont val="Tahoma"/>
            <family val="2"/>
          </rPr>
          <t>Elhams, Majda (HOM):</t>
        </r>
        <r>
          <rPr>
            <sz val="9"/>
            <color indexed="81"/>
            <rFont val="Tahoma"/>
            <family val="2"/>
          </rPr>
          <t xml:space="preserve">
partial years are rounded up.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B3" authorId="0" shapeId="0" xr:uid="{00000000-0006-0000-0300-000001000000}">
      <text>
        <r>
          <rPr>
            <sz val="9"/>
            <color indexed="81"/>
            <rFont val="Tahoma"/>
            <family val="2"/>
          </rPr>
          <t>The date the budget was completed</t>
        </r>
      </text>
    </comment>
    <comment ref="A23" authorId="0" shapeId="0" xr:uid="{00000000-0006-0000-0300-00000A000000}">
      <text>
        <r>
          <rPr>
            <sz val="9"/>
            <color indexed="81"/>
            <rFont val="Tahoma"/>
            <family val="2"/>
          </rPr>
          <t>The total provider share of Administrative Costs allocated by HUD in the CoC award. Ignore this row if this agreement/budget does not contain any HUD funding.</t>
        </r>
      </text>
    </comment>
    <comment ref="A26" authorId="1" shapeId="0" xr:uid="{FC4280E5-DC7A-4C1E-BA8D-91BB0F2182B7}">
      <text>
        <r>
          <rPr>
            <sz val="9"/>
            <color indexed="81"/>
            <rFont val="Tahoma"/>
            <family val="2"/>
          </rPr>
          <t xml:space="preserve">Select funding source names from the drop-down menu on this summary tab ONLY then add amounts in the appropriate fields by year. The funding source names selected here will auto-populate in the same row order in the other summary tabs (the funding amounts will </t>
        </r>
        <r>
          <rPr>
            <b/>
            <u/>
            <sz val="9"/>
            <color indexed="81"/>
            <rFont val="Tahoma"/>
            <family val="2"/>
          </rPr>
          <t>NOT</t>
        </r>
        <r>
          <rPr>
            <sz val="9"/>
            <color indexed="81"/>
            <rFont val="Tahoma"/>
            <family val="2"/>
          </rPr>
          <t xml:space="preserve"> auto-populate). Be sure to list the name of all funding sources here, even if they only apply to another budget/component tab within this sheet</t>
        </r>
        <r>
          <rPr>
            <b/>
            <sz val="9"/>
            <color indexed="81"/>
            <rFont val="Tahoma"/>
            <family val="2"/>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3"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D13" authorId="0" shapeId="0" xr:uid="{00000000-0006-0000-0400-000002000000}">
      <text>
        <r>
          <rPr>
            <b/>
            <sz val="9"/>
            <color indexed="81"/>
            <rFont val="Tahoma"/>
            <family val="2"/>
          </rPr>
          <t>The total number of full-time equivalent budgeted positions for this job title. Examples:
One full-time employee = 1.00
One half-time employee = 0.50
Two full-time employees = 2.00</t>
        </r>
        <r>
          <rPr>
            <sz val="9"/>
            <color indexed="81"/>
            <rFont val="Tahoma"/>
            <family val="2"/>
          </rPr>
          <t xml:space="preserve">
</t>
        </r>
      </text>
    </comment>
    <comment ref="E13" authorId="0" shapeId="0" xr:uid="{00000000-0006-0000-0400-000003000000}">
      <text>
        <r>
          <rPr>
            <b/>
            <sz val="9"/>
            <color indexed="81"/>
            <rFont val="Tahoma"/>
            <family val="2"/>
          </rPr>
          <t>The percentage of this position that is funded by this specific HSH program grant.(Use for positions which split their time between multiple programs). 
Examples:
Position works exclusively on this program = 100%
Position spends only half of their time on this program = 50%</t>
        </r>
        <r>
          <rPr>
            <sz val="9"/>
            <color indexed="81"/>
            <rFont val="Tahoma"/>
            <family val="2"/>
          </rPr>
          <t xml:space="preserve">
</t>
        </r>
      </text>
    </comment>
    <comment ref="F13" authorId="0" shapeId="0" xr:uid="{00000000-0006-0000-0400-000004000000}">
      <text>
        <r>
          <rPr>
            <b/>
            <sz val="9"/>
            <color indexed="81"/>
            <rFont val="Tahoma"/>
            <family val="2"/>
          </rPr>
          <t>= "Position FTE" x "% FTE Funded by this budget"</t>
        </r>
      </text>
    </comment>
    <comment ref="G13" authorId="0" shapeId="0" xr:uid="{00000000-0006-0000-0400-000007000000}">
      <text>
        <r>
          <rPr>
            <sz val="9"/>
            <color indexed="81"/>
            <rFont val="Tahoma"/>
            <family val="2"/>
          </rPr>
          <t xml:space="preserve">= "Annual Full Time Salary" x "Adjusted Budgeted FTE"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J28" authorId="0" shapeId="0" xr:uid="{3D95980B-804F-46DD-B86C-6EB2469D6046}">
      <text>
        <r>
          <rPr>
            <b/>
            <sz val="9"/>
            <color indexed="81"/>
            <rFont val="Tahoma"/>
            <family val="2"/>
          </rPr>
          <t>CANNOT Exceed $25,000</t>
        </r>
        <r>
          <rPr>
            <sz val="9"/>
            <color indexed="81"/>
            <rFont val="Tahoma"/>
            <family val="2"/>
          </rPr>
          <t xml:space="preserve">
</t>
        </r>
      </text>
    </comment>
    <comment ref="A48" authorId="0" shapeId="0" xr:uid="{F02B68DE-884B-4B20-BA32-9EDED51BCB76}">
      <text>
        <r>
          <rPr>
            <sz val="9"/>
            <color indexed="81"/>
            <rFont val="Tahoma"/>
            <family val="2"/>
          </rPr>
          <t xml:space="preserve">
Auto-populates when revenue sources are input on the driving summary tab i.e. 'Summary - Support Services' tab.</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<sst xmlns="http://schemas.openxmlformats.org/spreadsheetml/2006/main" count="3033" uniqueCount="435">
  <si>
    <t>Location</t>
  </si>
  <si>
    <t>Description</t>
  </si>
  <si>
    <t>Notes</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</si>
  <si>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</si>
  <si>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</si>
  <si>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</si>
  <si>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</si>
  <si>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</si>
  <si>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</si>
  <si>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</si>
  <si>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</si>
  <si>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</si>
  <si>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</si>
  <si>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</si>
  <si>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</si>
  <si>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</si>
  <si>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</si>
  <si>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</si>
  <si>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</si>
  <si>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</si>
  <si>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</si>
  <si>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</si>
  <si>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</si>
  <si>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A42</t>
  </si>
  <si>
    <t>Revised "Other Revenues" heading to read "Other Revenues (to offset Total Expenditures)"</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</si>
  <si>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</si>
  <si>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</si>
  <si>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</si>
  <si>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</si>
  <si>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</si>
  <si>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</si>
  <si>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</si>
  <si>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</si>
  <si>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</si>
  <si>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</si>
  <si>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</si>
  <si>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</si>
  <si>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</si>
  <si>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</si>
  <si>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default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</si>
  <si>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</si>
  <si>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</si>
  <si>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</si>
  <si>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</si>
  <si>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</si>
  <si>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</si>
  <si>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</si>
  <si>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</si>
  <si>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</si>
  <si>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</si>
  <si>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</si>
  <si>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</si>
  <si>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City and County of San Francisco (CCSF)</t>
  </si>
  <si>
    <t>Department of Homelessness and Supportive Housing (HSH)</t>
  </si>
  <si>
    <t>Appendix B - Budget</t>
  </si>
  <si>
    <t>OVERVIEW</t>
  </si>
  <si>
    <t>The budget workbook, labeled 'Appendix B, Budget' is an integral part of HSH grant agreements with housing services grantees (providers). It is a multi-tab tool used for the planning, management, and monitoring of funds that are allocated to grantees for the purpose of providing program services as described in 'appendix A, Services to be Provided' of the grant agreement.</t>
  </si>
  <si>
    <t>PURPOSE</t>
  </si>
  <si>
    <t xml:space="preserve">Appendix B serves as: </t>
  </si>
  <si>
    <t>• A detailed annual plan quantifying staffing and operational needs to perform the services described in Appendix A for the term of the contract.</t>
  </si>
  <si>
    <t>• A basis for assessing the efficient use of budgetary resources to operate housing services programs.</t>
  </si>
  <si>
    <t>MAIN COMPONENTS / TABS</t>
  </si>
  <si>
    <t xml:space="preserve">1. READ ME </t>
  </si>
  <si>
    <t xml:space="preserve">This is the tab you are currently reading. It serves as a reference or a guideline that walks the user through the structure of the budget workbook, and provides key instructions on how to complete each component of this budget workbook. Please read this full page before beginning to work on the budget workbook, and refer to this tab as often as needed when working on the other components, to ensure updates are done correctly and data/ links/formulas are not accidentally corrupted. </t>
  </si>
  <si>
    <t>2.  Subcontractors</t>
  </si>
  <si>
    <t xml:space="preserve">This tab provides in detail the budgeted staffing costs information needed to carry out the program services, including: the position title, the number of full-time equivalents (FTE), the annual salary for each position, the HSH funded percentage for each position, and employee benefits costs. </t>
  </si>
  <si>
    <t xml:space="preserve">This section is used to budget in detail all operating and capital expenses associated with providing services to clients, and is arranged in 3 separate expense categories:
◘ Operating Expenses 
◘ Other Expenses Not Subject to Indirect Rate
◘ Capital Expenses 
</t>
  </si>
  <si>
    <t>INSTRUCTIONS</t>
  </si>
  <si>
    <t>GENERAL RULES</t>
  </si>
  <si>
    <r>
      <t xml:space="preserve">DO NOT </t>
    </r>
    <r>
      <rPr>
        <b/>
        <sz val="16"/>
        <rFont val="Arial Narrow"/>
        <family val="2"/>
      </rPr>
      <t xml:space="preserve">delete, insert, or move any columns or rows -- </t>
    </r>
    <r>
      <rPr>
        <sz val="12"/>
        <rFont val="Arial Narrow"/>
        <family val="2"/>
      </rPr>
      <t xml:space="preserve"> this may mess up formulas and/or links.</t>
    </r>
  </si>
  <si>
    <r>
      <t xml:space="preserve">DO NOT </t>
    </r>
    <r>
      <rPr>
        <b/>
        <sz val="16"/>
        <rFont val="Arial Narrow"/>
        <family val="2"/>
      </rPr>
      <t xml:space="preserve">change, delete, or override, any formulas -- </t>
    </r>
    <r>
      <rPr>
        <sz val="12"/>
        <rFont val="Arial Narrow"/>
        <family val="2"/>
      </rPr>
      <t xml:space="preserve"> this may result in data errors and undermine data accuracy. </t>
    </r>
  </si>
  <si>
    <r>
      <t xml:space="preserve">DO NOT </t>
    </r>
    <r>
      <rPr>
        <b/>
        <sz val="16"/>
        <rFont val="Arial Narrow"/>
        <family val="2"/>
      </rPr>
      <t>copy-paste data between columns, rows, or tabs --</t>
    </r>
    <r>
      <rPr>
        <sz val="14"/>
        <rFont val="Arial Narrow"/>
        <family val="2"/>
      </rPr>
      <t xml:space="preserve"> </t>
    </r>
    <r>
      <rPr>
        <sz val="12"/>
        <rFont val="Arial Narrow"/>
        <family val="2"/>
      </rPr>
      <t>as this may impact the conditional formatting structure of the workbook. Use 'Copy-Paste Special' instead to copy formulas or values only.</t>
    </r>
  </si>
  <si>
    <r>
      <t xml:space="preserve">DO NOT </t>
    </r>
    <r>
      <rPr>
        <b/>
        <sz val="16"/>
        <color theme="1"/>
        <rFont val="Arial Narrow"/>
        <family val="2"/>
      </rPr>
      <t>delet</t>
    </r>
    <r>
      <rPr>
        <b/>
        <sz val="16"/>
        <rFont val="Arial Narrow"/>
        <family val="2"/>
      </rPr>
      <t xml:space="preserve">e any tabs -- </t>
    </r>
    <r>
      <rPr>
        <sz val="12"/>
        <rFont val="Arial Narrow"/>
        <family val="2"/>
      </rPr>
      <t>Just hide the ones that are not applicable, as deleting tabs will break links and compromise the whole budget workbook</t>
    </r>
  </si>
  <si>
    <t>TAB-SPECIFIC GUIDELINES</t>
  </si>
  <si>
    <t>SUMMARY TAB</t>
  </si>
  <si>
    <t xml:space="preserve">Headers </t>
  </si>
  <si>
    <r>
      <rPr>
        <b/>
        <sz val="12"/>
        <color theme="1"/>
        <rFont val="Arial Narrow"/>
        <family val="2"/>
      </rPr>
      <t>• Document Date</t>
    </r>
    <r>
      <rPr>
        <sz val="12"/>
        <color theme="1"/>
        <rFont val="Arial Narrow"/>
        <family val="2"/>
      </rPr>
      <t xml:space="preserve"> : The last date the Appendix B was completed.</t>
    </r>
  </si>
  <si>
    <t>Expenditures Section</t>
  </si>
  <si>
    <t>Revenue Section</t>
  </si>
  <si>
    <t xml:space="preserve">This section is broken down into two categories: 
</t>
  </si>
  <si>
    <t>Footer Section</t>
  </si>
  <si>
    <t>SALARY DETAIL TAB</t>
  </si>
  <si>
    <r>
      <t xml:space="preserve">• </t>
    </r>
    <r>
      <rPr>
        <b/>
        <sz val="12"/>
        <color theme="1"/>
        <rFont val="Arial Narrow"/>
        <family val="2"/>
      </rPr>
      <t>Position FTE</t>
    </r>
    <r>
      <rPr>
        <sz val="12"/>
        <color theme="1"/>
        <rFont val="Arial Narrow"/>
        <family val="2"/>
      </rPr>
      <t xml:space="preserve"> : This column lists the # of FTEs</t>
    </r>
    <r>
      <rPr>
        <sz val="14"/>
        <color rgb="FFFF0000"/>
        <rFont val="Arial Narrow"/>
        <family val="2"/>
      </rPr>
      <t>*</t>
    </r>
    <r>
      <rPr>
        <sz val="12"/>
        <color theme="1"/>
        <rFont val="Arial Narrow"/>
        <family val="2"/>
      </rPr>
      <t xml:space="preserve"> needed for each job classification. For example 0.5 FTE Case manager indicates that the full-time employee spends 50% of their time working on the program. 
</t>
    </r>
  </si>
  <si>
    <r>
      <t xml:space="preserve">• </t>
    </r>
    <r>
      <rPr>
        <b/>
        <sz val="12"/>
        <color theme="1"/>
        <rFont val="Arial Narrow"/>
        <family val="2"/>
      </rPr>
      <t xml:space="preserve">% FTE funded: </t>
    </r>
    <r>
      <rPr>
        <sz val="12"/>
        <color theme="1"/>
        <rFont val="Arial Narrow"/>
        <family val="2"/>
      </rPr>
      <t>Indicates how much of the position FTE is funded by HSH. For example 50% indicates that HSH is funding 50% of the FTE position assigned to the program. Using the 0.5 FTE CM example, a 50% FTE would mean that HSH is funding 0.25 FTE CM.</t>
    </r>
  </si>
  <si>
    <r>
      <t xml:space="preserve">• Adjusted Budgeted FTE: </t>
    </r>
    <r>
      <rPr>
        <sz val="12"/>
        <color theme="1"/>
        <rFont val="Arial Narrow"/>
        <family val="2"/>
      </rPr>
      <t xml:space="preserve">This indicates the effective FTE funded by HSH for this program and is equal to: </t>
    </r>
    <r>
      <rPr>
        <b/>
        <sz val="12"/>
        <color theme="1"/>
        <rFont val="Arial Narrow"/>
        <family val="2"/>
      </rPr>
      <t xml:space="preserve"> </t>
    </r>
    <r>
      <rPr>
        <b/>
        <sz val="11"/>
        <color theme="1"/>
        <rFont val="Arial Narrow"/>
        <family val="2"/>
      </rPr>
      <t xml:space="preserve">Position FTE </t>
    </r>
    <r>
      <rPr>
        <b/>
        <sz val="12"/>
        <color theme="1"/>
        <rFont val="Arial Narrow"/>
        <family val="2"/>
      </rPr>
      <t xml:space="preserve"> </t>
    </r>
    <r>
      <rPr>
        <sz val="12"/>
        <color theme="1"/>
        <rFont val="Arial Narrow"/>
        <family val="2"/>
      </rPr>
      <t>x</t>
    </r>
    <r>
      <rPr>
        <b/>
        <sz val="11"/>
        <color theme="1"/>
        <rFont val="Arial Narrow"/>
        <family val="2"/>
      </rPr>
      <t xml:space="preserve">  % FTE Funded by HSH</t>
    </r>
  </si>
  <si>
    <r>
      <t xml:space="preserve">• New Budget Salary: </t>
    </r>
    <r>
      <rPr>
        <sz val="12"/>
        <color theme="1"/>
        <rFont val="Arial Narrow"/>
        <family val="2"/>
      </rPr>
      <t>This column is formula-based and calculates the salary cost as follows:</t>
    </r>
    <r>
      <rPr>
        <b/>
        <sz val="12"/>
        <color theme="1"/>
        <rFont val="Arial Narrow"/>
        <family val="2"/>
      </rPr>
      <t xml:space="preserve"> Annual Full-Time Salary  </t>
    </r>
    <r>
      <rPr>
        <sz val="12"/>
        <color theme="1"/>
        <rFont val="Arial Narrow"/>
        <family val="2"/>
      </rPr>
      <t>x</t>
    </r>
    <r>
      <rPr>
        <b/>
        <sz val="12"/>
        <color theme="1"/>
        <rFont val="Arial Narrow"/>
        <family val="2"/>
      </rPr>
      <t xml:space="preserve">  Adjusted FTE</t>
    </r>
  </si>
  <si>
    <t>How to complete this tab:</t>
  </si>
  <si>
    <t>OPERATING DETAIL TAB</t>
  </si>
  <si>
    <r>
      <t xml:space="preserve">This section is used to budget all operating, capital, and other expenses associated with providing services to clients and is arranged in 3 separate categories:  
</t>
    </r>
    <r>
      <rPr>
        <sz val="11"/>
        <color theme="1"/>
        <rFont val="Arial Narrow"/>
        <family val="2"/>
      </rPr>
      <t xml:space="preserve">
</t>
    </r>
  </si>
  <si>
    <t xml:space="preserve">https://www2.ed.gov/about/offices/list/ocfo/intro.html </t>
  </si>
  <si>
    <r>
      <t xml:space="preserve">3. Capital Expenses: </t>
    </r>
    <r>
      <rPr>
        <sz val="11"/>
        <color theme="1"/>
        <rFont val="Arial Narrow"/>
        <family val="2"/>
      </rPr>
      <t>This section is used to budget for any capital expenses needed for the operation of the program. Generally, the majority of HSH programs do not have significant costs in this category. Examples of  common capital expenses  for HSH programs include vehicle purchase for outreach programs, major HVAC, or elevator repairs etc.</t>
    </r>
  </si>
  <si>
    <t>How to complete this tab :</t>
  </si>
  <si>
    <t>BUDGET NARRATIVE TAB</t>
  </si>
  <si>
    <t>HSH Revenue Sources</t>
  </si>
  <si>
    <t>Other Revenue Sources</t>
  </si>
  <si>
    <t>Contract Action</t>
  </si>
  <si>
    <t>Contract Action (VLOOKUP)</t>
  </si>
  <si>
    <t>Budget Narrative Fiscal Year</t>
  </si>
  <si>
    <t>FY Term Start</t>
  </si>
  <si>
    <t>FY Term End</t>
  </si>
  <si>
    <t>Minimum Wage as of</t>
  </si>
  <si>
    <t>Until</t>
  </si>
  <si>
    <t>Minimum Hourly Wage (Non-Profits)</t>
  </si>
  <si>
    <t>Annual Minimum Salary (Full-Time)</t>
  </si>
  <si>
    <t>Fiscal Year Start</t>
  </si>
  <si>
    <t>Fiscal Year End</t>
  </si>
  <si>
    <t>ESG Award #</t>
  </si>
  <si>
    <t>ESG Award Term Start Date</t>
  </si>
  <si>
    <t>Tab Colors</t>
  </si>
  <si>
    <t>Summary 1</t>
  </si>
  <si>
    <t>Adjustment to Actuals</t>
  </si>
  <si>
    <t>Private Match</t>
  </si>
  <si>
    <t>New Agreement</t>
  </si>
  <si>
    <t xml:space="preserve"> </t>
  </si>
  <si>
    <t>FY14-15</t>
  </si>
  <si>
    <t>Summary 2</t>
  </si>
  <si>
    <t>Candlestick Point Vehicle Triage Center General Fund Distribution</t>
  </si>
  <si>
    <t>Rental Income</t>
  </si>
  <si>
    <t>Amendment</t>
  </si>
  <si>
    <t>FY15-16</t>
  </si>
  <si>
    <t>Summary 3</t>
  </si>
  <si>
    <t>Department of Public Health (DPH) Funding</t>
  </si>
  <si>
    <t>Modification</t>
  </si>
  <si>
    <t>FY16-17</t>
  </si>
  <si>
    <t>Summary 4</t>
  </si>
  <si>
    <t>Federal - Community Services Block Grant (CSBG) (CFDA 93.778)</t>
  </si>
  <si>
    <t>Revision</t>
  </si>
  <si>
    <t>FY17-18</t>
  </si>
  <si>
    <t>Summary 5</t>
  </si>
  <si>
    <t>Federal - COVID-19 Time-Limited Funding</t>
  </si>
  <si>
    <t>FY18-19</t>
  </si>
  <si>
    <t>Summary 6</t>
  </si>
  <si>
    <t>Federal - HUD CoC (CFDA 14.267) - Admin</t>
  </si>
  <si>
    <t>FY19-20</t>
  </si>
  <si>
    <t>E-19-MC-06-0016</t>
  </si>
  <si>
    <t>Summary 7</t>
  </si>
  <si>
    <t>Federal - HUD CoC (CFDA 14.267) - Leasing</t>
  </si>
  <si>
    <t>FY20-21</t>
  </si>
  <si>
    <t>E-20-MC-06-0016</t>
  </si>
  <si>
    <t>Summary 8</t>
  </si>
  <si>
    <t>Federal - HUD CoC (CFDA 14.267) - Operating Costs</t>
  </si>
  <si>
    <t>FY21-22</t>
  </si>
  <si>
    <t>E-21-MC-06-0016</t>
  </si>
  <si>
    <t>Summary 9</t>
  </si>
  <si>
    <t>Federal - HUD CoC (CFDA 14.267) - Rental Assistance</t>
  </si>
  <si>
    <t>FY22-23</t>
  </si>
  <si>
    <t>E-22-MC-06-0016</t>
  </si>
  <si>
    <t>Summary 10</t>
  </si>
  <si>
    <t>Federal - HUD CoC (CFDA 14.267) - Supportive Services</t>
  </si>
  <si>
    <t>FY23-24</t>
  </si>
  <si>
    <t>Federal - HUD ESG (CFDA 14.231)</t>
  </si>
  <si>
    <t>FY24-25</t>
  </si>
  <si>
    <t>General Fund - CODB</t>
  </si>
  <si>
    <t>FY25-26</t>
  </si>
  <si>
    <t>General Fund - Community Services Block Grant (CSBG)</t>
  </si>
  <si>
    <t>FY26-27</t>
  </si>
  <si>
    <t>General Fund - Master Lease Cap Needs</t>
  </si>
  <si>
    <t>FY27-28</t>
  </si>
  <si>
    <t>General Fund - One-Time</t>
  </si>
  <si>
    <t>FY28-29</t>
  </si>
  <si>
    <t>General Fund - One-Time Carry-forward</t>
  </si>
  <si>
    <t>FY29-30</t>
  </si>
  <si>
    <t>General Fund - Ongoing</t>
  </si>
  <si>
    <t>FY30-31</t>
  </si>
  <si>
    <t>Google Fund</t>
  </si>
  <si>
    <t>FY31-32</t>
  </si>
  <si>
    <t>Housing and Community Development (HCD)</t>
  </si>
  <si>
    <t>FY32-33</t>
  </si>
  <si>
    <t>HSH Fund (formerly Care Not Cash (CNC))</t>
  </si>
  <si>
    <t>JobsNow</t>
  </si>
  <si>
    <t>Mayor's Fund for the Homeless</t>
  </si>
  <si>
    <t>MCO Adjustment - Ongoing</t>
  </si>
  <si>
    <t>MOHCD - Housing Trust Fund</t>
  </si>
  <si>
    <t>Project Income</t>
  </si>
  <si>
    <t>Prop C</t>
  </si>
  <si>
    <t>Prop C - Adult</t>
  </si>
  <si>
    <t>Prop C - Family</t>
  </si>
  <si>
    <t>Prop C - Family Housing</t>
  </si>
  <si>
    <t>Prop C - Family Housing (PM Start-Up)</t>
  </si>
  <si>
    <t>Prop C - Family Housing (SS Start-Up)</t>
  </si>
  <si>
    <t>Prop C - Mental Health (DPH Work Order)</t>
  </si>
  <si>
    <t>Prop C - One-time COVID-19 Bonus Pay</t>
  </si>
  <si>
    <t>Prop C - Prevention</t>
  </si>
  <si>
    <t>Prop C - TAY</t>
  </si>
  <si>
    <t>Prop C - TAY EHV</t>
  </si>
  <si>
    <t>Prop C - TAY Housing</t>
  </si>
  <si>
    <t>Prop C - Waiver</t>
  </si>
  <si>
    <t>SFHA EHV Service Fees</t>
  </si>
  <si>
    <t>State - CalAIM</t>
  </si>
  <si>
    <t>State - CalAIM - One-Time</t>
  </si>
  <si>
    <t>State - California Emergency Solutions and Housing (CESH)</t>
  </si>
  <si>
    <t>State - Educational Revenue Augmentation Fund (ERAF)</t>
  </si>
  <si>
    <t>State - Encampment Resolution Funding (ERF)</t>
  </si>
  <si>
    <t xml:space="preserve">State - Homeless Emergency Aid Program (HEAP) </t>
  </si>
  <si>
    <t>State - Homeless Emergency Aid Program (HEAP) (AKA SB850)</t>
  </si>
  <si>
    <t>State - Homeless Housing, Assistance, and Prevention Program (HHAP) 1</t>
  </si>
  <si>
    <t>State - Homeless Housing, Assistance, and Prevention Program (HHAP) 2</t>
  </si>
  <si>
    <t>State - Homeless Housing, Assistance, and Prevention Program (HHAP) 3</t>
  </si>
  <si>
    <t>State - Housing Disability Access Program (HDAP)</t>
  </si>
  <si>
    <t>State - Mental Health Service Act (MHSA)</t>
  </si>
  <si>
    <t>State - Project for Assistance in Transition from Homelessness (PATH)</t>
  </si>
  <si>
    <t>State - Project Homekey</t>
  </si>
  <si>
    <t>State - Project Roomkey</t>
  </si>
  <si>
    <t>State - Transitional Housing Placement (THP-Plus)</t>
  </si>
  <si>
    <t>State - Whole Person Care (WPC) - Ongoing</t>
  </si>
  <si>
    <t>Veterans Affairs Grant (VA)</t>
  </si>
  <si>
    <t>Work Order (specify)</t>
  </si>
  <si>
    <t>Youth Housing Demonstration Project (YHDP)</t>
  </si>
  <si>
    <t>Homekey</t>
  </si>
  <si>
    <t>Prop C - One Time</t>
  </si>
  <si>
    <t>PROGRAM</t>
  </si>
  <si>
    <t>BUDGET HISTORY:</t>
  </si>
  <si>
    <t>Date of Budget Change</t>
  </si>
  <si>
    <t>Change Type</t>
  </si>
  <si>
    <t>Ongoing / One-Time</t>
  </si>
  <si>
    <t>Change Amount</t>
  </si>
  <si>
    <t>Asana Approval Link</t>
  </si>
  <si>
    <t>Change Description</t>
  </si>
  <si>
    <t>DEPARTMENT OF HOMELESSNESS AND SUPPORTIVE HOUSING</t>
  </si>
  <si>
    <t>APPENDIX B, BUDGET</t>
  </si>
  <si>
    <t>Document Date</t>
  </si>
  <si>
    <t>Contract Term</t>
  </si>
  <si>
    <t>Begin Date</t>
  </si>
  <si>
    <t>End Date</t>
  </si>
  <si>
    <t>Duration (Years)</t>
  </si>
  <si>
    <t>Current Term</t>
  </si>
  <si>
    <t>Amended Term</t>
  </si>
  <si>
    <t>F$P Contract ID#</t>
  </si>
  <si>
    <t>SITE LISTS</t>
  </si>
  <si>
    <t>Site Name</t>
  </si>
  <si>
    <t>Address</t>
  </si>
  <si>
    <t>Contract Year</t>
  </si>
  <si>
    <t>FY Begin Date</t>
  </si>
  <si>
    <t>FY End Date</t>
  </si>
  <si>
    <t>Extension Year</t>
  </si>
  <si>
    <t>Subcontractors</t>
  </si>
  <si>
    <t>NUMBER SERVED</t>
  </si>
  <si>
    <t>Year 1</t>
  </si>
  <si>
    <t>Year 2</t>
  </si>
  <si>
    <t>Year 3</t>
  </si>
  <si>
    <t>Year 4</t>
  </si>
  <si>
    <t>Year 5</t>
  </si>
  <si>
    <t>Year 6</t>
  </si>
  <si>
    <t>Year 7</t>
  </si>
  <si>
    <t>Year 8</t>
  </si>
  <si>
    <t>Year 9</t>
  </si>
  <si>
    <t>Year 10</t>
  </si>
  <si>
    <t>Service Component</t>
  </si>
  <si>
    <t>Program</t>
  </si>
  <si>
    <t>HUD REQUIREMENTS</t>
  </si>
  <si>
    <t>HUD CoC (CFDA 14.267)</t>
  </si>
  <si>
    <t>HUD Award Information 24 CFR 578.99(e); 2 CFR 200.331(a)</t>
  </si>
  <si>
    <t>Federal Award Identification Number (from GIW Sheet)</t>
  </si>
  <si>
    <t>Federal Award Date (HUD Agreement Signature Date) 2 CFR 200.39</t>
  </si>
  <si>
    <t>HUD ESG (CFDA 14.231)</t>
  </si>
  <si>
    <t>HUD ESG Award Date</t>
  </si>
  <si>
    <t>HUD ESG Award #</t>
  </si>
  <si>
    <t>Budget Names</t>
  </si>
  <si>
    <t>Funding:</t>
  </si>
  <si>
    <t>All Years</t>
  </si>
  <si>
    <t>New</t>
  </si>
  <si>
    <t>EXPENDITURES</t>
  </si>
  <si>
    <t>Salaries &amp; Benefits</t>
  </si>
  <si>
    <t>Operating Expenses</t>
  </si>
  <si>
    <t>Subtotal</t>
  </si>
  <si>
    <t xml:space="preserve">Indirect Percentage </t>
  </si>
  <si>
    <t xml:space="preserve">Indirect Cost </t>
  </si>
  <si>
    <t>Other Expenses (Not Eligible for indirect %)</t>
  </si>
  <si>
    <t>Capital Expenditure</t>
  </si>
  <si>
    <t>Admin Cost (HUD Only)</t>
  </si>
  <si>
    <t>TOTAL EXPENDITURES</t>
  </si>
  <si>
    <t>HSH REVENUES:</t>
  </si>
  <si>
    <t>TOTAL HSH REVENUES</t>
  </si>
  <si>
    <t>OTHER REVENUES (NON-HSH):</t>
  </si>
  <si>
    <t>TOTAL OTHER REVENUES</t>
  </si>
  <si>
    <t>TOTAL HSH + OTHER REVENUES</t>
  </si>
  <si>
    <t>Rev-Exp (Budget Match Check)</t>
  </si>
  <si>
    <t>Total Adjusted Salary FTE (All Budgets)</t>
  </si>
  <si>
    <t xml:space="preserve">Approved by:                                </t>
  </si>
  <si>
    <t>Title:</t>
  </si>
  <si>
    <t>Phone Number :</t>
  </si>
  <si>
    <t>Email:</t>
  </si>
  <si>
    <t>Template last modified</t>
  </si>
  <si>
    <t>Budget Name</t>
  </si>
  <si>
    <t>Support Services</t>
  </si>
  <si>
    <t>Indirect Cost (Line 25 X Line 26)</t>
  </si>
  <si>
    <t>Capital Expenditures</t>
  </si>
  <si>
    <t>Admin Cost (HUD Agreements Only)</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</si>
  <si>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</si>
  <si>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</si>
  <si>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</si>
  <si>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</si>
  <si>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</si>
  <si>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</si>
  <si>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</si>
  <si>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</si>
  <si>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</si>
  <si>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</si>
  <si>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</si>
  <si>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</si>
  <si>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</si>
  <si>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TOTAL OPERATING EXPENSES</t>
  </si>
  <si>
    <t>OTHER EXPENSES (Not Eligible for Indirect Cost %)</t>
  </si>
  <si>
    <t>Subcontractors:</t>
  </si>
  <si>
    <t>Subcontractor indirect (First $25k only)</t>
  </si>
  <si>
    <t>TOTAL OTHER EXPENSES</t>
  </si>
  <si>
    <t>CAPITAL EXPENSES</t>
  </si>
  <si>
    <t>TOTAL CAPITAL EXPENSES</t>
  </si>
  <si>
    <t>HSH #3</t>
  </si>
  <si>
    <t>Indirect Rate</t>
  </si>
  <si>
    <t>SALARY &amp; BENEFIT DETAIL</t>
  </si>
  <si>
    <t>POSITION TITLE</t>
  </si>
  <si>
    <t>Agency Totals</t>
  </si>
  <si>
    <t>For HSH Funded Program</t>
  </si>
  <si>
    <t>Annual Full Time Salary (for 1.00 FTE)</t>
  </si>
  <si>
    <t xml:space="preserve">Position FTE </t>
  </si>
  <si>
    <t>% FTE funded by this budget</t>
  </si>
  <si>
    <t>Adjusted Budgeted FTE</t>
  </si>
  <si>
    <t>Budgeted Salary</t>
  </si>
  <si>
    <t xml:space="preserve">TOTAL SALARIES </t>
  </si>
  <si>
    <t>TOTAL FTE :</t>
  </si>
  <si>
    <t>FRINGE BENEFIT RATE:</t>
  </si>
  <si>
    <t>EMPLOYEE FRINGE BENEFITS:</t>
  </si>
  <si>
    <t>TOTAL SALARIES &amp; BENEFITS:</t>
  </si>
  <si>
    <t>MCO</t>
  </si>
  <si>
    <t>BUDGET NARRATIVE</t>
  </si>
  <si>
    <t>Fiscal Year</t>
  </si>
  <si>
    <t>Fiscal Term Start</t>
  </si>
  <si>
    <t>Fiscal Term End</t>
  </si>
  <si>
    <t>Salaries &amp; Benefits</t>
    <phoneticPr fontId="6" type="noConversion"/>
  </si>
  <si>
    <t>Justification</t>
    <phoneticPr fontId="6" type="noConversion"/>
  </si>
  <si>
    <t>Calculation</t>
  </si>
  <si>
    <t>Employee Name</t>
  </si>
  <si>
    <t>TOTAL</t>
  </si>
  <si>
    <t>Employee Fringe Benefits</t>
    <phoneticPr fontId="6" type="noConversion"/>
  </si>
  <si>
    <r>
      <t xml:space="preserve">Includes FICA, SSUI, Workers Compensation and Medical calculated at </t>
    </r>
    <r>
      <rPr>
        <b/>
        <u/>
        <sz val="9"/>
        <color rgb="FF00B050"/>
        <rFont val="Arial"/>
        <family val="2"/>
      </rPr>
      <t>XX</t>
    </r>
    <r>
      <rPr>
        <u/>
        <sz val="9"/>
        <rFont val="Arial"/>
        <family val="2"/>
      </rPr>
      <t>% of total salaries.</t>
    </r>
  </si>
  <si>
    <t>TOTAL SALARIES &amp; BENEFITS</t>
  </si>
  <si>
    <t>Indirect Cost</t>
  </si>
  <si>
    <t>Other Expenses (not subject to indirect cost %)</t>
  </si>
  <si>
    <t>Amount</t>
    <phoneticPr fontId="6" type="noConversion"/>
  </si>
  <si>
    <t>Admin Cost (HUD CoC Agreements Only)</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</si>
  <si>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</si>
  <si>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</si>
  <si>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</si>
  <si>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</si>
  <si>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</si>
  <si>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</si>
  <si>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</si>
  <si>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</si>
  <si>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</si>
  <si>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</si>
  <si>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</si>
  <si>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</si>
  <si>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</si>
  <si>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</si>
  <si>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</si>
  <si>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</si>
  <si>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</si>
  <si>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</si>
  <si>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</si>
  <si>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</si>
  <si>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</si>
  <si>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</si>
  <si>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</si>
  <si>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</si>
  <si>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</si>
  <si>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</si>
  <si>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</si>
  <si>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</si>
  <si>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</si>
  <si>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</si>
  <si>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</si>
  <si>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</si>
  <si>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</si>
  <si>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</si>
  <si>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Administrative Temp Agency, Outside Auditor</t>
  </si>
  <si>
    <t>Office Supplies &amp; Postage, Printing &amp; Reproduction, Utilities</t>
  </si>
  <si>
    <t>Staff Training, Staff Travel, Conference Expenses</t>
  </si>
  <si>
    <t>Provider Name</t>
  </si>
  <si>
    <t>Effective Date</t>
  </si>
  <si>
    <t>Current</t>
  </si>
  <si>
    <t>Term Budget</t>
  </si>
  <si>
    <t>Contingency</t>
  </si>
  <si>
    <t>Not-To-Exceed</t>
  </si>
  <si>
    <t>Change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</si>
  <si>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</si>
  <si>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Proposer Name</t>
  </si>
  <si>
    <t>Proposers should address any technical / template-related questions to the Procurement Lead</t>
  </si>
  <si>
    <r>
      <t>•</t>
    </r>
    <r>
      <rPr>
        <b/>
        <sz val="12"/>
        <color theme="1"/>
        <rFont val="Arial Narrow"/>
        <family val="2"/>
      </rPr>
      <t xml:space="preserve"> Proposer Name:</t>
    </r>
    <r>
      <rPr>
        <sz val="12"/>
        <color theme="1"/>
        <rFont val="Arial Narrow"/>
        <family val="2"/>
      </rPr>
      <t xml:space="preserve"> The proposer's legal name. </t>
    </r>
  </si>
  <si>
    <t xml:space="preserve">This section includes the contact information ( name, title, email, and phone number) of the proposer's budget staff responsible for completing the budget. Usually the CFO or Budget Manager. </t>
  </si>
  <si>
    <r>
      <t xml:space="preserve">In this tab, the proposer completes the following 5 fields only. Everything else is auto-populated and the formulas should never be overridden : 
 </t>
    </r>
    <r>
      <rPr>
        <sz val="11"/>
        <color theme="1"/>
        <rFont val="Arial Narrow"/>
        <family val="2"/>
      </rPr>
      <t xml:space="preserve">    1.The Position Title
     2. The Annual Salary Information
     3. The Number of  FTEs
     4. The Funding % 
     5. Fringe Benefits Rate</t>
    </r>
    <r>
      <rPr>
        <sz val="12"/>
        <color theme="1"/>
        <rFont val="Arial Narrow"/>
        <family val="2"/>
      </rPr>
      <t xml:space="preserve"> 
The adjusted FTE and the budgeted salary are formula-based and will auto-populate. The formulas should never be overridden.</t>
    </r>
  </si>
  <si>
    <r>
      <t>•</t>
    </r>
    <r>
      <rPr>
        <b/>
        <sz val="12"/>
        <color theme="1"/>
        <rFont val="Arial Narrow"/>
        <family val="2"/>
      </rPr>
      <t xml:space="preserve"> Annual Full-Time Salary</t>
    </r>
    <r>
      <rPr>
        <sz val="12"/>
        <color theme="1"/>
        <rFont val="Arial Narrow"/>
        <family val="2"/>
      </rPr>
      <t>: is equivalent to the annual salary paid by the proposer based on a 40 hour-work week i.e. 2,080 hours annually. The annual salary should meet CCSF's minimum compensation ordinance (MCO). This column is conditionally-formatted to flag any salaries below (MCO).</t>
    </r>
  </si>
  <si>
    <r>
      <rPr>
        <i/>
        <sz val="11"/>
        <color rgb="FFFF0000"/>
        <rFont val="Arial Narrow"/>
        <family val="2"/>
      </rPr>
      <t>*</t>
    </r>
    <r>
      <rPr>
        <i/>
        <sz val="10.5"/>
        <color theme="1"/>
        <rFont val="Arial Narrow"/>
        <family val="2"/>
      </rPr>
      <t>1 FTE is based on a 40-hour work week. For proposers that use different work schedule ( e.g. 37.5 work week), they can note this information in the 'Budget Narrative' tab.</t>
    </r>
  </si>
  <si>
    <t>New budget: The proposer completes the 'Position Title', 'Annual Full Time Salary', 'Position FTE', and '% FTE funded by this budget'. The rest of the columns (shaded in light grey) are formula-based that auto-populate accordingly.</t>
  </si>
  <si>
    <r>
      <t xml:space="preserve">• Consultants: </t>
    </r>
    <r>
      <rPr>
        <sz val="12"/>
        <color theme="1"/>
        <rFont val="Arial Narrow"/>
        <family val="2"/>
      </rPr>
      <t>This section is used for any contracted services by the proposer that do not fall under the scope of services in Appendix A i.e. services that are not directly related to the program. e.g. auditing, legal, or data processing services etc. If the contracted services are directly related to the program, these costs should be reported under the Subcontractors section.</t>
    </r>
  </si>
  <si>
    <t>This tab is linked to the 'salary detail' and 'operating detail' tabs and is automatically filled when these two tabs are completed. The proposer should only completes the 'Justification' and 'Calculation' columns. All other data fields are formula-driven or linked to other tabs &amp; date source.</t>
  </si>
  <si>
    <t>This tab lists the names of any proposed entities/business with whom the proposer subcontracts a portion of the HSH contracted services.</t>
  </si>
  <si>
    <t>3. Summary (All Budgets)</t>
  </si>
  <si>
    <t xml:space="preserve">This tab rolls up the total expenses by category (i.e. salaries &amp; benefits, operations, indirect, and capital) and lists the revenues by funding source. Most of the fields on this tab are linked to the salary and operating detail tabs. 
</t>
  </si>
  <si>
    <t xml:space="preserve">This tab is an integral part of the budget workbook and MUST be completed fully and accurately. The proposer uses this tab to explain and provide calculation details for the estimated cost for each line item on the 'Salary Detail' and 'Operating Detail' tabs. </t>
  </si>
  <si>
    <t>The proposer completes this section by keying in the indirect percentage, the rest of the Expenditures section is formula-based or linked to the "Salary Detail' and 'Operational Detail' tabs, and will auto-populate when these two tabs are completed.</t>
  </si>
  <si>
    <r>
      <rPr>
        <b/>
        <sz val="12"/>
        <color theme="1"/>
        <rFont val="Arial Narrow"/>
        <family val="2"/>
      </rPr>
      <t>2. Other Revenue:</t>
    </r>
    <r>
      <rPr>
        <sz val="12"/>
        <color theme="1"/>
        <rFont val="Arial Narrow"/>
        <family val="2"/>
      </rPr>
      <t xml:space="preserve"> This section lists non-HSH revenues that the proposer anticipates to generate to offset /subsidize the costs of the program. Examples of non-HSH revenue includes: rental income, private income.</t>
    </r>
  </si>
  <si>
    <t>How to complete this section:</t>
  </si>
  <si>
    <r>
      <rPr>
        <b/>
        <i/>
        <sz val="12"/>
        <color rgb="FF000000"/>
        <rFont val="Arial Narrow"/>
      </rPr>
      <t>1. Operating Expenses</t>
    </r>
    <r>
      <rPr>
        <sz val="12"/>
        <color rgb="FF000000"/>
        <rFont val="Arial Narrow"/>
      </rPr>
      <t>: The first 9 line item expense categories are fixed defaults. These should not be changed or overridden in the budget template. Additional expense categories can be added below these lines. Under Operating expenses, there is also a subcategory ' Consultants' reserved for consulting services.</t>
    </r>
  </si>
  <si>
    <t xml:space="preserve">New budget: The proposer  inputs the budgeted expenses in the 'New' column for each budget year in the contract term. </t>
  </si>
  <si>
    <t>Prop C - Start Up</t>
  </si>
  <si>
    <t>2 Months</t>
  </si>
  <si>
    <t>1 Month</t>
  </si>
  <si>
    <t>5/1/2024-6/30/2024</t>
  </si>
  <si>
    <t>5/1/2024-6/30/2025</t>
  </si>
  <si>
    <t>RFQ #142 TAY Site in SOMA</t>
  </si>
  <si>
    <t>4. Summary (3 sets)</t>
  </si>
  <si>
    <t>5. Salary Detail (3 sets)</t>
  </si>
  <si>
    <t>6. Operational Detail (3 sets)</t>
  </si>
  <si>
    <t>7. Budget Narrative (3 sets)</t>
  </si>
  <si>
    <r>
      <t>Appendix B is composed of</t>
    </r>
    <r>
      <rPr>
        <b/>
        <sz val="14"/>
        <color theme="1"/>
        <rFont val="Arial Narrow"/>
        <family val="2"/>
      </rPr>
      <t xml:space="preserve"> 7 </t>
    </r>
    <r>
      <rPr>
        <sz val="12"/>
        <color theme="1"/>
        <rFont val="Arial Narrow"/>
        <family val="2"/>
      </rPr>
      <t>main components (tabs):</t>
    </r>
  </si>
  <si>
    <r>
      <t xml:space="preserve">OTHER REVENUES (NON-HSH) </t>
    </r>
    <r>
      <rPr>
        <b/>
        <sz val="12"/>
        <color rgb="FF0000FF"/>
        <rFont val="Calibri"/>
        <family val="2"/>
        <scheme val="minor"/>
      </rPr>
      <t>(Enter)</t>
    </r>
  </si>
  <si>
    <t>Indirect Cost (Line 18 X Line 19)</t>
  </si>
  <si>
    <t>ADDITIONAL INSTRUCTIONS FOR THE START UP BUDGET</t>
  </si>
  <si>
    <t>Rev-Exp ( Budget Match Check)</t>
  </si>
  <si>
    <t>This row serves as a tool to cross-check that the allocated costs remain within the maximum funding for each ear. This line currently shows the maximum funding amount for each year and will be zeroed out after the proposer competes the 'Salary Detail' and 'Operating Detail' tabs and populate the indirect percentage on the ' Summary' tabs. If the amounts are not zeroed out, it indicates that the proposer's allocated costs either exceed ( if amount is negative) or are below ( in amount is positive)  the maximum allowable funding. The proposer must ensure that this row is zeroed out when the budget proposal is completed.</t>
  </si>
  <si>
    <t>Supportive Services - Capacity Building</t>
  </si>
  <si>
    <t xml:space="preserve">Cells highlighted in light grey are linked and auto-populate when the </t>
  </si>
  <si>
    <t>Cells highlighted in light grey are linked and auto-populate when the proposer completes the source/precedent cells.</t>
  </si>
  <si>
    <t>Cells highlighted in bright yellow are for the proposer to directly input/key in data.</t>
  </si>
  <si>
    <t>ADDITIONAL INSTRUCTIONS FOR THE CAPACITY BUILDING BUDGET</t>
  </si>
  <si>
    <t>Start Up - Supportive Services</t>
  </si>
  <si>
    <r>
      <rPr>
        <b/>
        <i/>
        <sz val="12"/>
        <color theme="1"/>
        <rFont val="Arial Narrow"/>
        <family val="2"/>
      </rPr>
      <t>1. HSH Revenue</t>
    </r>
    <r>
      <rPr>
        <sz val="12"/>
        <color theme="1"/>
        <rFont val="Arial Narrow"/>
        <family val="2"/>
      </rPr>
      <t>: This section lists the HSH revenues (by funding source) that fund the program. The total and source of funding for this RFP is already populated on the summary tab. For the ' Summary - Capacity Building' and  'Summary - Start Up' tabs,  the 'HSH Revenues' Section will auto-populate when the proposer complete s the 'Salary Detail' 'Operating Detail' tabs for these two budgets. Please Refer to the  'Additional Instructions for the Capacity Building budget'' and 'Additional Instructions for the Start Up budget' at the end of this tab for further guidance.</t>
    </r>
  </si>
  <si>
    <t>Maximum Funding:</t>
  </si>
  <si>
    <t>This section is completed by the Analyst when a new agreement is created. After that, the Analyst updates this information as needed every time a contract action is initiated. The Analyst enters this information on the  'Summary - SS' tab and it automatically updates all the remaining tabs including the "Summary (ALL Budgets)" tab.</t>
  </si>
  <si>
    <t xml:space="preserve">• The proposer completes the 'Other Revenue' section by listing any applicable revenue source on the 'Summary - SS' tab, and entering the anticipated revenue amount in the budget column for each applicable year. </t>
  </si>
  <si>
    <r>
      <t xml:space="preserve">• The total budget amount available Support Services for </t>
    </r>
    <r>
      <rPr>
        <b/>
        <sz val="12"/>
        <color theme="1"/>
        <rFont val="Arial Narrow"/>
        <family val="2"/>
      </rPr>
      <t>Year 1</t>
    </r>
    <r>
      <rPr>
        <sz val="12"/>
        <color theme="1"/>
        <rFont val="Arial Narrow"/>
        <family val="2"/>
      </rPr>
      <t xml:space="preserve"> and </t>
    </r>
    <r>
      <rPr>
        <b/>
        <sz val="12"/>
        <color theme="1"/>
        <rFont val="Arial Narrow"/>
        <family val="2"/>
      </rPr>
      <t xml:space="preserve">Year </t>
    </r>
    <r>
      <rPr>
        <sz val="12"/>
        <color theme="1"/>
        <rFont val="Arial Narrow"/>
        <family val="2"/>
      </rPr>
      <t xml:space="preserve">2 is  </t>
    </r>
    <r>
      <rPr>
        <b/>
        <sz val="12"/>
        <color theme="1"/>
        <rFont val="Arial Narrow"/>
        <family val="2"/>
      </rPr>
      <t>$109,20</t>
    </r>
    <r>
      <rPr>
        <sz val="12"/>
        <color theme="1"/>
        <rFont val="Arial Narrow"/>
        <family val="2"/>
      </rPr>
      <t xml:space="preserve">0 and </t>
    </r>
    <r>
      <rPr>
        <b/>
        <sz val="12"/>
        <color theme="1"/>
        <rFont val="Arial Narrow"/>
        <family val="2"/>
      </rPr>
      <t>$655,200,</t>
    </r>
    <r>
      <rPr>
        <sz val="12"/>
        <color theme="1"/>
        <rFont val="Arial Narrow"/>
        <family val="2"/>
      </rPr>
      <t xml:space="preserve"> consecutively. The proposer may allocate up to  </t>
    </r>
    <r>
      <rPr>
        <b/>
        <sz val="12"/>
        <color theme="1"/>
        <rFont val="Arial Narrow"/>
        <family val="2"/>
      </rPr>
      <t>$21,840</t>
    </r>
    <r>
      <rPr>
        <sz val="12"/>
        <color theme="1"/>
        <rFont val="Arial Narrow"/>
        <family val="2"/>
      </rPr>
      <t xml:space="preserve"> in  </t>
    </r>
    <r>
      <rPr>
        <b/>
        <sz val="12"/>
        <color theme="1"/>
        <rFont val="Arial Narrow"/>
        <family val="2"/>
      </rPr>
      <t>Year 1</t>
    </r>
    <r>
      <rPr>
        <sz val="12"/>
        <color theme="1"/>
        <rFont val="Arial Narrow"/>
        <family val="2"/>
      </rPr>
      <t xml:space="preserve"> and  </t>
    </r>
    <r>
      <rPr>
        <b/>
        <sz val="12"/>
        <color theme="1"/>
        <rFont val="Arial Narrow"/>
        <family val="2"/>
      </rPr>
      <t xml:space="preserve">$10,920 </t>
    </r>
    <r>
      <rPr>
        <sz val="12"/>
        <color theme="1"/>
        <rFont val="Arial Narrow"/>
        <family val="2"/>
      </rPr>
      <t xml:space="preserve">in </t>
    </r>
    <r>
      <rPr>
        <b/>
        <sz val="12"/>
        <color theme="1"/>
        <rFont val="Arial Narrow"/>
        <family val="2"/>
      </rPr>
      <t>Year 2</t>
    </r>
    <r>
      <rPr>
        <sz val="12"/>
        <color theme="1"/>
        <rFont val="Arial Narrow"/>
        <family val="2"/>
      </rPr>
      <t xml:space="preserve"> of these amounts for the 3-month start up period. 
• After the proposer completes the 'Salary Detail - Start Up' and 'Operating Detail - Start Up' tabs, and inputs the Indirect Percentage on the 'Summary-Start Up  tab, the revenue section for the Start Up budget will auto-calculate. The revenue section for Year 1 and Year 2 on the 'Summary - SS" tab will also be automatically reduced by the same amount.
</t>
    </r>
  </si>
  <si>
    <r>
      <t xml:space="preserve">2. Other Expenses ( Not Subject to indirect cost %): </t>
    </r>
    <r>
      <rPr>
        <sz val="12"/>
        <color theme="1"/>
        <rFont val="Arial Narrow"/>
        <family val="2"/>
      </rPr>
      <t>This section is reserved for any expenses that are not subject to the indirect cost rate. This includes generally costs that have minimal administrative burden to the proposer. Examples of these expenses include but are not limited to: client stipends, rental subsidies, and any other pass-through expenses. This section also includes an expense subcategory reserved for any services within the scope of the services described in Appendix A that the proposer subcontracts. Per the City's Controller's Office's guidelines, no more than $25,000 of these subcontracted services can be subject to the indirect cost rate. The budget template automatically calculates the indirect rate on the first $25,000 under the 'Subcontractor indirect (First $25k only)' line.</t>
    </r>
    <r>
      <rPr>
        <i/>
        <sz val="12"/>
        <color theme="1"/>
        <rFont val="Arial Narrow"/>
        <family val="2"/>
      </rPr>
      <t xml:space="preserve">
</t>
    </r>
    <r>
      <rPr>
        <b/>
        <i/>
        <sz val="12"/>
        <color theme="1"/>
        <rFont val="Arial Narrow"/>
        <family val="2"/>
      </rPr>
      <t xml:space="preserve">
</t>
    </r>
    <r>
      <rPr>
        <b/>
        <i/>
        <sz val="11"/>
        <color theme="1"/>
        <rFont val="Arial Narrow"/>
        <family val="2"/>
      </rPr>
      <t>Note:</t>
    </r>
    <r>
      <rPr>
        <i/>
        <sz val="12"/>
        <color theme="1"/>
        <rFont val="Arial Narrow"/>
        <family val="2"/>
      </rPr>
      <t xml:space="preserve"> </t>
    </r>
    <r>
      <rPr>
        <i/>
        <sz val="10"/>
        <color theme="1"/>
        <rFont val="Arial Narrow"/>
        <family val="2"/>
      </rPr>
      <t xml:space="preserve">CCSF Controller's Office (CON) defines indirect costs as organizational costs that cannot be isolated to an individual program or contract. Common examples are accounting, human resources, IT staff salaries that support the entire organization.
Per the U.S. Department of Education  (Source below) An indirect cost rate is a mechanism for determining fairly and conveniently within the boundaries of sound administrative principles, what proportion of indirect cost each program should bear. The indirect cost rate is designed to provide a method for full cost recovery, and it is an equitable, logical, and consistent process for allocating costs not directly associated with a single grant/contract, project or cost objective. </t>
    </r>
    <r>
      <rPr>
        <b/>
        <i/>
        <sz val="12"/>
        <color theme="1"/>
        <rFont val="Arial Narrow"/>
        <family val="2"/>
      </rPr>
      <t xml:space="preserve">
</t>
    </r>
  </si>
  <si>
    <r>
      <t xml:space="preserve">• The Proposer may allocate up to </t>
    </r>
    <r>
      <rPr>
        <b/>
        <sz val="12"/>
        <color theme="1"/>
        <rFont val="Arial Narrow"/>
        <family val="2"/>
      </rPr>
      <t>$25,000</t>
    </r>
    <r>
      <rPr>
        <sz val="12"/>
        <color theme="1"/>
        <rFont val="Arial Narrow"/>
        <family val="2"/>
      </rPr>
      <t xml:space="preserve"> for Capacity Building. Capacity Building funds must be allocated and spent down by </t>
    </r>
    <r>
      <rPr>
        <b/>
        <sz val="12"/>
        <rFont val="Arial Narrow"/>
        <family val="2"/>
      </rPr>
      <t>June 30, 2025.</t>
    </r>
    <r>
      <rPr>
        <sz val="12"/>
        <color theme="1"/>
        <rFont val="Arial Narrow"/>
        <family val="2"/>
      </rPr>
      <t xml:space="preserve">
• After the proposer completes the 'Salary Detail - Capacity Building' and 'Operating Detail - Capacity Building' tabs, and inputs the Indirect Percentage on the 'Summary- Capacity Building'  tab, the revenue section for the Capacity Building budget will auto-calculate. 
</t>
    </r>
  </si>
  <si>
    <t xml:space="preserve">This summary displays the aggregate budget for the whole program. It consolidates the individual budgets for all of the components of the program ( i.e. Support Services, Capacity Building, and Start Up Costs). This tab is wholly linked to the individual 'summary - SS ' , Summary Capacity Building ' , and ' Summary- Start Up' tabs and requires no manual input.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</si>
</sst>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m/d/yy"/>
    <numFmt numFmtId="169" formatCode="_(&quot;$&quot;* #,##0_);_(&quot;$&quot;* \(#,##0\);_(&quot;$&quot;* &quot;-&quot;??_);_(@_)"/>
    <numFmt numFmtId="170" formatCode="0;\-0;;@"/>
    <numFmt numFmtId="171" formatCode="_(&quot;$&quot;* #,##0.00_);_(&quot;$&quot;* \(#,##0.00\);_(&quot;$&quot;* &quot;-&quot;_);_(@_)"/>
    <numFmt numFmtId="172" formatCode="0.0"/>
    <numFmt numFmtId="173" formatCode="_(* #,##0_);_(* \(#,##0\);_(* &quot;-&quot;??_);_(@_)"/>
  </numFmts>
  <fonts count="71">
    <font>
      <sz val="10"/>
      <name val="Arial"/>
    </font>
    <font>
      <sz val="10"/>
      <name val="Arial"/>
      <family val="2"/>
    </font>
    <font>
      <u/>
      <sz val="10"/>
      <name val="Geneva"/>
    </font>
    <font>
      <b/>
      <sz val="10"/>
      <name val="Geneva"/>
    </font>
    <font>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b/>
      <u/>
      <sz val="10"/>
      <name val="Arial"/>
      <family val="2"/>
    </font>
    <font>
      <u/>
      <sz val="9"/>
      <name val="Arial"/>
      <family val="2"/>
    </font>
    <font>
      <sz val="9"/>
      <color indexed="81"/>
      <name val="Tahoma"/>
      <family val="2"/>
    </font>
    <font>
      <b/>
      <sz val="9"/>
      <color indexed="81"/>
      <name val="Tahoma"/>
      <family val="2"/>
    </font>
    <font>
      <b/>
      <sz val="11"/>
      <name val="Arial"/>
      <family val="2"/>
    </font>
    <font>
      <b/>
      <u/>
      <sz val="12"/>
      <name val="Calibri"/>
      <family val="2"/>
      <scheme val="minor"/>
    </font>
    <font>
      <b/>
      <u/>
      <sz val="9"/>
      <color indexed="81"/>
      <name val="Tahoma"/>
      <family val="2"/>
    </font>
    <font>
      <b/>
      <u/>
      <sz val="11"/>
      <name val="Arial"/>
      <family val="2"/>
    </font>
    <font>
      <b/>
      <u/>
      <sz val="10"/>
      <color theme="10"/>
      <name val="Arial"/>
      <family val="2"/>
    </font>
    <font>
      <b/>
      <sz val="22"/>
      <color theme="1"/>
      <name val="Arial Narrow"/>
      <family val="2"/>
    </font>
    <font>
      <sz val="12"/>
      <color theme="1"/>
      <name val="Arial Narrow"/>
      <family val="2"/>
    </font>
    <font>
      <b/>
      <sz val="18"/>
      <color theme="1"/>
      <name val="Arial Narrow"/>
      <family val="2"/>
    </font>
    <font>
      <b/>
      <sz val="12"/>
      <name val="Arial Narrow"/>
      <family val="2"/>
    </font>
    <font>
      <b/>
      <sz val="12"/>
      <color theme="1"/>
      <name val="Arial Narrow"/>
      <family val="2"/>
    </font>
    <font>
      <i/>
      <sz val="12"/>
      <color theme="1"/>
      <name val="Arial Narrow"/>
      <family val="2"/>
    </font>
    <font>
      <sz val="11"/>
      <color theme="1"/>
      <name val="Arial Narrow"/>
      <family val="2"/>
    </font>
    <font>
      <b/>
      <i/>
      <sz val="12"/>
      <color theme="1"/>
      <name val="Arial Narrow"/>
      <family val="2"/>
    </font>
    <font>
      <i/>
      <sz val="12"/>
      <color rgb="FF00B050"/>
      <name val="Arial Narrow"/>
      <family val="2"/>
    </font>
    <font>
      <sz val="12"/>
      <name val="Arial Narrow"/>
      <family val="2"/>
    </font>
    <font>
      <i/>
      <sz val="10.5"/>
      <color theme="1"/>
      <name val="Arial Narrow"/>
      <family val="2"/>
    </font>
    <font>
      <b/>
      <sz val="11"/>
      <color theme="1"/>
      <name val="Arial Narrow"/>
      <family val="2"/>
    </font>
    <font>
      <b/>
      <sz val="14"/>
      <color theme="1"/>
      <name val="Arial Narrow"/>
      <family val="2"/>
    </font>
    <font>
      <b/>
      <sz val="16"/>
      <color rgb="FF0000FF"/>
      <name val="Arial Narrow"/>
      <family val="2"/>
    </font>
    <font>
      <sz val="12"/>
      <name val="Arial"/>
      <family val="2"/>
    </font>
    <font>
      <sz val="10"/>
      <color rgb="FF000000"/>
      <name val="Arial"/>
      <family val="2"/>
    </font>
    <font>
      <b/>
      <sz val="16"/>
      <color rgb="FFFF0000"/>
      <name val="Arial Narrow"/>
      <family val="2"/>
    </font>
    <font>
      <b/>
      <sz val="16"/>
      <name val="Arial Narrow"/>
      <family val="2"/>
    </font>
    <font>
      <sz val="14"/>
      <name val="Arial Narrow"/>
      <family val="2"/>
    </font>
    <font>
      <u/>
      <sz val="8"/>
      <color theme="10"/>
      <name val="Arial"/>
      <family val="2"/>
    </font>
    <font>
      <sz val="8"/>
      <name val="Arial Narrow"/>
      <family val="2"/>
    </font>
    <font>
      <b/>
      <sz val="16"/>
      <color theme="1"/>
      <name val="Arial Narrow"/>
      <family val="2"/>
    </font>
    <font>
      <i/>
      <sz val="11"/>
      <color rgb="FFFF0000"/>
      <name val="Arial Narrow"/>
      <family val="2"/>
    </font>
    <font>
      <b/>
      <i/>
      <sz val="12"/>
      <color rgb="FF00B050"/>
      <name val="Arial Narrow"/>
      <family val="2"/>
    </font>
    <font>
      <b/>
      <sz val="11"/>
      <name val="Arial Narrow"/>
      <family val="2"/>
    </font>
    <font>
      <b/>
      <sz val="11"/>
      <name val="Calibri"/>
      <family val="2"/>
      <scheme val="minor"/>
    </font>
    <font>
      <b/>
      <sz val="12"/>
      <color rgb="FF0000FF"/>
      <name val="Calibri"/>
      <family val="2"/>
      <scheme val="minor"/>
    </font>
    <font>
      <b/>
      <sz val="10"/>
      <color rgb="FFFF0000"/>
      <name val="Calibri"/>
      <family val="2"/>
      <scheme val="minor"/>
    </font>
    <font>
      <b/>
      <sz val="10"/>
      <name val="Calibri"/>
      <family val="2"/>
      <scheme val="minor"/>
    </font>
    <font>
      <sz val="10"/>
      <name val="Calibri"/>
      <family val="2"/>
      <scheme val="minor"/>
    </font>
    <font>
      <sz val="10"/>
      <color theme="1"/>
      <name val="Arial"/>
      <family val="2"/>
    </font>
    <font>
      <sz val="9"/>
      <color theme="1"/>
      <name val="Arial"/>
      <family val="2"/>
    </font>
    <font>
      <b/>
      <sz val="8"/>
      <color rgb="FF0000FF"/>
      <name val="Arial"/>
      <family val="2"/>
    </font>
    <font>
      <sz val="8"/>
      <color indexed="81"/>
      <name val="Tahoma"/>
      <family val="2"/>
    </font>
    <font>
      <i/>
      <sz val="8"/>
      <color rgb="FF0000FF"/>
      <name val="Arial"/>
      <family val="2"/>
    </font>
    <font>
      <b/>
      <sz val="14"/>
      <name val="Calibri"/>
      <family val="2"/>
      <scheme val="minor"/>
    </font>
    <font>
      <b/>
      <i/>
      <sz val="8"/>
      <color rgb="FF0000FF"/>
      <name val="Arial"/>
      <family val="2"/>
    </font>
    <font>
      <b/>
      <u/>
      <sz val="9"/>
      <color rgb="FF00B050"/>
      <name val="Arial"/>
      <family val="2"/>
    </font>
    <font>
      <sz val="14"/>
      <color rgb="FFFF0000"/>
      <name val="Arial Narrow"/>
      <family val="2"/>
    </font>
    <font>
      <sz val="12"/>
      <color rgb="FF000000"/>
      <name val="Arial Narrow"/>
    </font>
    <font>
      <b/>
      <i/>
      <sz val="12"/>
      <color rgb="FF000000"/>
      <name val="Arial Narrow"/>
    </font>
    <font>
      <b/>
      <i/>
      <sz val="11"/>
      <color theme="1"/>
      <name val="Arial Narrow"/>
      <family val="2"/>
    </font>
    <font>
      <i/>
      <sz val="10"/>
      <color theme="1"/>
      <name val="Arial Narrow"/>
      <family val="2"/>
    </font>
    <font>
      <i/>
      <sz val="12"/>
      <name val="Arial Narrow"/>
      <family val="2"/>
    </font>
  </fonts>
  <fills count="33">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CC9900"/>
        <bgColor indexed="64"/>
      </patternFill>
    </fill>
    <fill>
      <patternFill patternType="solid">
        <fgColor theme="0" tint="-0.14999847407452621"/>
        <bgColor indexed="64"/>
      </patternFill>
    </fill>
    <fill>
      <patternFill patternType="solid">
        <fgColor rgb="FF99CCFF"/>
        <bgColor indexed="64"/>
      </patternFill>
    </fill>
    <fill>
      <patternFill patternType="solid">
        <fgColor rgb="FFFFCC99"/>
        <bgColor indexed="64"/>
      </patternFill>
    </fill>
  </fills>
  <borders count="64">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s>
  <cellStyleXfs count="12">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6"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711">
    <xf numFmtId="0" fontId="0" fillId="0" borderId="0" xfId="0"/>
    <xf numFmtId="0" fontId="0" fillId="0" borderId="1" xfId="0" applyBorder="1"/>
    <xf numFmtId="0" fontId="5" fillId="0" borderId="1" xfId="0" applyFont="1" applyBorder="1"/>
    <xf numFmtId="0" fontId="7" fillId="0" borderId="0" xfId="4" applyFont="1" applyAlignment="1">
      <alignment vertical="top"/>
    </xf>
    <xf numFmtId="0" fontId="4" fillId="0" borderId="0" xfId="4" applyAlignment="1">
      <alignment vertical="top" wrapText="1"/>
    </xf>
    <xf numFmtId="6" fontId="7" fillId="0" borderId="0" xfId="2" applyNumberFormat="1" applyFont="1" applyFill="1" applyBorder="1" applyAlignment="1">
      <alignment vertical="top"/>
    </xf>
    <xf numFmtId="2" fontId="7" fillId="0" borderId="0" xfId="4" applyNumberFormat="1" applyFont="1" applyAlignment="1">
      <alignment vertical="top"/>
    </xf>
    <xf numFmtId="6" fontId="7" fillId="0" borderId="0" xfId="4" applyNumberFormat="1" applyFont="1" applyAlignment="1">
      <alignment vertical="top"/>
    </xf>
    <xf numFmtId="0" fontId="4" fillId="0" borderId="0" xfId="4" applyAlignment="1">
      <alignment vertical="top"/>
    </xf>
    <xf numFmtId="0" fontId="5" fillId="0" borderId="0" xfId="4" applyFont="1" applyAlignment="1">
      <alignment vertical="top"/>
    </xf>
    <xf numFmtId="164" fontId="7" fillId="0" borderId="0" xfId="4" applyNumberFormat="1" applyFont="1" applyAlignment="1">
      <alignment vertical="top"/>
    </xf>
    <xf numFmtId="6" fontId="4" fillId="0" borderId="0" xfId="4" applyNumberFormat="1" applyAlignment="1">
      <alignment vertical="top"/>
    </xf>
    <xf numFmtId="166" fontId="7"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0" fillId="0" borderId="27" xfId="0" applyBorder="1"/>
    <xf numFmtId="0" fontId="0" fillId="0" borderId="23" xfId="0" applyBorder="1"/>
    <xf numFmtId="0" fontId="0" fillId="0" borderId="31" xfId="0" applyBorder="1"/>
    <xf numFmtId="14" fontId="6" fillId="0" borderId="30" xfId="0" applyNumberFormat="1" applyFont="1" applyBorder="1"/>
    <xf numFmtId="0" fontId="8" fillId="0" borderId="0" xfId="4" applyFont="1" applyAlignment="1">
      <alignment vertical="top" wrapText="1"/>
    </xf>
    <xf numFmtId="0" fontId="0" fillId="0" borderId="0" xfId="0" applyAlignment="1">
      <alignment wrapText="1"/>
    </xf>
    <xf numFmtId="168" fontId="5" fillId="5" borderId="6" xfId="0" applyNumberFormat="1" applyFont="1" applyFill="1" applyBorder="1" applyAlignment="1">
      <alignment horizontal="center" wrapText="1"/>
    </xf>
    <xf numFmtId="168" fontId="5" fillId="6" borderId="6" xfId="0" applyNumberFormat="1" applyFont="1" applyFill="1" applyBorder="1" applyAlignment="1">
      <alignment horizontal="center" wrapText="1"/>
    </xf>
    <xf numFmtId="168" fontId="5" fillId="7" borderId="6" xfId="0" applyNumberFormat="1" applyFont="1" applyFill="1" applyBorder="1" applyAlignment="1">
      <alignment horizontal="center" wrapText="1"/>
    </xf>
    <xf numFmtId="168" fontId="5" fillId="8" borderId="6" xfId="0" applyNumberFormat="1" applyFont="1" applyFill="1" applyBorder="1" applyAlignment="1">
      <alignment horizontal="center" wrapText="1"/>
    </xf>
    <xf numFmtId="168" fontId="5" fillId="9" borderId="6" xfId="0" applyNumberFormat="1" applyFont="1" applyFill="1" applyBorder="1" applyAlignment="1">
      <alignment horizontal="center" wrapText="1"/>
    </xf>
    <xf numFmtId="168" fontId="5" fillId="10" borderId="6" xfId="0" applyNumberFormat="1" applyFont="1" applyFill="1" applyBorder="1" applyAlignment="1">
      <alignment horizontal="center" wrapText="1"/>
    </xf>
    <xf numFmtId="168" fontId="5" fillId="11" borderId="6" xfId="0" applyNumberFormat="1" applyFont="1" applyFill="1" applyBorder="1" applyAlignment="1">
      <alignment horizontal="center" wrapText="1"/>
    </xf>
    <xf numFmtId="0" fontId="5" fillId="0" borderId="0" xfId="0" applyFont="1"/>
    <xf numFmtId="164" fontId="0" fillId="0" borderId="0" xfId="0" applyNumberFormat="1" applyAlignment="1">
      <alignment horizontal="left"/>
    </xf>
    <xf numFmtId="14" fontId="0" fillId="0" borderId="0" xfId="0" applyNumberFormat="1"/>
    <xf numFmtId="0" fontId="11" fillId="0" borderId="0" xfId="0" applyFont="1" applyAlignment="1">
      <alignment horizontal="left" vertical="top"/>
    </xf>
    <xf numFmtId="0" fontId="13" fillId="0" borderId="0" xfId="0" applyFont="1" applyAlignment="1">
      <alignment horizontal="left" vertical="top"/>
    </xf>
    <xf numFmtId="0" fontId="11" fillId="0" borderId="6" xfId="0" applyFont="1" applyBorder="1" applyAlignment="1">
      <alignment horizontal="left" vertical="top"/>
    </xf>
    <xf numFmtId="14" fontId="11" fillId="0" borderId="6" xfId="0" applyNumberFormat="1" applyFont="1" applyBorder="1" applyAlignment="1">
      <alignment horizontal="left" vertical="top"/>
    </xf>
    <xf numFmtId="0" fontId="15" fillId="0" borderId="0" xfId="0" applyFont="1" applyAlignment="1">
      <alignment horizontal="left" vertical="top"/>
    </xf>
    <xf numFmtId="0" fontId="11" fillId="16" borderId="6" xfId="0" applyFont="1" applyFill="1" applyBorder="1" applyAlignment="1">
      <alignment horizontal="left" vertical="top"/>
    </xf>
    <xf numFmtId="42" fontId="13" fillId="0" borderId="18" xfId="0" applyNumberFormat="1" applyFont="1" applyBorder="1" applyAlignment="1">
      <alignment horizontal="left" vertical="top"/>
    </xf>
    <xf numFmtId="42" fontId="11" fillId="0" borderId="8" xfId="0" applyNumberFormat="1" applyFont="1" applyBorder="1" applyAlignment="1">
      <alignment horizontal="left" vertical="top"/>
    </xf>
    <xf numFmtId="42" fontId="13" fillId="0" borderId="29" xfId="0" applyNumberFormat="1" applyFont="1" applyBorder="1" applyAlignment="1">
      <alignment horizontal="left" vertical="top"/>
    </xf>
    <xf numFmtId="6" fontId="13" fillId="0" borderId="0" xfId="0" applyNumberFormat="1" applyFont="1" applyAlignment="1">
      <alignment horizontal="left" vertical="top"/>
    </xf>
    <xf numFmtId="10" fontId="13" fillId="0" borderId="0" xfId="0" applyNumberFormat="1" applyFont="1" applyAlignment="1">
      <alignment horizontal="left" vertical="top"/>
    </xf>
    <xf numFmtId="42" fontId="11" fillId="0" borderId="6" xfId="3" applyNumberFormat="1" applyFont="1" applyFill="1" applyBorder="1" applyAlignment="1">
      <alignment horizontal="left" vertical="top"/>
    </xf>
    <xf numFmtId="42" fontId="13" fillId="0" borderId="28" xfId="0" applyNumberFormat="1" applyFont="1" applyBorder="1" applyAlignment="1">
      <alignment horizontal="left" vertical="top"/>
    </xf>
    <xf numFmtId="42" fontId="13" fillId="0" borderId="21" xfId="0" applyNumberFormat="1" applyFont="1" applyBorder="1" applyAlignment="1">
      <alignment horizontal="left" vertical="top"/>
    </xf>
    <xf numFmtId="8" fontId="13" fillId="0" borderId="0" xfId="0" applyNumberFormat="1" applyFont="1" applyAlignment="1">
      <alignment horizontal="left" vertical="top"/>
    </xf>
    <xf numFmtId="6" fontId="13" fillId="0" borderId="0" xfId="3" applyNumberFormat="1" applyFont="1" applyBorder="1" applyAlignment="1">
      <alignment horizontal="left" vertical="top"/>
    </xf>
    <xf numFmtId="0" fontId="13" fillId="1" borderId="0" xfId="0" applyFont="1" applyFill="1" applyAlignment="1">
      <alignment horizontal="left" vertical="top"/>
    </xf>
    <xf numFmtId="0" fontId="13" fillId="13" borderId="0" xfId="0" applyFont="1" applyFill="1" applyAlignment="1">
      <alignment horizontal="left" vertical="top"/>
    </xf>
    <xf numFmtId="14" fontId="13" fillId="13" borderId="0" xfId="0" applyNumberFormat="1" applyFont="1" applyFill="1" applyAlignment="1">
      <alignment horizontal="left" vertical="top"/>
    </xf>
    <xf numFmtId="0" fontId="13" fillId="15" borderId="0" xfId="0" applyFont="1" applyFill="1" applyAlignment="1">
      <alignment horizontal="left" vertical="top"/>
    </xf>
    <xf numFmtId="14" fontId="13" fillId="0" borderId="0" xfId="0" applyNumberFormat="1" applyFont="1" applyAlignment="1">
      <alignment horizontal="left" vertical="top"/>
    </xf>
    <xf numFmtId="14" fontId="11" fillId="0" borderId="0" xfId="0" applyNumberFormat="1" applyFont="1" applyAlignment="1">
      <alignment horizontal="left" vertical="top"/>
    </xf>
    <xf numFmtId="42" fontId="11" fillId="0" borderId="6" xfId="0" applyNumberFormat="1" applyFont="1" applyBorder="1" applyAlignment="1">
      <alignment horizontal="left" vertical="top"/>
    </xf>
    <xf numFmtId="42" fontId="13" fillId="0" borderId="20" xfId="0" applyNumberFormat="1" applyFont="1" applyBorder="1" applyAlignment="1">
      <alignment horizontal="left" vertical="top"/>
    </xf>
    <xf numFmtId="0" fontId="13" fillId="0" borderId="0" xfId="0" applyFont="1" applyAlignment="1">
      <alignment vertical="top"/>
    </xf>
    <xf numFmtId="164" fontId="13" fillId="0" borderId="0" xfId="0" applyNumberFormat="1" applyFont="1" applyAlignment="1">
      <alignment vertical="top"/>
    </xf>
    <xf numFmtId="167" fontId="13" fillId="0" borderId="0" xfId="0" applyNumberFormat="1" applyFont="1" applyAlignment="1">
      <alignment vertical="top"/>
    </xf>
    <xf numFmtId="14" fontId="14" fillId="0" borderId="0" xfId="0" applyNumberFormat="1" applyFont="1" applyAlignment="1">
      <alignment vertical="top"/>
    </xf>
    <xf numFmtId="14" fontId="13" fillId="0" borderId="0" xfId="0" applyNumberFormat="1" applyFont="1" applyAlignment="1">
      <alignment vertical="top"/>
    </xf>
    <xf numFmtId="9" fontId="13" fillId="0" borderId="0" xfId="0" applyNumberFormat="1" applyFont="1" applyAlignment="1">
      <alignment vertical="top"/>
    </xf>
    <xf numFmtId="0" fontId="13" fillId="0" borderId="1" xfId="0" applyFont="1" applyBorder="1" applyAlignment="1">
      <alignment vertical="top"/>
    </xf>
    <xf numFmtId="0" fontId="11" fillId="0" borderId="0" xfId="0" applyFont="1" applyAlignment="1">
      <alignment vertical="top"/>
    </xf>
    <xf numFmtId="42" fontId="13" fillId="0" borderId="23" xfId="0" applyNumberFormat="1" applyFont="1" applyBorder="1" applyAlignment="1">
      <alignment vertical="top"/>
    </xf>
    <xf numFmtId="14" fontId="13" fillId="13" borderId="0" xfId="0" applyNumberFormat="1" applyFont="1" applyFill="1" applyAlignment="1">
      <alignment vertical="top"/>
    </xf>
    <xf numFmtId="0" fontId="13" fillId="0" borderId="3" xfId="0" applyFont="1" applyBorder="1" applyAlignment="1">
      <alignment vertical="top"/>
    </xf>
    <xf numFmtId="164" fontId="13" fillId="0" borderId="3" xfId="0" applyNumberFormat="1" applyFont="1" applyBorder="1" applyAlignment="1">
      <alignment vertical="top"/>
    </xf>
    <xf numFmtId="0" fontId="11" fillId="0" borderId="6" xfId="0" applyFont="1" applyBorder="1" applyAlignment="1">
      <alignment vertical="top"/>
    </xf>
    <xf numFmtId="164" fontId="11" fillId="0" borderId="6" xfId="0" applyNumberFormat="1" applyFont="1" applyBorder="1" applyAlignment="1">
      <alignment vertical="top"/>
    </xf>
    <xf numFmtId="0" fontId="13" fillId="16" borderId="0" xfId="0" applyFont="1" applyFill="1" applyAlignment="1">
      <alignment vertical="top"/>
    </xf>
    <xf numFmtId="42" fontId="11" fillId="0" borderId="23" xfId="0" applyNumberFormat="1" applyFont="1" applyBorder="1" applyAlignment="1">
      <alignment vertical="top"/>
    </xf>
    <xf numFmtId="9" fontId="11" fillId="0" borderId="0" xfId="0" applyNumberFormat="1" applyFont="1" applyAlignment="1">
      <alignment vertical="top"/>
    </xf>
    <xf numFmtId="0" fontId="13" fillId="0" borderId="0" xfId="0" applyFont="1" applyAlignment="1">
      <alignment horizontal="left" vertical="center"/>
    </xf>
    <xf numFmtId="49" fontId="13" fillId="3" borderId="8" xfId="0" applyNumberFormat="1" applyFont="1" applyFill="1" applyBorder="1" applyAlignment="1">
      <alignment horizontal="center" vertical="center" wrapText="1"/>
    </xf>
    <xf numFmtId="49" fontId="13" fillId="2" borderId="8" xfId="0" applyNumberFormat="1" applyFont="1" applyFill="1" applyBorder="1" applyAlignment="1">
      <alignment horizontal="center" vertical="center" wrapText="1"/>
    </xf>
    <xf numFmtId="49" fontId="13" fillId="2" borderId="19" xfId="0" applyNumberFormat="1" applyFont="1" applyFill="1" applyBorder="1" applyAlignment="1">
      <alignment horizontal="center" vertical="center" wrapText="1"/>
    </xf>
    <xf numFmtId="49" fontId="13" fillId="4" borderId="6" xfId="0" applyNumberFormat="1" applyFont="1" applyFill="1" applyBorder="1" applyAlignment="1">
      <alignment horizontal="center" vertical="center" wrapText="1"/>
    </xf>
    <xf numFmtId="49" fontId="13" fillId="4" borderId="14" xfId="0" applyNumberFormat="1" applyFont="1" applyFill="1" applyBorder="1" applyAlignment="1">
      <alignment horizontal="center" vertical="center" wrapText="1"/>
    </xf>
    <xf numFmtId="49" fontId="13" fillId="5" borderId="18" xfId="0" applyNumberFormat="1" applyFont="1" applyFill="1" applyBorder="1" applyAlignment="1">
      <alignment horizontal="center" vertical="center" wrapText="1"/>
    </xf>
    <xf numFmtId="49" fontId="13" fillId="5" borderId="2" xfId="0" applyNumberFormat="1" applyFont="1" applyFill="1" applyBorder="1" applyAlignment="1">
      <alignment horizontal="center" vertical="center" wrapText="1"/>
    </xf>
    <xf numFmtId="49" fontId="13" fillId="6" borderId="18" xfId="0" applyNumberFormat="1" applyFont="1" applyFill="1" applyBorder="1" applyAlignment="1">
      <alignment horizontal="center" vertical="center" wrapText="1"/>
    </xf>
    <xf numFmtId="49" fontId="13" fillId="6" borderId="2" xfId="0" applyNumberFormat="1" applyFont="1" applyFill="1" applyBorder="1" applyAlignment="1">
      <alignment horizontal="center" vertical="center" wrapText="1"/>
    </xf>
    <xf numFmtId="49" fontId="13" fillId="7" borderId="2" xfId="0" applyNumberFormat="1" applyFont="1" applyFill="1" applyBorder="1" applyAlignment="1">
      <alignment horizontal="center" vertical="center" wrapText="1"/>
    </xf>
    <xf numFmtId="49" fontId="13" fillId="7" borderId="10" xfId="0" applyNumberFormat="1" applyFont="1" applyFill="1" applyBorder="1" applyAlignment="1">
      <alignment horizontal="center" vertical="center" wrapText="1"/>
    </xf>
    <xf numFmtId="49" fontId="13" fillId="8" borderId="18" xfId="0" applyNumberFormat="1" applyFont="1" applyFill="1" applyBorder="1" applyAlignment="1">
      <alignment horizontal="center" vertical="center" wrapText="1"/>
    </xf>
    <xf numFmtId="49" fontId="13" fillId="8" borderId="2" xfId="0" applyNumberFormat="1" applyFont="1" applyFill="1" applyBorder="1" applyAlignment="1">
      <alignment horizontal="center" vertical="center" wrapText="1"/>
    </xf>
    <xf numFmtId="49" fontId="13" fillId="9" borderId="18" xfId="0" applyNumberFormat="1" applyFont="1" applyFill="1" applyBorder="1" applyAlignment="1">
      <alignment horizontal="center" vertical="center" wrapText="1"/>
    </xf>
    <xf numFmtId="49" fontId="13" fillId="9" borderId="2" xfId="0" applyNumberFormat="1" applyFont="1" applyFill="1" applyBorder="1" applyAlignment="1">
      <alignment horizontal="center" vertical="center" wrapText="1"/>
    </xf>
    <xf numFmtId="49" fontId="13" fillId="10" borderId="18" xfId="0" applyNumberFormat="1" applyFont="1" applyFill="1" applyBorder="1" applyAlignment="1">
      <alignment horizontal="center" vertical="center" wrapText="1"/>
    </xf>
    <xf numFmtId="49" fontId="13" fillId="10" borderId="2" xfId="0" applyNumberFormat="1" applyFont="1" applyFill="1" applyBorder="1" applyAlignment="1">
      <alignment horizontal="center" vertical="center" wrapText="1"/>
    </xf>
    <xf numFmtId="49" fontId="13" fillId="11" borderId="20" xfId="0" applyNumberFormat="1" applyFont="1" applyFill="1" applyBorder="1" applyAlignment="1">
      <alignment horizontal="center" vertical="center" wrapText="1"/>
    </xf>
    <xf numFmtId="49" fontId="13" fillId="11" borderId="6" xfId="0" applyNumberFormat="1" applyFont="1" applyFill="1" applyBorder="1" applyAlignment="1">
      <alignment horizontal="center" vertical="center" wrapText="1"/>
    </xf>
    <xf numFmtId="49" fontId="13" fillId="0" borderId="0" xfId="0" applyNumberFormat="1" applyFont="1" applyAlignment="1">
      <alignment horizontal="center" vertical="center"/>
    </xf>
    <xf numFmtId="0" fontId="13" fillId="0" borderId="0" xfId="0" applyFont="1" applyAlignment="1">
      <alignment horizontal="center" vertical="center"/>
    </xf>
    <xf numFmtId="0" fontId="11" fillId="0" borderId="0" xfId="0" applyFont="1" applyAlignment="1">
      <alignment horizontal="center" vertical="center"/>
    </xf>
    <xf numFmtId="10" fontId="11" fillId="0" borderId="10" xfId="5" applyNumberFormat="1" applyFont="1" applyBorder="1" applyAlignment="1">
      <alignment horizontal="right" vertical="top"/>
    </xf>
    <xf numFmtId="10" fontId="13" fillId="0" borderId="21" xfId="5" applyNumberFormat="1" applyFont="1" applyBorder="1" applyAlignment="1">
      <alignment horizontal="right" vertical="top"/>
    </xf>
    <xf numFmtId="164" fontId="13" fillId="3" borderId="6" xfId="0" applyNumberFormat="1" applyFont="1" applyFill="1" applyBorder="1" applyAlignment="1">
      <alignment horizontal="center" vertical="center" wrapText="1"/>
    </xf>
    <xf numFmtId="164" fontId="13" fillId="2" borderId="6" xfId="0" applyNumberFormat="1" applyFont="1" applyFill="1" applyBorder="1" applyAlignment="1">
      <alignment horizontal="center" vertical="center" wrapText="1"/>
    </xf>
    <xf numFmtId="164" fontId="13" fillId="4" borderId="6" xfId="0" applyNumberFormat="1"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4" borderId="6" xfId="0" applyFont="1" applyFill="1" applyBorder="1" applyAlignment="1">
      <alignment horizontal="center" vertical="center" wrapText="1"/>
    </xf>
    <xf numFmtId="168" fontId="13" fillId="5" borderId="5" xfId="0" applyNumberFormat="1" applyFont="1" applyFill="1" applyBorder="1" applyAlignment="1">
      <alignment horizontal="center" vertical="center" wrapText="1"/>
    </xf>
    <xf numFmtId="168" fontId="13" fillId="6" borderId="5" xfId="0" applyNumberFormat="1" applyFont="1" applyFill="1" applyBorder="1" applyAlignment="1">
      <alignment horizontal="center" vertical="center" wrapText="1"/>
    </xf>
    <xf numFmtId="168" fontId="13" fillId="6" borderId="6" xfId="0" applyNumberFormat="1" applyFont="1" applyFill="1" applyBorder="1" applyAlignment="1">
      <alignment horizontal="center" vertical="center" wrapText="1"/>
    </xf>
    <xf numFmtId="9" fontId="13" fillId="3" borderId="6" xfId="0" applyNumberFormat="1" applyFont="1" applyFill="1" applyBorder="1" applyAlignment="1">
      <alignment horizontal="center" vertical="center" wrapText="1"/>
    </xf>
    <xf numFmtId="164" fontId="13" fillId="5" borderId="5" xfId="0" applyNumberFormat="1" applyFont="1" applyFill="1" applyBorder="1" applyAlignment="1">
      <alignment horizontal="center" vertical="center" wrapText="1"/>
    </xf>
    <xf numFmtId="0" fontId="13" fillId="17" borderId="5" xfId="0" applyFont="1" applyFill="1" applyBorder="1" applyAlignment="1">
      <alignment horizontal="center" vertical="center" wrapText="1"/>
    </xf>
    <xf numFmtId="168" fontId="13" fillId="7" borderId="5" xfId="0" applyNumberFormat="1" applyFont="1" applyFill="1" applyBorder="1" applyAlignment="1">
      <alignment horizontal="center" vertical="center" wrapText="1"/>
    </xf>
    <xf numFmtId="168" fontId="13" fillId="8" borderId="5" xfId="0" applyNumberFormat="1" applyFont="1" applyFill="1" applyBorder="1" applyAlignment="1">
      <alignment horizontal="center" vertical="center" wrapText="1"/>
    </xf>
    <xf numFmtId="168" fontId="13" fillId="9" borderId="5" xfId="0" applyNumberFormat="1" applyFont="1" applyFill="1" applyBorder="1" applyAlignment="1">
      <alignment horizontal="center" vertical="center" wrapText="1"/>
    </xf>
    <xf numFmtId="168" fontId="13" fillId="10" borderId="5" xfId="0" applyNumberFormat="1" applyFont="1" applyFill="1" applyBorder="1" applyAlignment="1">
      <alignment horizontal="center" vertical="center" wrapText="1"/>
    </xf>
    <xf numFmtId="168" fontId="13" fillId="17" borderId="5" xfId="0" applyNumberFormat="1" applyFont="1" applyFill="1" applyBorder="1" applyAlignment="1">
      <alignment horizontal="center" vertical="center" wrapText="1"/>
    </xf>
    <xf numFmtId="168" fontId="13" fillId="7" borderId="6" xfId="0" applyNumberFormat="1" applyFont="1" applyFill="1" applyBorder="1" applyAlignment="1">
      <alignment horizontal="center" vertical="center" wrapText="1"/>
    </xf>
    <xf numFmtId="168" fontId="13" fillId="8" borderId="6" xfId="0" applyNumberFormat="1" applyFont="1" applyFill="1" applyBorder="1" applyAlignment="1">
      <alignment horizontal="center" vertical="center" wrapText="1"/>
    </xf>
    <xf numFmtId="168" fontId="13" fillId="9" borderId="6" xfId="0" applyNumberFormat="1" applyFont="1" applyFill="1" applyBorder="1" applyAlignment="1">
      <alignment horizontal="center" vertical="center" wrapText="1"/>
    </xf>
    <xf numFmtId="168" fontId="13" fillId="10" borderId="6" xfId="0" applyNumberFormat="1" applyFont="1" applyFill="1" applyBorder="1" applyAlignment="1">
      <alignment horizontal="center" vertical="center" wrapText="1"/>
    </xf>
    <xf numFmtId="168" fontId="13" fillId="17" borderId="6" xfId="0" applyNumberFormat="1" applyFont="1" applyFill="1" applyBorder="1" applyAlignment="1">
      <alignment horizontal="center" vertical="center" wrapText="1"/>
    </xf>
    <xf numFmtId="10" fontId="13" fillId="0" borderId="1" xfId="5" applyNumberFormat="1" applyFont="1" applyFill="1" applyBorder="1" applyAlignment="1">
      <alignment horizontal="right" vertical="top"/>
    </xf>
    <xf numFmtId="42" fontId="13" fillId="0" borderId="1" xfId="3" applyNumberFormat="1" applyFont="1" applyFill="1" applyBorder="1" applyAlignment="1">
      <alignment horizontal="left" vertical="top"/>
    </xf>
    <xf numFmtId="49" fontId="13" fillId="4" borderId="5" xfId="0" applyNumberFormat="1" applyFont="1" applyFill="1" applyBorder="1" applyAlignment="1">
      <alignment horizontal="center" vertical="center" wrapText="1"/>
    </xf>
    <xf numFmtId="42" fontId="13" fillId="0" borderId="5" xfId="0" applyNumberFormat="1" applyFont="1" applyBorder="1" applyAlignment="1">
      <alignment horizontal="left" vertical="top"/>
    </xf>
    <xf numFmtId="42" fontId="13" fillId="0" borderId="8" xfId="0" applyNumberFormat="1" applyFont="1" applyBorder="1" applyAlignment="1">
      <alignment horizontal="left" vertical="top"/>
    </xf>
    <xf numFmtId="49" fontId="13" fillId="5" borderId="29" xfId="0" applyNumberFormat="1" applyFont="1" applyFill="1" applyBorder="1" applyAlignment="1">
      <alignment horizontal="center" vertical="center" wrapText="1"/>
    </xf>
    <xf numFmtId="49" fontId="13" fillId="7" borderId="8" xfId="0" applyNumberFormat="1" applyFont="1" applyFill="1" applyBorder="1" applyAlignment="1">
      <alignment horizontal="center" vertical="center" wrapText="1"/>
    </xf>
    <xf numFmtId="49" fontId="13" fillId="6" borderId="29" xfId="0" applyNumberFormat="1" applyFont="1" applyFill="1" applyBorder="1" applyAlignment="1">
      <alignment horizontal="center" vertical="center" wrapText="1"/>
    </xf>
    <xf numFmtId="49" fontId="13" fillId="8" borderId="29" xfId="0" applyNumberFormat="1" applyFont="1" applyFill="1" applyBorder="1" applyAlignment="1">
      <alignment horizontal="center" vertical="center" wrapText="1"/>
    </xf>
    <xf numFmtId="49" fontId="13" fillId="9" borderId="29" xfId="0" applyNumberFormat="1" applyFont="1" applyFill="1" applyBorder="1" applyAlignment="1">
      <alignment horizontal="center" vertical="center" wrapText="1"/>
    </xf>
    <xf numFmtId="49" fontId="13" fillId="10" borderId="29" xfId="0" applyNumberFormat="1" applyFont="1" applyFill="1" applyBorder="1" applyAlignment="1">
      <alignment horizontal="center" vertical="center" wrapText="1"/>
    </xf>
    <xf numFmtId="10" fontId="13" fillId="0" borderId="1" xfId="5" applyNumberFormat="1" applyFont="1" applyBorder="1" applyAlignment="1">
      <alignment horizontal="right" vertical="top"/>
    </xf>
    <xf numFmtId="9" fontId="13" fillId="0" borderId="6" xfId="0" applyNumberFormat="1" applyFont="1" applyBorder="1" applyAlignment="1">
      <alignment vertical="top"/>
    </xf>
    <xf numFmtId="164" fontId="11" fillId="0" borderId="0" xfId="0" applyNumberFormat="1" applyFont="1" applyAlignment="1">
      <alignment vertical="top"/>
    </xf>
    <xf numFmtId="164" fontId="13" fillId="3" borderId="21" xfId="0" applyNumberFormat="1" applyFont="1" applyFill="1" applyBorder="1" applyAlignment="1">
      <alignment horizontal="center" vertical="center" wrapText="1"/>
    </xf>
    <xf numFmtId="0" fontId="13" fillId="3" borderId="21" xfId="0" applyFont="1" applyFill="1" applyBorder="1" applyAlignment="1">
      <alignment horizontal="center" vertical="center" wrapText="1"/>
    </xf>
    <xf numFmtId="167" fontId="13" fillId="3" borderId="20" xfId="0" applyNumberFormat="1" applyFont="1" applyFill="1" applyBorder="1" applyAlignment="1">
      <alignment horizontal="center" vertical="center" wrapText="1"/>
    </xf>
    <xf numFmtId="42" fontId="13" fillId="0" borderId="20" xfId="0" applyNumberFormat="1" applyFont="1" applyBorder="1" applyAlignment="1">
      <alignment vertical="top"/>
    </xf>
    <xf numFmtId="164" fontId="11" fillId="0" borderId="27" xfId="0" applyNumberFormat="1" applyFont="1" applyBorder="1" applyAlignment="1">
      <alignment vertical="top"/>
    </xf>
    <xf numFmtId="9" fontId="11" fillId="0" borderId="31" xfId="0" applyNumberFormat="1" applyFont="1" applyBorder="1" applyAlignment="1">
      <alignment vertical="top"/>
    </xf>
    <xf numFmtId="164" fontId="11" fillId="0" borderId="31" xfId="0" applyNumberFormat="1" applyFont="1" applyBorder="1" applyAlignment="1">
      <alignment horizontal="right" vertical="top"/>
    </xf>
    <xf numFmtId="164" fontId="13" fillId="2" borderId="21" xfId="0" applyNumberFormat="1" applyFont="1" applyFill="1" applyBorder="1" applyAlignment="1">
      <alignment horizontal="center" vertical="center" wrapText="1"/>
    </xf>
    <xf numFmtId="0" fontId="13" fillId="2" borderId="21" xfId="0" applyFont="1" applyFill="1" applyBorder="1" applyAlignment="1">
      <alignment horizontal="center" vertical="center" wrapText="1"/>
    </xf>
    <xf numFmtId="164" fontId="13" fillId="2" borderId="20" xfId="0" applyNumberFormat="1" applyFont="1" applyFill="1" applyBorder="1" applyAlignment="1">
      <alignment horizontal="center" vertical="center" wrapText="1"/>
    </xf>
    <xf numFmtId="164" fontId="13" fillId="4" borderId="21" xfId="0" applyNumberFormat="1" applyFont="1" applyFill="1" applyBorder="1" applyAlignment="1">
      <alignment horizontal="center" vertical="center" wrapText="1"/>
    </xf>
    <xf numFmtId="0" fontId="13" fillId="4" borderId="21" xfId="0" applyFont="1" applyFill="1" applyBorder="1" applyAlignment="1">
      <alignment horizontal="center" vertical="center" wrapText="1"/>
    </xf>
    <xf numFmtId="164" fontId="13" fillId="4" borderId="20" xfId="0" applyNumberFormat="1" applyFont="1" applyFill="1" applyBorder="1" applyAlignment="1">
      <alignment horizontal="center" vertical="center" wrapText="1"/>
    </xf>
    <xf numFmtId="0" fontId="13" fillId="5" borderId="29" xfId="0" applyFont="1" applyFill="1" applyBorder="1" applyAlignment="1">
      <alignment horizontal="center" vertical="center" wrapText="1"/>
    </xf>
    <xf numFmtId="168" fontId="13" fillId="5" borderId="21" xfId="0" applyNumberFormat="1" applyFont="1" applyFill="1" applyBorder="1" applyAlignment="1">
      <alignment horizontal="center" vertical="center" wrapText="1"/>
    </xf>
    <xf numFmtId="164" fontId="13" fillId="5" borderId="20" xfId="0" applyNumberFormat="1" applyFont="1" applyFill="1" applyBorder="1" applyAlignment="1">
      <alignment horizontal="center" vertical="center" wrapText="1"/>
    </xf>
    <xf numFmtId="0" fontId="13" fillId="6" borderId="29" xfId="0" applyFont="1" applyFill="1" applyBorder="1" applyAlignment="1">
      <alignment horizontal="center" vertical="center" wrapText="1"/>
    </xf>
    <xf numFmtId="168" fontId="13" fillId="6" borderId="21" xfId="0" applyNumberFormat="1" applyFont="1" applyFill="1" applyBorder="1" applyAlignment="1">
      <alignment horizontal="center" vertical="center" wrapText="1"/>
    </xf>
    <xf numFmtId="168" fontId="13" fillId="6" borderId="20" xfId="0" applyNumberFormat="1" applyFont="1" applyFill="1" applyBorder="1" applyAlignment="1">
      <alignment horizontal="center" vertical="center" wrapText="1"/>
    </xf>
    <xf numFmtId="0" fontId="13" fillId="7" borderId="29" xfId="0" applyFont="1" applyFill="1" applyBorder="1" applyAlignment="1">
      <alignment horizontal="center" vertical="center" wrapText="1"/>
    </xf>
    <xf numFmtId="168" fontId="13" fillId="7" borderId="21" xfId="0" applyNumberFormat="1" applyFont="1" applyFill="1" applyBorder="1" applyAlignment="1">
      <alignment horizontal="center" vertical="center" wrapText="1"/>
    </xf>
    <xf numFmtId="168" fontId="13" fillId="7" borderId="20" xfId="0" applyNumberFormat="1" applyFont="1" applyFill="1" applyBorder="1" applyAlignment="1">
      <alignment horizontal="center" vertical="center" wrapText="1"/>
    </xf>
    <xf numFmtId="0" fontId="13" fillId="8" borderId="29" xfId="0" applyFont="1" applyFill="1" applyBorder="1" applyAlignment="1">
      <alignment horizontal="center" vertical="center" wrapText="1"/>
    </xf>
    <xf numFmtId="168" fontId="13" fillId="8" borderId="21" xfId="0" applyNumberFormat="1" applyFont="1" applyFill="1" applyBorder="1" applyAlignment="1">
      <alignment horizontal="center" vertical="center" wrapText="1"/>
    </xf>
    <xf numFmtId="168" fontId="13" fillId="8" borderId="20" xfId="0" applyNumberFormat="1" applyFont="1" applyFill="1" applyBorder="1" applyAlignment="1">
      <alignment horizontal="center" vertical="center" wrapText="1"/>
    </xf>
    <xf numFmtId="0" fontId="13" fillId="9" borderId="29" xfId="0" applyFont="1" applyFill="1" applyBorder="1" applyAlignment="1">
      <alignment horizontal="center" vertical="center" wrapText="1"/>
    </xf>
    <xf numFmtId="168" fontId="13" fillId="9" borderId="21" xfId="0" applyNumberFormat="1" applyFont="1" applyFill="1" applyBorder="1" applyAlignment="1">
      <alignment horizontal="center" vertical="center" wrapText="1"/>
    </xf>
    <xf numFmtId="168" fontId="13" fillId="9" borderId="20" xfId="0" applyNumberFormat="1" applyFont="1" applyFill="1" applyBorder="1" applyAlignment="1">
      <alignment horizontal="center" vertical="center" wrapText="1"/>
    </xf>
    <xf numFmtId="0" fontId="13" fillId="10" borderId="29" xfId="0" applyFont="1" applyFill="1" applyBorder="1" applyAlignment="1">
      <alignment horizontal="center" vertical="center" wrapText="1"/>
    </xf>
    <xf numFmtId="168" fontId="13" fillId="10" borderId="21" xfId="0" applyNumberFormat="1" applyFont="1" applyFill="1" applyBorder="1" applyAlignment="1">
      <alignment horizontal="center" vertical="center" wrapText="1"/>
    </xf>
    <xf numFmtId="168" fontId="13" fillId="10" borderId="20" xfId="0" applyNumberFormat="1" applyFont="1" applyFill="1" applyBorder="1" applyAlignment="1">
      <alignment horizontal="center" vertical="center" wrapText="1"/>
    </xf>
    <xf numFmtId="168" fontId="13" fillId="17" borderId="20" xfId="0" applyNumberFormat="1" applyFont="1" applyFill="1" applyBorder="1" applyAlignment="1">
      <alignment horizontal="center" vertical="center" wrapText="1"/>
    </xf>
    <xf numFmtId="14" fontId="11" fillId="0" borderId="16" xfId="0" applyNumberFormat="1" applyFont="1" applyBorder="1" applyAlignment="1">
      <alignment vertical="top"/>
    </xf>
    <xf numFmtId="14" fontId="11" fillId="0" borderId="42" xfId="0" applyNumberFormat="1" applyFont="1" applyBorder="1" applyAlignment="1">
      <alignment vertical="top"/>
    </xf>
    <xf numFmtId="42" fontId="11" fillId="0" borderId="11" xfId="3" applyNumberFormat="1" applyFont="1" applyBorder="1" applyAlignment="1">
      <alignment horizontal="left" vertical="top"/>
    </xf>
    <xf numFmtId="0" fontId="5" fillId="0" borderId="0" xfId="0" applyFont="1" applyAlignment="1">
      <alignment wrapText="1"/>
    </xf>
    <xf numFmtId="0" fontId="1" fillId="0" borderId="0" xfId="0" applyFont="1" applyAlignment="1">
      <alignment wrapText="1"/>
    </xf>
    <xf numFmtId="0" fontId="5" fillId="0" borderId="1" xfId="0" applyFont="1" applyBorder="1" applyAlignment="1">
      <alignment wrapText="1"/>
    </xf>
    <xf numFmtId="0" fontId="17" fillId="0" borderId="1" xfId="0" applyFont="1" applyBorder="1"/>
    <xf numFmtId="0" fontId="17"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0" fontId="8" fillId="0" borderId="1" xfId="4" applyFont="1" applyBorder="1" applyAlignment="1">
      <alignment vertical="top" wrapText="1"/>
    </xf>
    <xf numFmtId="164" fontId="19"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7" fillId="0" borderId="0" xfId="3" applyNumberFormat="1" applyFont="1" applyFill="1" applyBorder="1" applyAlignment="1">
      <alignment vertical="top"/>
    </xf>
    <xf numFmtId="169" fontId="7" fillId="0" borderId="7" xfId="3" applyNumberFormat="1" applyFont="1" applyFill="1" applyBorder="1" applyAlignment="1">
      <alignment vertical="top"/>
    </xf>
    <xf numFmtId="6" fontId="11" fillId="0" borderId="0" xfId="0" applyNumberFormat="1" applyFont="1" applyAlignment="1">
      <alignment horizontal="left" vertical="top"/>
    </xf>
    <xf numFmtId="8" fontId="11" fillId="0" borderId="0" xfId="0" applyNumberFormat="1" applyFont="1" applyAlignment="1">
      <alignment horizontal="left" vertical="top"/>
    </xf>
    <xf numFmtId="42" fontId="11" fillId="0" borderId="2" xfId="0" applyNumberFormat="1" applyFont="1" applyBorder="1" applyAlignment="1">
      <alignment horizontal="left" vertical="top"/>
    </xf>
    <xf numFmtId="1" fontId="13" fillId="13" borderId="0" xfId="0" applyNumberFormat="1" applyFont="1" applyFill="1" applyAlignment="1">
      <alignment vertical="top"/>
    </xf>
    <xf numFmtId="1" fontId="13" fillId="0" borderId="0" xfId="0" applyNumberFormat="1" applyFont="1" applyAlignment="1">
      <alignment vertical="top"/>
    </xf>
    <xf numFmtId="1" fontId="13" fillId="0" borderId="3" xfId="0" applyNumberFormat="1" applyFont="1" applyBorder="1" applyAlignment="1">
      <alignment vertical="top"/>
    </xf>
    <xf numFmtId="14" fontId="11" fillId="0" borderId="0" xfId="0" applyNumberFormat="1" applyFont="1" applyAlignment="1">
      <alignment vertical="top"/>
    </xf>
    <xf numFmtId="0" fontId="11" fillId="0" borderId="6" xfId="0" applyFont="1" applyBorder="1" applyAlignment="1">
      <alignment horizontal="left" wrapText="1"/>
    </xf>
    <xf numFmtId="0" fontId="11" fillId="0" borderId="6" xfId="0" applyFont="1" applyBorder="1" applyAlignment="1">
      <alignment horizontal="center" wrapText="1"/>
    </xf>
    <xf numFmtId="0" fontId="11" fillId="0" borderId="6" xfId="0" applyFont="1" applyBorder="1" applyAlignment="1">
      <alignment horizontal="left" vertical="center"/>
    </xf>
    <xf numFmtId="14" fontId="11" fillId="0" borderId="6" xfId="0" applyNumberFormat="1" applyFont="1" applyBorder="1" applyAlignment="1">
      <alignment horizontal="center"/>
    </xf>
    <xf numFmtId="0" fontId="0" fillId="0" borderId="0" xfId="0" applyAlignment="1">
      <alignment horizontal="center"/>
    </xf>
    <xf numFmtId="42" fontId="7" fillId="0" borderId="0" xfId="3" applyNumberFormat="1" applyFont="1" applyFill="1" applyBorder="1" applyAlignment="1">
      <alignment vertical="top"/>
    </xf>
    <xf numFmtId="0" fontId="5" fillId="0" borderId="0" xfId="0" applyFont="1" applyAlignment="1">
      <alignment horizontal="center" wrapText="1"/>
    </xf>
    <xf numFmtId="0" fontId="0" fillId="0" borderId="0" xfId="0" applyAlignment="1">
      <alignment horizontal="center" wrapText="1"/>
    </xf>
    <xf numFmtId="164" fontId="18" fillId="0" borderId="0" xfId="4" applyNumberFormat="1" applyFont="1" applyAlignment="1">
      <alignment horizontal="center" wrapText="1"/>
    </xf>
    <xf numFmtId="1" fontId="13" fillId="13" borderId="43" xfId="0" applyNumberFormat="1" applyFont="1" applyFill="1" applyBorder="1" applyAlignment="1">
      <alignment vertical="top"/>
    </xf>
    <xf numFmtId="1" fontId="13" fillId="13" borderId="45" xfId="0" applyNumberFormat="1" applyFont="1" applyFill="1" applyBorder="1" applyAlignment="1">
      <alignment vertical="top"/>
    </xf>
    <xf numFmtId="1" fontId="13" fillId="13" borderId="44" xfId="0" applyNumberFormat="1" applyFont="1" applyFill="1" applyBorder="1" applyAlignment="1">
      <alignment vertical="top"/>
    </xf>
    <xf numFmtId="14" fontId="13" fillId="13" borderId="27" xfId="0" applyNumberFormat="1" applyFont="1" applyFill="1" applyBorder="1" applyAlignment="1">
      <alignment vertical="top"/>
    </xf>
    <xf numFmtId="14" fontId="13" fillId="13" borderId="23" xfId="0" applyNumberFormat="1" applyFont="1" applyFill="1" applyBorder="1" applyAlignment="1">
      <alignment vertical="top"/>
    </xf>
    <xf numFmtId="1" fontId="13" fillId="13" borderId="30" xfId="0" applyNumberFormat="1" applyFont="1" applyFill="1" applyBorder="1" applyAlignment="1">
      <alignment vertical="top"/>
    </xf>
    <xf numFmtId="1" fontId="13" fillId="13" borderId="31" xfId="0" applyNumberFormat="1" applyFont="1" applyFill="1" applyBorder="1" applyAlignment="1">
      <alignment vertical="top"/>
    </xf>
    <xf numFmtId="1" fontId="13" fillId="13" borderId="32" xfId="0" applyNumberFormat="1" applyFont="1" applyFill="1" applyBorder="1" applyAlignment="1">
      <alignment vertical="top"/>
    </xf>
    <xf numFmtId="0" fontId="5" fillId="0" borderId="0" xfId="4" applyFont="1" applyAlignment="1">
      <alignment horizontal="center" vertical="center"/>
    </xf>
    <xf numFmtId="14" fontId="7" fillId="0" borderId="0" xfId="4" applyNumberFormat="1" applyFont="1" applyAlignment="1">
      <alignment vertical="top"/>
    </xf>
    <xf numFmtId="40" fontId="7" fillId="0" borderId="0" xfId="4" applyNumberFormat="1" applyFont="1" applyAlignment="1">
      <alignment vertical="top"/>
    </xf>
    <xf numFmtId="2" fontId="7" fillId="0" borderId="7" xfId="4" applyNumberFormat="1" applyFont="1" applyBorder="1" applyAlignment="1">
      <alignment vertical="top"/>
    </xf>
    <xf numFmtId="0" fontId="18" fillId="0" borderId="45" xfId="4" applyFont="1" applyBorder="1" applyAlignment="1">
      <alignment horizontal="center" wrapText="1"/>
    </xf>
    <xf numFmtId="169" fontId="18" fillId="0" borderId="45" xfId="3" applyNumberFormat="1" applyFont="1" applyFill="1" applyBorder="1" applyAlignment="1">
      <alignment horizontal="center" wrapText="1"/>
    </xf>
    <xf numFmtId="0" fontId="18" fillId="0" borderId="44" xfId="4" applyFont="1" applyBorder="1" applyAlignment="1">
      <alignment horizontal="center" wrapText="1"/>
    </xf>
    <xf numFmtId="0" fontId="8" fillId="0" borderId="23" xfId="4" applyFont="1" applyBorder="1" applyAlignment="1">
      <alignment vertical="top" wrapText="1"/>
    </xf>
    <xf numFmtId="0" fontId="8" fillId="0" borderId="23" xfId="4" applyFont="1" applyBorder="1" applyAlignment="1">
      <alignment vertical="top"/>
    </xf>
    <xf numFmtId="0" fontId="9" fillId="0" borderId="23" xfId="4" applyFont="1" applyBorder="1" applyAlignment="1">
      <alignment vertical="top"/>
    </xf>
    <xf numFmtId="0" fontId="4" fillId="0" borderId="23" xfId="4" applyBorder="1" applyAlignment="1">
      <alignment vertical="top"/>
    </xf>
    <xf numFmtId="0" fontId="7" fillId="0" borderId="23" xfId="4" applyFont="1" applyBorder="1" applyAlignment="1">
      <alignment vertical="top"/>
    </xf>
    <xf numFmtId="0" fontId="7" fillId="0" borderId="19" xfId="4" applyFont="1" applyBorder="1" applyAlignment="1">
      <alignment vertical="top"/>
    </xf>
    <xf numFmtId="0" fontId="11" fillId="16" borderId="0" xfId="0" applyFont="1" applyFill="1" applyAlignment="1">
      <alignment horizontal="left" vertical="center"/>
    </xf>
    <xf numFmtId="14" fontId="22" fillId="21" borderId="0" xfId="4" applyNumberFormat="1" applyFont="1" applyFill="1" applyAlignment="1">
      <alignment horizontal="left" vertical="center"/>
    </xf>
    <xf numFmtId="14" fontId="22" fillId="20" borderId="0" xfId="4" applyNumberFormat="1" applyFont="1" applyFill="1" applyAlignment="1">
      <alignment horizontal="left" vertical="center"/>
    </xf>
    <xf numFmtId="14" fontId="22" fillId="22" borderId="0" xfId="4" applyNumberFormat="1" applyFont="1" applyFill="1" applyAlignment="1">
      <alignment horizontal="left" vertical="center"/>
    </xf>
    <xf numFmtId="14" fontId="22" fillId="24" borderId="0" xfId="4" applyNumberFormat="1" applyFont="1" applyFill="1" applyAlignment="1">
      <alignment horizontal="left" vertical="center"/>
    </xf>
    <xf numFmtId="14" fontId="22" fillId="23" borderId="0" xfId="4" applyNumberFormat="1" applyFont="1" applyFill="1" applyAlignment="1">
      <alignment horizontal="left" vertical="center"/>
    </xf>
    <xf numFmtId="49" fontId="13" fillId="0" borderId="0" xfId="0" applyNumberFormat="1" applyFont="1" applyAlignment="1">
      <alignment horizontal="left" vertical="top"/>
    </xf>
    <xf numFmtId="0" fontId="13" fillId="0" borderId="0" xfId="0" applyFont="1"/>
    <xf numFmtId="169" fontId="1" fillId="0" borderId="0" xfId="3" applyNumberFormat="1" applyFont="1" applyFill="1" applyBorder="1" applyAlignment="1">
      <alignment vertical="top"/>
    </xf>
    <xf numFmtId="164" fontId="11" fillId="0" borderId="14" xfId="0" applyNumberFormat="1" applyFont="1" applyBorder="1" applyAlignment="1">
      <alignment vertical="top"/>
    </xf>
    <xf numFmtId="0" fontId="11" fillId="0" borderId="1" xfId="0" applyFont="1" applyBorder="1" applyAlignment="1">
      <alignment vertical="top"/>
    </xf>
    <xf numFmtId="0" fontId="13" fillId="0" borderId="0" xfId="0" applyFont="1" applyAlignment="1" applyProtection="1">
      <alignment horizontal="left" vertical="top"/>
      <protection locked="0"/>
    </xf>
    <xf numFmtId="0" fontId="11" fillId="0" borderId="0" xfId="0" applyFont="1" applyAlignment="1" applyProtection="1">
      <alignment horizontal="left" vertical="top"/>
      <protection locked="0"/>
    </xf>
    <xf numFmtId="42" fontId="13" fillId="0" borderId="18" xfId="0" applyNumberFormat="1" applyFont="1" applyBorder="1" applyAlignment="1" applyProtection="1">
      <alignment horizontal="left" vertical="top"/>
      <protection locked="0"/>
    </xf>
    <xf numFmtId="42" fontId="11" fillId="0" borderId="8" xfId="0" applyNumberFormat="1" applyFont="1" applyBorder="1" applyAlignment="1" applyProtection="1">
      <alignment horizontal="left" vertical="top"/>
      <protection locked="0"/>
    </xf>
    <xf numFmtId="42" fontId="13" fillId="0" borderId="8" xfId="0" applyNumberFormat="1" applyFont="1" applyBorder="1" applyAlignment="1" applyProtection="1">
      <alignment horizontal="left" vertical="top"/>
      <protection locked="0"/>
    </xf>
    <xf numFmtId="6" fontId="13" fillId="0" borderId="0" xfId="0" applyNumberFormat="1" applyFont="1" applyAlignment="1" applyProtection="1">
      <alignment horizontal="left" vertical="top"/>
      <protection locked="0"/>
    </xf>
    <xf numFmtId="10" fontId="13" fillId="0" borderId="20" xfId="5" applyNumberFormat="1" applyFont="1" applyFill="1" applyBorder="1" applyAlignment="1" applyProtection="1">
      <alignment horizontal="right" vertical="top"/>
      <protection locked="0"/>
    </xf>
    <xf numFmtId="10" fontId="11" fillId="0" borderId="6" xfId="5" applyNumberFormat="1" applyFont="1" applyFill="1" applyBorder="1" applyAlignment="1" applyProtection="1">
      <alignment horizontal="right" vertical="top"/>
      <protection locked="0"/>
    </xf>
    <xf numFmtId="10" fontId="13" fillId="0" borderId="1" xfId="5" applyNumberFormat="1" applyFont="1" applyFill="1" applyBorder="1" applyAlignment="1" applyProtection="1">
      <alignment horizontal="right" vertical="top"/>
      <protection locked="0"/>
    </xf>
    <xf numFmtId="10" fontId="13" fillId="0" borderId="19" xfId="5" applyNumberFormat="1" applyFont="1" applyFill="1" applyBorder="1" applyAlignment="1" applyProtection="1">
      <alignment horizontal="right" vertical="top"/>
      <protection locked="0"/>
    </xf>
    <xf numFmtId="10" fontId="13" fillId="0" borderId="5" xfId="5" applyNumberFormat="1" applyFont="1" applyFill="1" applyBorder="1" applyAlignment="1" applyProtection="1">
      <alignment horizontal="right" vertical="top"/>
      <protection locked="0"/>
    </xf>
    <xf numFmtId="10" fontId="13" fillId="0" borderId="0" xfId="0" applyNumberFormat="1" applyFont="1" applyAlignment="1" applyProtection="1">
      <alignment horizontal="left" vertical="top"/>
      <protection locked="0"/>
    </xf>
    <xf numFmtId="42" fontId="13" fillId="0" borderId="18" xfId="3" applyNumberFormat="1" applyFont="1" applyFill="1" applyBorder="1" applyAlignment="1" applyProtection="1">
      <alignment horizontal="left" vertical="top"/>
      <protection locked="0"/>
    </xf>
    <xf numFmtId="42" fontId="11" fillId="0" borderId="8" xfId="3" applyNumberFormat="1" applyFont="1" applyFill="1" applyBorder="1" applyAlignment="1" applyProtection="1">
      <alignment horizontal="left" vertical="top"/>
      <protection locked="0"/>
    </xf>
    <xf numFmtId="42" fontId="13" fillId="0" borderId="1" xfId="3" applyNumberFormat="1" applyFont="1" applyFill="1" applyBorder="1" applyAlignment="1" applyProtection="1">
      <alignment horizontal="left" vertical="top"/>
      <protection locked="0"/>
    </xf>
    <xf numFmtId="42" fontId="13" fillId="0" borderId="19" xfId="3" applyNumberFormat="1" applyFont="1" applyFill="1" applyBorder="1" applyAlignment="1" applyProtection="1">
      <alignment horizontal="left" vertical="top"/>
      <protection locked="0"/>
    </xf>
    <xf numFmtId="42" fontId="13" fillId="0" borderId="8" xfId="3" applyNumberFormat="1" applyFont="1" applyFill="1" applyBorder="1" applyAlignment="1" applyProtection="1">
      <alignment horizontal="left" vertical="top"/>
      <protection locked="0"/>
    </xf>
    <xf numFmtId="42" fontId="13" fillId="0" borderId="18" xfId="3" applyNumberFormat="1" applyFont="1" applyBorder="1" applyAlignment="1" applyProtection="1">
      <alignment horizontal="left" vertical="top"/>
      <protection locked="0"/>
    </xf>
    <xf numFmtId="42" fontId="13" fillId="0" borderId="8" xfId="3" applyNumberFormat="1" applyFont="1" applyBorder="1" applyAlignment="1" applyProtection="1">
      <alignment horizontal="left" vertical="top"/>
      <protection locked="0"/>
    </xf>
    <xf numFmtId="8" fontId="13" fillId="0" borderId="0" xfId="0" applyNumberFormat="1" applyFont="1" applyAlignment="1" applyProtection="1">
      <alignment horizontal="left" vertical="top"/>
      <protection locked="0"/>
    </xf>
    <xf numFmtId="0" fontId="13" fillId="0" borderId="0" xfId="0" applyFont="1" applyAlignment="1" applyProtection="1">
      <alignment vertical="top"/>
      <protection locked="0"/>
    </xf>
    <xf numFmtId="0" fontId="13" fillId="13" borderId="0" xfId="0" applyFont="1" applyFill="1" applyAlignment="1" applyProtection="1">
      <alignment horizontal="left" vertical="top"/>
      <protection locked="0"/>
    </xf>
    <xf numFmtId="169" fontId="13" fillId="0" borderId="6" xfId="3" applyNumberFormat="1" applyFont="1" applyBorder="1" applyAlignment="1" applyProtection="1">
      <alignment horizontal="left" vertical="center"/>
    </xf>
    <xf numFmtId="42" fontId="13" fillId="0" borderId="5" xfId="3" applyNumberFormat="1" applyFont="1" applyBorder="1" applyAlignment="1" applyProtection="1">
      <alignment horizontal="left" vertical="top"/>
    </xf>
    <xf numFmtId="42" fontId="11" fillId="0" borderId="6" xfId="3" applyNumberFormat="1" applyFont="1" applyBorder="1" applyAlignment="1" applyProtection="1">
      <alignment horizontal="left" vertical="top"/>
    </xf>
    <xf numFmtId="42" fontId="13" fillId="0" borderId="1" xfId="3" applyNumberFormat="1" applyFont="1" applyBorder="1" applyAlignment="1" applyProtection="1">
      <alignment horizontal="left" vertical="top"/>
    </xf>
    <xf numFmtId="42" fontId="11" fillId="0" borderId="10" xfId="3" applyNumberFormat="1" applyFont="1" applyBorder="1" applyAlignment="1" applyProtection="1">
      <alignment horizontal="left" vertical="top"/>
    </xf>
    <xf numFmtId="10" fontId="13" fillId="0" borderId="1" xfId="5" applyNumberFormat="1" applyFont="1" applyBorder="1" applyAlignment="1" applyProtection="1">
      <alignment horizontal="right" vertical="top"/>
    </xf>
    <xf numFmtId="10" fontId="11" fillId="0" borderId="10" xfId="5" applyNumberFormat="1" applyFont="1" applyBorder="1" applyAlignment="1" applyProtection="1">
      <alignment horizontal="right" vertical="top"/>
    </xf>
    <xf numFmtId="10" fontId="13" fillId="0" borderId="21" xfId="5" applyNumberFormat="1" applyFont="1" applyBorder="1" applyAlignment="1" applyProtection="1">
      <alignment horizontal="right" vertical="top"/>
    </xf>
    <xf numFmtId="42" fontId="13" fillId="0" borderId="0" xfId="3" applyNumberFormat="1" applyFont="1" applyBorder="1" applyAlignment="1" applyProtection="1">
      <alignment horizontal="left" vertical="top"/>
    </xf>
    <xf numFmtId="42" fontId="11" fillId="0" borderId="11" xfId="3" applyNumberFormat="1" applyFont="1" applyBorder="1" applyAlignment="1" applyProtection="1">
      <alignment horizontal="left" vertical="top"/>
    </xf>
    <xf numFmtId="42" fontId="11" fillId="0" borderId="7" xfId="3" applyNumberFormat="1" applyFont="1" applyBorder="1" applyAlignment="1" applyProtection="1">
      <alignment horizontal="left" vertical="top"/>
    </xf>
    <xf numFmtId="42" fontId="11" fillId="0" borderId="14" xfId="3" applyNumberFormat="1" applyFont="1" applyBorder="1" applyAlignment="1" applyProtection="1">
      <alignment horizontal="left" vertical="top"/>
    </xf>
    <xf numFmtId="42" fontId="13" fillId="0" borderId="14" xfId="3" applyNumberFormat="1" applyFont="1" applyBorder="1" applyAlignment="1" applyProtection="1">
      <alignment horizontal="left" vertical="top"/>
    </xf>
    <xf numFmtId="42" fontId="13" fillId="0" borderId="21" xfId="3" applyNumberFormat="1" applyFont="1" applyBorder="1" applyAlignment="1" applyProtection="1">
      <alignment horizontal="left" vertical="top"/>
    </xf>
    <xf numFmtId="42" fontId="13" fillId="0" borderId="19" xfId="3" applyNumberFormat="1" applyFont="1" applyBorder="1" applyAlignment="1" applyProtection="1">
      <alignment horizontal="left" vertical="top"/>
    </xf>
    <xf numFmtId="42" fontId="13" fillId="0" borderId="18" xfId="3" applyNumberFormat="1" applyFont="1" applyFill="1" applyBorder="1" applyAlignment="1" applyProtection="1">
      <alignment horizontal="left" vertical="top"/>
    </xf>
    <xf numFmtId="42" fontId="11" fillId="0" borderId="8" xfId="3" applyNumberFormat="1" applyFont="1" applyFill="1" applyBorder="1" applyAlignment="1" applyProtection="1">
      <alignment horizontal="left" vertical="top"/>
    </xf>
    <xf numFmtId="42" fontId="13" fillId="0" borderId="1" xfId="3" applyNumberFormat="1" applyFont="1" applyFill="1" applyBorder="1" applyAlignment="1" applyProtection="1">
      <alignment horizontal="left" vertical="top"/>
    </xf>
    <xf numFmtId="42" fontId="13" fillId="0" borderId="19" xfId="3" applyNumberFormat="1" applyFont="1" applyFill="1" applyBorder="1" applyAlignment="1" applyProtection="1">
      <alignment horizontal="left" vertical="top"/>
    </xf>
    <xf numFmtId="42" fontId="13" fillId="0" borderId="8" xfId="3" applyNumberFormat="1" applyFont="1" applyFill="1" applyBorder="1" applyAlignment="1" applyProtection="1">
      <alignment horizontal="left" vertical="top"/>
    </xf>
    <xf numFmtId="42" fontId="13" fillId="0" borderId="18" xfId="3" applyNumberFormat="1" applyFont="1" applyBorder="1" applyAlignment="1" applyProtection="1">
      <alignment horizontal="left" vertical="top"/>
    </xf>
    <xf numFmtId="42" fontId="13" fillId="0" borderId="8" xfId="3" applyNumberFormat="1" applyFont="1" applyBorder="1" applyAlignment="1" applyProtection="1">
      <alignment horizontal="left" vertical="top"/>
    </xf>
    <xf numFmtId="42" fontId="11" fillId="0" borderId="20" xfId="3" applyNumberFormat="1" applyFont="1" applyFill="1" applyBorder="1" applyAlignment="1" applyProtection="1">
      <alignment horizontal="left" vertical="top"/>
    </xf>
    <xf numFmtId="42" fontId="11" fillId="0" borderId="6" xfId="3" applyNumberFormat="1" applyFont="1" applyFill="1" applyBorder="1" applyAlignment="1" applyProtection="1">
      <alignment horizontal="left" vertical="top"/>
    </xf>
    <xf numFmtId="42" fontId="11" fillId="0" borderId="14" xfId="3" applyNumberFormat="1" applyFont="1" applyFill="1" applyBorder="1" applyAlignment="1" applyProtection="1">
      <alignment horizontal="left" vertical="top"/>
    </xf>
    <xf numFmtId="42" fontId="11" fillId="0" borderId="21" xfId="3" applyNumberFormat="1" applyFont="1" applyFill="1" applyBorder="1" applyAlignment="1" applyProtection="1">
      <alignment horizontal="left" vertical="top"/>
    </xf>
    <xf numFmtId="42" fontId="11" fillId="0" borderId="5" xfId="3" applyNumberFormat="1" applyFont="1" applyFill="1" applyBorder="1" applyAlignment="1" applyProtection="1">
      <alignment horizontal="left" vertical="top"/>
    </xf>
    <xf numFmtId="42" fontId="11" fillId="0" borderId="5" xfId="3" applyNumberFormat="1" applyFont="1" applyBorder="1" applyAlignment="1" applyProtection="1">
      <alignment horizontal="left" vertical="top"/>
    </xf>
    <xf numFmtId="42" fontId="11" fillId="0" borderId="2" xfId="3" applyNumberFormat="1" applyFont="1" applyFill="1" applyBorder="1" applyAlignment="1" applyProtection="1">
      <alignment horizontal="left" vertical="top"/>
    </xf>
    <xf numFmtId="42" fontId="13" fillId="0" borderId="29" xfId="3" applyNumberFormat="1" applyFont="1" applyFill="1" applyBorder="1" applyAlignment="1" applyProtection="1">
      <alignment horizontal="left" vertical="top"/>
    </xf>
    <xf numFmtId="6" fontId="13" fillId="0" borderId="0" xfId="3" applyNumberFormat="1" applyFont="1" applyBorder="1" applyAlignment="1" applyProtection="1">
      <alignment horizontal="left" vertical="top"/>
    </xf>
    <xf numFmtId="42" fontId="13" fillId="0" borderId="22" xfId="3" applyNumberFormat="1" applyFont="1" applyBorder="1" applyAlignment="1" applyProtection="1">
      <alignment horizontal="left" vertical="top"/>
    </xf>
    <xf numFmtId="42" fontId="11" fillId="0" borderId="3" xfId="3" applyNumberFormat="1" applyFont="1" applyBorder="1" applyAlignment="1" applyProtection="1">
      <alignment horizontal="left" vertical="top"/>
    </xf>
    <xf numFmtId="42" fontId="13" fillId="0" borderId="23" xfId="3" applyNumberFormat="1" applyFont="1" applyBorder="1" applyAlignment="1" applyProtection="1">
      <alignment horizontal="left" vertical="top"/>
    </xf>
    <xf numFmtId="42" fontId="13" fillId="0" borderId="3" xfId="3" applyNumberFormat="1" applyFont="1" applyBorder="1" applyAlignment="1" applyProtection="1">
      <alignment horizontal="left" vertical="top"/>
    </xf>
    <xf numFmtId="169" fontId="13" fillId="0" borderId="0" xfId="3" applyNumberFormat="1" applyFont="1" applyBorder="1" applyAlignment="1" applyProtection="1">
      <alignment vertical="top"/>
    </xf>
    <xf numFmtId="169" fontId="13" fillId="0" borderId="0" xfId="3" applyNumberFormat="1" applyFont="1" applyAlignment="1" applyProtection="1">
      <alignment vertical="top"/>
    </xf>
    <xf numFmtId="164" fontId="13" fillId="0" borderId="0" xfId="0" applyNumberFormat="1" applyFont="1" applyAlignment="1" applyProtection="1">
      <alignment vertical="top"/>
      <protection locked="0"/>
    </xf>
    <xf numFmtId="169" fontId="13" fillId="0" borderId="0" xfId="3" applyNumberFormat="1" applyFont="1" applyBorder="1" applyAlignment="1" applyProtection="1">
      <alignment vertical="top"/>
      <protection locked="0"/>
    </xf>
    <xf numFmtId="169" fontId="13" fillId="0" borderId="0" xfId="3" applyNumberFormat="1" applyFont="1" applyAlignment="1" applyProtection="1">
      <alignment vertical="top"/>
      <protection locked="0"/>
    </xf>
    <xf numFmtId="167" fontId="13" fillId="0" borderId="0" xfId="0" applyNumberFormat="1" applyFont="1" applyAlignment="1" applyProtection="1">
      <alignment vertical="top"/>
      <protection locked="0"/>
    </xf>
    <xf numFmtId="14" fontId="13" fillId="0" borderId="0" xfId="0" applyNumberFormat="1" applyFont="1" applyAlignment="1" applyProtection="1">
      <alignment vertical="top"/>
      <protection locked="0"/>
    </xf>
    <xf numFmtId="9" fontId="13" fillId="0" borderId="0" xfId="0" applyNumberFormat="1" applyFont="1" applyAlignment="1" applyProtection="1">
      <alignment vertical="top"/>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horizontal="center" vertical="center"/>
      <protection locked="0"/>
    </xf>
    <xf numFmtId="164" fontId="13" fillId="0" borderId="0" xfId="0" applyNumberFormat="1" applyFont="1" applyAlignment="1" applyProtection="1">
      <alignment horizontal="center" vertical="center"/>
      <protection locked="0"/>
    </xf>
    <xf numFmtId="42" fontId="13" fillId="0" borderId="20" xfId="0" applyNumberFormat="1" applyFont="1" applyBorder="1" applyAlignment="1" applyProtection="1">
      <alignment vertical="top"/>
      <protection locked="0"/>
    </xf>
    <xf numFmtId="2" fontId="13" fillId="0" borderId="6" xfId="3" applyNumberFormat="1" applyFont="1" applyFill="1" applyBorder="1" applyAlignment="1" applyProtection="1">
      <alignment vertical="top"/>
      <protection locked="0"/>
    </xf>
    <xf numFmtId="9" fontId="13" fillId="0" borderId="6" xfId="0" applyNumberFormat="1" applyFont="1" applyBorder="1" applyAlignment="1" applyProtection="1">
      <alignment vertical="top"/>
      <protection locked="0"/>
    </xf>
    <xf numFmtId="42" fontId="13" fillId="0" borderId="6" xfId="3" applyNumberFormat="1" applyFont="1" applyBorder="1" applyAlignment="1" applyProtection="1">
      <alignment vertical="top"/>
      <protection locked="0"/>
    </xf>
    <xf numFmtId="165" fontId="13" fillId="0" borderId="0" xfId="0" applyNumberFormat="1" applyFont="1" applyAlignment="1" applyProtection="1">
      <alignment vertical="top"/>
      <protection locked="0"/>
    </xf>
    <xf numFmtId="0" fontId="11" fillId="0" borderId="0" xfId="0" applyFont="1" applyAlignment="1" applyProtection="1">
      <alignment vertical="top"/>
      <protection locked="0"/>
    </xf>
    <xf numFmtId="164" fontId="11" fillId="0" borderId="27" xfId="0" applyNumberFormat="1" applyFont="1" applyBorder="1" applyAlignment="1" applyProtection="1">
      <alignment vertical="top"/>
      <protection locked="0"/>
    </xf>
    <xf numFmtId="164" fontId="11" fillId="0" borderId="0" xfId="0" applyNumberFormat="1" applyFont="1" applyAlignment="1" applyProtection="1">
      <alignment vertical="top"/>
      <protection locked="0"/>
    </xf>
    <xf numFmtId="164" fontId="11" fillId="0" borderId="3" xfId="0" applyNumberFormat="1" applyFont="1" applyBorder="1" applyAlignment="1" applyProtection="1">
      <alignment horizontal="right" vertical="top"/>
      <protection locked="0"/>
    </xf>
    <xf numFmtId="10" fontId="13" fillId="0" borderId="6" xfId="5" applyNumberFormat="1" applyFont="1" applyFill="1" applyBorder="1" applyAlignment="1" applyProtection="1">
      <alignment vertical="top"/>
      <protection locked="0"/>
    </xf>
    <xf numFmtId="10" fontId="13" fillId="0" borderId="21" xfId="5" applyNumberFormat="1" applyFont="1" applyFill="1" applyBorder="1" applyAlignment="1" applyProtection="1">
      <alignment vertical="top"/>
      <protection locked="0"/>
    </xf>
    <xf numFmtId="167" fontId="13" fillId="0" borderId="16" xfId="0" applyNumberFormat="1" applyFont="1" applyBorder="1" applyAlignment="1" applyProtection="1">
      <alignment vertical="top"/>
      <protection locked="0"/>
    </xf>
    <xf numFmtId="9" fontId="13" fillId="0" borderId="16" xfId="0" applyNumberFormat="1" applyFont="1" applyBorder="1" applyAlignment="1" applyProtection="1">
      <alignment vertical="top"/>
      <protection locked="0"/>
    </xf>
    <xf numFmtId="164" fontId="13" fillId="0" borderId="16" xfId="0" applyNumberFormat="1" applyFont="1" applyBorder="1" applyAlignment="1" applyProtection="1">
      <alignment vertical="top"/>
      <protection locked="0"/>
    </xf>
    <xf numFmtId="169" fontId="13" fillId="0" borderId="16" xfId="3" applyNumberFormat="1" applyFont="1" applyBorder="1" applyAlignment="1" applyProtection="1">
      <alignment vertical="top"/>
      <protection locked="0"/>
    </xf>
    <xf numFmtId="0" fontId="13" fillId="0" borderId="9" xfId="0" applyFont="1" applyBorder="1" applyAlignment="1" applyProtection="1">
      <alignment vertical="top"/>
      <protection locked="0"/>
    </xf>
    <xf numFmtId="1" fontId="13" fillId="0" borderId="0" xfId="0" applyNumberFormat="1" applyFont="1" applyAlignment="1" applyProtection="1">
      <alignment vertical="top"/>
      <protection locked="0"/>
    </xf>
    <xf numFmtId="169" fontId="13" fillId="3" borderId="6" xfId="3" applyNumberFormat="1" applyFont="1" applyFill="1" applyBorder="1" applyAlignment="1" applyProtection="1">
      <alignment horizontal="center" vertical="center" wrapText="1"/>
    </xf>
    <xf numFmtId="169" fontId="13" fillId="2" borderId="6" xfId="3" applyNumberFormat="1" applyFont="1" applyFill="1" applyBorder="1" applyAlignment="1" applyProtection="1">
      <alignment horizontal="center" vertical="center" wrapText="1"/>
    </xf>
    <xf numFmtId="169" fontId="13" fillId="4" borderId="6" xfId="3" applyNumberFormat="1" applyFont="1" applyFill="1" applyBorder="1" applyAlignment="1" applyProtection="1">
      <alignment horizontal="center" vertical="center" wrapText="1"/>
    </xf>
    <xf numFmtId="169" fontId="13" fillId="5" borderId="2" xfId="3" applyNumberFormat="1" applyFont="1" applyFill="1" applyBorder="1" applyAlignment="1" applyProtection="1">
      <alignment horizontal="center" vertical="center" wrapText="1"/>
    </xf>
    <xf numFmtId="169" fontId="13" fillId="6" borderId="2" xfId="3" applyNumberFormat="1" applyFont="1" applyFill="1" applyBorder="1" applyAlignment="1" applyProtection="1">
      <alignment horizontal="center" vertical="center" wrapText="1"/>
    </xf>
    <xf numFmtId="169" fontId="13" fillId="7" borderId="2" xfId="3" applyNumberFormat="1" applyFont="1" applyFill="1" applyBorder="1" applyAlignment="1" applyProtection="1">
      <alignment horizontal="center" vertical="center" wrapText="1"/>
    </xf>
    <xf numFmtId="169" fontId="13" fillId="8" borderId="2" xfId="3" applyNumberFormat="1" applyFont="1" applyFill="1" applyBorder="1" applyAlignment="1" applyProtection="1">
      <alignment horizontal="center" vertical="center" wrapText="1"/>
    </xf>
    <xf numFmtId="169" fontId="13" fillId="9" borderId="2" xfId="3" applyNumberFormat="1" applyFont="1" applyFill="1" applyBorder="1" applyAlignment="1" applyProtection="1">
      <alignment horizontal="center" vertical="center" wrapText="1"/>
    </xf>
    <xf numFmtId="169" fontId="13" fillId="10" borderId="2" xfId="3" applyNumberFormat="1" applyFont="1" applyFill="1" applyBorder="1" applyAlignment="1" applyProtection="1">
      <alignment horizontal="center" vertical="center" wrapText="1"/>
    </xf>
    <xf numFmtId="169" fontId="13" fillId="17" borderId="6" xfId="3" applyNumberFormat="1" applyFont="1" applyFill="1" applyBorder="1" applyAlignment="1" applyProtection="1">
      <alignment horizontal="center" vertical="center" wrapText="1"/>
    </xf>
    <xf numFmtId="169" fontId="13" fillId="5" borderId="6" xfId="3" applyNumberFormat="1" applyFont="1" applyFill="1" applyBorder="1" applyAlignment="1" applyProtection="1">
      <alignment horizontal="center" vertical="center" wrapText="1"/>
    </xf>
    <xf numFmtId="169" fontId="13" fillId="6" borderId="6" xfId="3" applyNumberFormat="1" applyFont="1" applyFill="1" applyBorder="1" applyAlignment="1" applyProtection="1">
      <alignment horizontal="center" vertical="center" wrapText="1"/>
    </xf>
    <xf numFmtId="169" fontId="11" fillId="7" borderId="6" xfId="3" applyNumberFormat="1" applyFont="1" applyFill="1" applyBorder="1" applyAlignment="1" applyProtection="1">
      <alignment horizontal="center" vertical="center" wrapText="1"/>
    </xf>
    <xf numFmtId="169" fontId="11" fillId="8" borderId="6" xfId="3" applyNumberFormat="1" applyFont="1" applyFill="1" applyBorder="1" applyAlignment="1" applyProtection="1">
      <alignment horizontal="center" vertical="center" wrapText="1"/>
    </xf>
    <xf numFmtId="169" fontId="11" fillId="9" borderId="6" xfId="3" applyNumberFormat="1" applyFont="1" applyFill="1" applyBorder="1" applyAlignment="1" applyProtection="1">
      <alignment horizontal="center" vertical="center" wrapText="1"/>
    </xf>
    <xf numFmtId="169" fontId="11" fillId="10" borderId="6" xfId="3" applyNumberFormat="1" applyFont="1" applyFill="1" applyBorder="1" applyAlignment="1" applyProtection="1">
      <alignment horizontal="center" vertical="center" wrapText="1"/>
    </xf>
    <xf numFmtId="169" fontId="11" fillId="17" borderId="6" xfId="3" applyNumberFormat="1" applyFont="1" applyFill="1" applyBorder="1" applyAlignment="1" applyProtection="1">
      <alignment horizontal="center" vertical="center" wrapText="1"/>
    </xf>
    <xf numFmtId="42" fontId="11" fillId="0" borderId="27" xfId="3" applyNumberFormat="1" applyFont="1" applyBorder="1" applyAlignment="1" applyProtection="1">
      <alignment vertical="top"/>
    </xf>
    <xf numFmtId="42" fontId="11" fillId="0" borderId="0" xfId="3" applyNumberFormat="1" applyFont="1" applyBorder="1" applyAlignment="1" applyProtection="1">
      <alignment vertical="top"/>
    </xf>
    <xf numFmtId="167" fontId="13" fillId="0" borderId="27" xfId="5" applyNumberFormat="1" applyFont="1" applyBorder="1" applyAlignment="1" applyProtection="1">
      <alignment vertical="top"/>
    </xf>
    <xf numFmtId="167" fontId="13" fillId="0" borderId="30" xfId="3" applyNumberFormat="1" applyFont="1" applyBorder="1" applyAlignment="1" applyProtection="1">
      <alignment vertical="top"/>
    </xf>
    <xf numFmtId="42" fontId="13" fillId="0" borderId="27" xfId="3" applyNumberFormat="1" applyFont="1" applyBorder="1" applyAlignment="1" applyProtection="1">
      <alignment vertical="top"/>
    </xf>
    <xf numFmtId="169" fontId="13" fillId="0" borderId="3" xfId="3" applyNumberFormat="1" applyFont="1" applyBorder="1" applyAlignment="1" applyProtection="1">
      <alignment vertical="top"/>
    </xf>
    <xf numFmtId="1" fontId="13" fillId="13" borderId="45" xfId="3" applyNumberFormat="1" applyFont="1" applyFill="1" applyBorder="1" applyAlignment="1" applyProtection="1">
      <alignment vertical="top"/>
    </xf>
    <xf numFmtId="14" fontId="13" fillId="13" borderId="0" xfId="3" applyNumberFormat="1" applyFont="1" applyFill="1" applyBorder="1" applyAlignment="1" applyProtection="1">
      <alignment vertical="top"/>
    </xf>
    <xf numFmtId="1" fontId="13" fillId="13" borderId="31" xfId="3" applyNumberFormat="1" applyFont="1" applyFill="1" applyBorder="1" applyAlignment="1" applyProtection="1">
      <alignment vertical="top"/>
    </xf>
    <xf numFmtId="0" fontId="0" fillId="0" borderId="0" xfId="0"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42" fontId="0" fillId="0" borderId="27" xfId="3" applyNumberFormat="1" applyFont="1" applyFill="1" applyBorder="1" applyProtection="1">
      <protection locked="0"/>
    </xf>
    <xf numFmtId="42" fontId="0" fillId="0" borderId="23" xfId="3" applyNumberFormat="1" applyFont="1" applyFill="1" applyBorder="1" applyProtection="1">
      <protection locked="0"/>
    </xf>
    <xf numFmtId="0" fontId="0" fillId="0" borderId="27"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0" xfId="0" applyBorder="1" applyProtection="1">
      <protection locked="0"/>
    </xf>
    <xf numFmtId="0" fontId="0" fillId="0" borderId="32" xfId="0" applyBorder="1" applyProtection="1">
      <protection locked="0"/>
    </xf>
    <xf numFmtId="42" fontId="5" fillId="0" borderId="6" xfId="3" applyNumberFormat="1" applyFont="1" applyFill="1" applyBorder="1" applyProtection="1"/>
    <xf numFmtId="42" fontId="5"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6" xfId="3" applyNumberFormat="1" applyFont="1" applyFill="1" applyBorder="1" applyProtection="1"/>
    <xf numFmtId="42" fontId="5" fillId="0" borderId="14" xfId="3" applyNumberFormat="1" applyFont="1" applyFill="1" applyBorder="1" applyProtection="1"/>
    <xf numFmtId="42" fontId="0" fillId="0" borderId="26" xfId="3" applyNumberFormat="1" applyFont="1" applyFill="1" applyBorder="1" applyAlignment="1" applyProtection="1">
      <alignment horizontal="right"/>
    </xf>
    <xf numFmtId="42" fontId="5"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7" xfId="3" applyNumberFormat="1" applyFont="1" applyFill="1" applyBorder="1" applyAlignment="1" applyProtection="1">
      <alignment horizontal="right"/>
    </xf>
    <xf numFmtId="42" fontId="5" fillId="0" borderId="11" xfId="3" applyNumberFormat="1" applyFont="1" applyFill="1" applyBorder="1" applyAlignment="1" applyProtection="1">
      <alignment horizontal="right"/>
    </xf>
    <xf numFmtId="42" fontId="0" fillId="0" borderId="23" xfId="0" applyNumberFormat="1" applyBorder="1"/>
    <xf numFmtId="10" fontId="13" fillId="0" borderId="6" xfId="3" applyNumberFormat="1" applyFont="1" applyBorder="1" applyAlignment="1" applyProtection="1">
      <alignment vertical="top"/>
    </xf>
    <xf numFmtId="0" fontId="5" fillId="0" borderId="6" xfId="4" applyFont="1" applyBorder="1" applyAlignment="1">
      <alignment horizontal="center" vertical="top" wrapText="1"/>
    </xf>
    <xf numFmtId="0" fontId="1" fillId="0" borderId="6" xfId="4" applyFont="1" applyBorder="1" applyAlignment="1">
      <alignment vertical="center" wrapText="1"/>
    </xf>
    <xf numFmtId="0" fontId="1" fillId="25" borderId="6" xfId="4" applyFont="1" applyFill="1" applyBorder="1" applyAlignment="1">
      <alignment vertical="center" wrapText="1"/>
    </xf>
    <xf numFmtId="169" fontId="1" fillId="0" borderId="1" xfId="3" applyNumberFormat="1" applyFont="1" applyFill="1" applyBorder="1" applyAlignment="1">
      <alignment vertical="top"/>
    </xf>
    <xf numFmtId="44" fontId="13" fillId="0" borderId="18" xfId="3" applyFont="1" applyFill="1" applyBorder="1" applyAlignment="1" applyProtection="1">
      <alignment horizontal="left" vertical="top"/>
    </xf>
    <xf numFmtId="44" fontId="13" fillId="0" borderId="29" xfId="3" applyFont="1" applyFill="1" applyBorder="1" applyAlignment="1" applyProtection="1">
      <alignment horizontal="left" vertical="top"/>
    </xf>
    <xf numFmtId="44" fontId="11" fillId="0" borderId="2" xfId="3" applyFont="1" applyFill="1" applyBorder="1" applyAlignment="1">
      <alignment horizontal="left" vertical="top"/>
    </xf>
    <xf numFmtId="42" fontId="11" fillId="0" borderId="1" xfId="3" applyNumberFormat="1" applyFont="1" applyBorder="1" applyAlignment="1" applyProtection="1">
      <alignment horizontal="left" vertical="top"/>
    </xf>
    <xf numFmtId="42" fontId="11" fillId="0" borderId="8" xfId="3" applyNumberFormat="1" applyFont="1" applyBorder="1" applyAlignment="1" applyProtection="1">
      <alignment horizontal="left" vertical="top"/>
    </xf>
    <xf numFmtId="42" fontId="11" fillId="0" borderId="2" xfId="3" applyNumberFormat="1" applyFont="1" applyFill="1" applyBorder="1" applyAlignment="1">
      <alignment horizontal="left" vertical="top"/>
    </xf>
    <xf numFmtId="171" fontId="11" fillId="0" borderId="14" xfId="3" applyNumberFormat="1" applyFont="1" applyFill="1" applyBorder="1" applyAlignment="1" applyProtection="1">
      <alignment horizontal="left" vertical="top"/>
    </xf>
    <xf numFmtId="14" fontId="5" fillId="0" borderId="6" xfId="0" applyNumberFormat="1" applyFont="1" applyBorder="1" applyAlignment="1">
      <alignment horizontal="center" vertical="center" wrapText="1"/>
    </xf>
    <xf numFmtId="0" fontId="5" fillId="0" borderId="6" xfId="0" applyFont="1" applyBorder="1" applyAlignment="1">
      <alignment horizontal="center" vertical="center" wrapText="1"/>
    </xf>
    <xf numFmtId="168" fontId="11" fillId="3" borderId="21" xfId="0" applyNumberFormat="1" applyFont="1" applyFill="1" applyBorder="1" applyAlignment="1">
      <alignment horizontal="center" vertical="center" wrapText="1"/>
    </xf>
    <xf numFmtId="42" fontId="0" fillId="0" borderId="26" xfId="3" applyNumberFormat="1" applyFont="1" applyFill="1" applyBorder="1" applyProtection="1">
      <protection locked="0"/>
    </xf>
    <xf numFmtId="42" fontId="0" fillId="0" borderId="41" xfId="3" applyNumberFormat="1" applyFont="1" applyFill="1" applyBorder="1" applyProtection="1">
      <protection locked="0"/>
    </xf>
    <xf numFmtId="42" fontId="5" fillId="0" borderId="12" xfId="3" applyNumberFormat="1" applyFont="1" applyFill="1" applyBorder="1" applyProtection="1"/>
    <xf numFmtId="42" fontId="5" fillId="0" borderId="13" xfId="3" applyNumberFormat="1" applyFont="1" applyFill="1" applyBorder="1" applyAlignment="1" applyProtection="1">
      <alignment horizontal="right"/>
    </xf>
    <xf numFmtId="42" fontId="5" fillId="0" borderId="2" xfId="3" applyNumberFormat="1" applyFont="1" applyFill="1" applyBorder="1" applyProtection="1"/>
    <xf numFmtId="42" fontId="5" fillId="0" borderId="10" xfId="3" applyNumberFormat="1" applyFont="1" applyFill="1" applyBorder="1" applyAlignment="1" applyProtection="1">
      <alignment horizontal="right"/>
    </xf>
    <xf numFmtId="42" fontId="5" fillId="0" borderId="7" xfId="3" applyNumberFormat="1" applyFont="1" applyFill="1" applyBorder="1" applyProtection="1"/>
    <xf numFmtId="42" fontId="5" fillId="0" borderId="7" xfId="3" applyNumberFormat="1" applyFont="1" applyFill="1" applyBorder="1" applyAlignment="1" applyProtection="1">
      <alignment horizontal="right"/>
    </xf>
    <xf numFmtId="0" fontId="5" fillId="0" borderId="14" xfId="0" applyFont="1" applyBorder="1"/>
    <xf numFmtId="14" fontId="11" fillId="0" borderId="14" xfId="0" applyNumberFormat="1" applyFont="1" applyBorder="1" applyAlignment="1">
      <alignment horizontal="center"/>
    </xf>
    <xf numFmtId="42" fontId="0" fillId="0" borderId="27" xfId="3" applyNumberFormat="1" applyFont="1" applyFill="1" applyBorder="1" applyProtection="1"/>
    <xf numFmtId="42" fontId="0" fillId="0" borderId="23" xfId="3" applyNumberFormat="1" applyFont="1" applyFill="1" applyBorder="1" applyProtection="1"/>
    <xf numFmtId="42" fontId="13" fillId="0" borderId="14" xfId="3" applyNumberFormat="1" applyFont="1" applyFill="1" applyBorder="1" applyAlignment="1" applyProtection="1">
      <alignment horizontal="left" vertical="top"/>
    </xf>
    <xf numFmtId="0" fontId="42" fillId="0" borderId="0" xfId="0" applyFont="1"/>
    <xf numFmtId="0" fontId="11" fillId="0" borderId="0" xfId="0" applyFont="1" applyAlignment="1">
      <alignment horizontal="left" vertical="center"/>
    </xf>
    <xf numFmtId="42" fontId="11" fillId="0" borderId="1" xfId="3" applyNumberFormat="1" applyFont="1" applyFill="1" applyBorder="1" applyAlignment="1" applyProtection="1">
      <alignment horizontal="left" vertical="top"/>
    </xf>
    <xf numFmtId="42" fontId="13" fillId="0" borderId="20" xfId="3" applyNumberFormat="1" applyFont="1" applyBorder="1" applyAlignment="1" applyProtection="1">
      <alignment horizontal="left" vertical="top"/>
      <protection locked="0"/>
    </xf>
    <xf numFmtId="42" fontId="13" fillId="0" borderId="41" xfId="3" applyNumberFormat="1" applyFont="1" applyFill="1" applyBorder="1" applyAlignment="1" applyProtection="1">
      <alignment horizontal="left" vertical="top"/>
      <protection locked="0"/>
    </xf>
    <xf numFmtId="42" fontId="11" fillId="0" borderId="19" xfId="0" applyNumberFormat="1" applyFont="1" applyBorder="1" applyAlignment="1">
      <alignment horizontal="left" vertical="top"/>
    </xf>
    <xf numFmtId="42" fontId="11" fillId="0" borderId="26" xfId="3" applyNumberFormat="1" applyFont="1" applyBorder="1" applyAlignment="1" applyProtection="1">
      <alignment horizontal="left" vertical="top"/>
    </xf>
    <xf numFmtId="44" fontId="11" fillId="0" borderId="11" xfId="3" applyFont="1" applyBorder="1" applyAlignment="1">
      <alignment horizontal="left" vertical="top"/>
    </xf>
    <xf numFmtId="0" fontId="13" fillId="1" borderId="9" xfId="0" applyFont="1" applyFill="1" applyBorder="1" applyAlignment="1">
      <alignment horizontal="left" vertical="top"/>
    </xf>
    <xf numFmtId="0" fontId="13" fillId="3" borderId="18" xfId="0" applyFont="1" applyFill="1" applyBorder="1" applyAlignment="1">
      <alignment horizontal="center" vertical="center" wrapText="1"/>
    </xf>
    <xf numFmtId="49" fontId="13" fillId="3" borderId="19" xfId="0" applyNumberFormat="1" applyFont="1" applyFill="1" applyBorder="1" applyAlignment="1">
      <alignment horizontal="center" vertical="center" wrapText="1"/>
    </xf>
    <xf numFmtId="168" fontId="11" fillId="17" borderId="6" xfId="0" applyNumberFormat="1" applyFont="1" applyFill="1" applyBorder="1" applyAlignment="1">
      <alignment horizontal="center" vertical="center" wrapText="1"/>
    </xf>
    <xf numFmtId="168" fontId="11" fillId="17" borderId="21" xfId="0" applyNumberFormat="1" applyFont="1" applyFill="1" applyBorder="1" applyAlignment="1">
      <alignment horizontal="center" vertical="center" wrapText="1"/>
    </xf>
    <xf numFmtId="168" fontId="11" fillId="4" borderId="5" xfId="0" applyNumberFormat="1" applyFont="1" applyFill="1" applyBorder="1" applyAlignment="1">
      <alignment horizontal="center" vertical="center" wrapText="1"/>
    </xf>
    <xf numFmtId="168" fontId="11" fillId="4" borderId="14" xfId="0" applyNumberFormat="1" applyFont="1" applyFill="1" applyBorder="1" applyAlignment="1">
      <alignment horizontal="center" vertical="center" wrapText="1"/>
    </xf>
    <xf numFmtId="168" fontId="11" fillId="5" borderId="20" xfId="0" applyNumberFormat="1" applyFont="1" applyFill="1" applyBorder="1" applyAlignment="1">
      <alignment horizontal="center" vertical="center" wrapText="1"/>
    </xf>
    <xf numFmtId="168" fontId="11" fillId="5" borderId="21" xfId="0" applyNumberFormat="1" applyFont="1" applyFill="1" applyBorder="1" applyAlignment="1">
      <alignment horizontal="center" vertical="center" wrapText="1"/>
    </xf>
    <xf numFmtId="168" fontId="11" fillId="6" borderId="20" xfId="0" applyNumberFormat="1" applyFont="1" applyFill="1" applyBorder="1" applyAlignment="1">
      <alignment horizontal="center" vertical="center" wrapText="1"/>
    </xf>
    <xf numFmtId="168" fontId="11" fillId="6" borderId="6" xfId="0" applyNumberFormat="1" applyFont="1" applyFill="1" applyBorder="1" applyAlignment="1">
      <alignment horizontal="center" vertical="center" wrapText="1"/>
    </xf>
    <xf numFmtId="168" fontId="11" fillId="6" borderId="21" xfId="0" applyNumberFormat="1" applyFont="1" applyFill="1" applyBorder="1" applyAlignment="1">
      <alignment horizontal="center" vertical="center" wrapText="1"/>
    </xf>
    <xf numFmtId="168" fontId="11" fillId="7" borderId="5" xfId="0" applyNumberFormat="1" applyFont="1" applyFill="1" applyBorder="1" applyAlignment="1">
      <alignment horizontal="center" vertical="center" wrapText="1"/>
    </xf>
    <xf numFmtId="168" fontId="11" fillId="7" borderId="14" xfId="0" applyNumberFormat="1" applyFont="1" applyFill="1" applyBorder="1" applyAlignment="1">
      <alignment horizontal="center" vertical="center" wrapText="1"/>
    </xf>
    <xf numFmtId="168" fontId="11" fillId="8" borderId="20" xfId="0" applyNumberFormat="1" applyFont="1" applyFill="1" applyBorder="1" applyAlignment="1">
      <alignment horizontal="center" vertical="center" wrapText="1"/>
    </xf>
    <xf numFmtId="168" fontId="11" fillId="8" borderId="21" xfId="0" applyNumberFormat="1" applyFont="1" applyFill="1" applyBorder="1" applyAlignment="1">
      <alignment horizontal="center" vertical="center" wrapText="1"/>
    </xf>
    <xf numFmtId="168" fontId="11" fillId="9" borderId="20" xfId="0" applyNumberFormat="1" applyFont="1" applyFill="1" applyBorder="1" applyAlignment="1">
      <alignment horizontal="center" vertical="center" wrapText="1"/>
    </xf>
    <xf numFmtId="168" fontId="11" fillId="9" borderId="21" xfId="0" applyNumberFormat="1" applyFont="1" applyFill="1" applyBorder="1" applyAlignment="1">
      <alignment horizontal="center" vertical="center" wrapText="1"/>
    </xf>
    <xf numFmtId="168" fontId="11" fillId="10" borderId="20" xfId="0" applyNumberFormat="1" applyFont="1" applyFill="1" applyBorder="1" applyAlignment="1">
      <alignment horizontal="center" vertical="center" wrapText="1"/>
    </xf>
    <xf numFmtId="168" fontId="11" fillId="10" borderId="21" xfId="0" applyNumberFormat="1" applyFont="1" applyFill="1" applyBorder="1" applyAlignment="1">
      <alignment horizontal="center" vertical="center" wrapText="1"/>
    </xf>
    <xf numFmtId="168" fontId="11" fillId="11" borderId="20" xfId="0" applyNumberFormat="1" applyFont="1" applyFill="1" applyBorder="1" applyAlignment="1">
      <alignment horizontal="center" vertical="center" wrapText="1"/>
    </xf>
    <xf numFmtId="168" fontId="11" fillId="3" borderId="20" xfId="0" applyNumberFormat="1" applyFont="1" applyFill="1" applyBorder="1" applyAlignment="1">
      <alignment horizontal="center" vertical="center" wrapText="1"/>
    </xf>
    <xf numFmtId="42" fontId="13" fillId="0" borderId="19" xfId="0" applyNumberFormat="1" applyFont="1" applyBorder="1" applyAlignment="1">
      <alignment horizontal="left" vertical="top"/>
    </xf>
    <xf numFmtId="42" fontId="13" fillId="0" borderId="1" xfId="0" applyNumberFormat="1" applyFont="1" applyBorder="1" applyAlignment="1">
      <alignment horizontal="left" vertical="top"/>
    </xf>
    <xf numFmtId="42" fontId="11" fillId="0" borderId="10" xfId="0" applyNumberFormat="1" applyFont="1" applyBorder="1" applyAlignment="1">
      <alignment horizontal="left" vertical="top"/>
    </xf>
    <xf numFmtId="42" fontId="7" fillId="0" borderId="0" xfId="3" applyNumberFormat="1" applyFont="1" applyFill="1" applyBorder="1" applyAlignment="1" applyProtection="1">
      <alignment vertical="top"/>
    </xf>
    <xf numFmtId="2" fontId="13" fillId="0" borderId="6" xfId="3" applyNumberFormat="1" applyFont="1" applyFill="1" applyBorder="1" applyAlignment="1" applyProtection="1">
      <alignment vertical="top"/>
    </xf>
    <xf numFmtId="42" fontId="13" fillId="0" borderId="6" xfId="3" applyNumberFormat="1" applyFont="1" applyBorder="1" applyAlignment="1" applyProtection="1">
      <alignment vertical="top"/>
    </xf>
    <xf numFmtId="10" fontId="13" fillId="0" borderId="6" xfId="5" applyNumberFormat="1" applyFont="1" applyFill="1" applyBorder="1" applyAlignment="1" applyProtection="1">
      <alignment vertical="top"/>
    </xf>
    <xf numFmtId="42" fontId="11" fillId="0" borderId="29" xfId="0" applyNumberFormat="1" applyFont="1" applyBorder="1" applyAlignment="1">
      <alignment horizontal="left" vertical="top"/>
    </xf>
    <xf numFmtId="42" fontId="11" fillId="0" borderId="21" xfId="0" applyNumberFormat="1" applyFont="1" applyBorder="1" applyAlignment="1">
      <alignment horizontal="left" vertical="top"/>
    </xf>
    <xf numFmtId="42" fontId="0" fillId="0" borderId="41" xfId="0" applyNumberFormat="1" applyBorder="1"/>
    <xf numFmtId="42" fontId="0" fillId="0" borderId="41" xfId="3" applyNumberFormat="1" applyFont="1" applyFill="1" applyBorder="1" applyProtection="1"/>
    <xf numFmtId="168" fontId="11" fillId="17" borderId="5" xfId="0" applyNumberFormat="1" applyFont="1" applyFill="1" applyBorder="1" applyAlignment="1">
      <alignment horizontal="center" vertical="center" wrapText="1"/>
    </xf>
    <xf numFmtId="172" fontId="13" fillId="0" borderId="0" xfId="0" applyNumberFormat="1" applyFont="1" applyAlignment="1">
      <alignment horizontal="center" vertical="center"/>
    </xf>
    <xf numFmtId="0" fontId="1" fillId="0" borderId="0" xfId="0" applyFont="1" applyAlignment="1">
      <alignment horizontal="center"/>
    </xf>
    <xf numFmtId="43" fontId="0" fillId="0" borderId="0" xfId="1" applyFont="1" applyBorder="1" applyProtection="1">
      <protection locked="0"/>
    </xf>
    <xf numFmtId="43" fontId="0" fillId="0" borderId="0" xfId="1" applyFont="1" applyBorder="1" applyProtection="1"/>
    <xf numFmtId="0" fontId="0" fillId="0" borderId="6" xfId="0" applyBorder="1" applyAlignment="1">
      <alignment horizontal="center"/>
    </xf>
    <xf numFmtId="172" fontId="13" fillId="6" borderId="6" xfId="0" applyNumberFormat="1" applyFont="1" applyFill="1" applyBorder="1" applyAlignment="1">
      <alignment horizontal="center" vertical="center" wrapText="1"/>
    </xf>
    <xf numFmtId="172" fontId="13" fillId="3" borderId="20" xfId="0" applyNumberFormat="1" applyFont="1" applyFill="1" applyBorder="1" applyAlignment="1">
      <alignment horizontal="center" vertical="center" wrapText="1"/>
    </xf>
    <xf numFmtId="172" fontId="13" fillId="3" borderId="21" xfId="0" applyNumberFormat="1" applyFont="1" applyFill="1" applyBorder="1" applyAlignment="1">
      <alignment horizontal="center" vertical="center" wrapText="1"/>
    </xf>
    <xf numFmtId="172" fontId="13" fillId="17" borderId="6" xfId="0" applyNumberFormat="1" applyFont="1" applyFill="1" applyBorder="1" applyAlignment="1">
      <alignment horizontal="center" vertical="center" wrapText="1"/>
    </xf>
    <xf numFmtId="172" fontId="13" fillId="17" borderId="21" xfId="0" applyNumberFormat="1" applyFont="1" applyFill="1" applyBorder="1" applyAlignment="1">
      <alignment horizontal="center" vertical="center" wrapText="1"/>
    </xf>
    <xf numFmtId="172" fontId="13" fillId="4" borderId="5" xfId="0" applyNumberFormat="1" applyFont="1" applyFill="1" applyBorder="1" applyAlignment="1">
      <alignment horizontal="center" vertical="center" wrapText="1"/>
    </xf>
    <xf numFmtId="172" fontId="13" fillId="4" borderId="14" xfId="0" applyNumberFormat="1" applyFont="1" applyFill="1" applyBorder="1" applyAlignment="1">
      <alignment horizontal="center" vertical="center" wrapText="1"/>
    </xf>
    <xf numFmtId="172" fontId="13" fillId="5" borderId="20" xfId="0" applyNumberFormat="1" applyFont="1" applyFill="1" applyBorder="1" applyAlignment="1">
      <alignment horizontal="center" vertical="center" wrapText="1"/>
    </xf>
    <xf numFmtId="172" fontId="13" fillId="5" borderId="21" xfId="0" applyNumberFormat="1" applyFont="1" applyFill="1" applyBorder="1" applyAlignment="1">
      <alignment horizontal="center" vertical="center" wrapText="1"/>
    </xf>
    <xf numFmtId="172" fontId="13" fillId="6" borderId="20" xfId="0" applyNumberFormat="1" applyFont="1" applyFill="1" applyBorder="1" applyAlignment="1">
      <alignment horizontal="center" vertical="center" wrapText="1"/>
    </xf>
    <xf numFmtId="172" fontId="13" fillId="6" borderId="21" xfId="0" applyNumberFormat="1" applyFont="1" applyFill="1" applyBorder="1" applyAlignment="1">
      <alignment horizontal="center" vertical="center" wrapText="1"/>
    </xf>
    <xf numFmtId="172" fontId="13" fillId="7" borderId="5" xfId="0" applyNumberFormat="1" applyFont="1" applyFill="1" applyBorder="1" applyAlignment="1">
      <alignment horizontal="center" vertical="center" wrapText="1"/>
    </xf>
    <xf numFmtId="172" fontId="13" fillId="7" borderId="14" xfId="0" applyNumberFormat="1" applyFont="1" applyFill="1" applyBorder="1" applyAlignment="1">
      <alignment horizontal="center" vertical="center" wrapText="1"/>
    </xf>
    <xf numFmtId="172" fontId="13" fillId="8" borderId="20" xfId="0" applyNumberFormat="1" applyFont="1" applyFill="1" applyBorder="1" applyAlignment="1">
      <alignment horizontal="center" vertical="center" wrapText="1"/>
    </xf>
    <xf numFmtId="172" fontId="13" fillId="8" borderId="21" xfId="0" applyNumberFormat="1" applyFont="1" applyFill="1" applyBorder="1" applyAlignment="1">
      <alignment horizontal="center" vertical="center" wrapText="1"/>
    </xf>
    <xf numFmtId="172" fontId="13" fillId="9" borderId="20" xfId="0" applyNumberFormat="1" applyFont="1" applyFill="1" applyBorder="1" applyAlignment="1">
      <alignment horizontal="center" vertical="center" wrapText="1"/>
    </xf>
    <xf numFmtId="172" fontId="13" fillId="9" borderId="21" xfId="0" applyNumberFormat="1" applyFont="1" applyFill="1" applyBorder="1" applyAlignment="1">
      <alignment horizontal="center" vertical="center" wrapText="1"/>
    </xf>
    <xf numFmtId="172" fontId="13" fillId="10" borderId="20" xfId="0" applyNumberFormat="1" applyFont="1" applyFill="1" applyBorder="1" applyAlignment="1">
      <alignment horizontal="center" vertical="center" wrapText="1"/>
    </xf>
    <xf numFmtId="172" fontId="13" fillId="10" borderId="21" xfId="0" applyNumberFormat="1" applyFont="1" applyFill="1" applyBorder="1" applyAlignment="1">
      <alignment horizontal="center" vertical="center" wrapText="1"/>
    </xf>
    <xf numFmtId="172" fontId="13" fillId="11" borderId="20" xfId="0" applyNumberFormat="1" applyFont="1" applyFill="1" applyBorder="1" applyAlignment="1">
      <alignment horizontal="center" vertical="center" wrapText="1"/>
    </xf>
    <xf numFmtId="172" fontId="13" fillId="17" borderId="5" xfId="0" applyNumberFormat="1" applyFont="1" applyFill="1" applyBorder="1" applyAlignment="1">
      <alignment horizontal="center" vertical="center" wrapText="1"/>
    </xf>
    <xf numFmtId="169" fontId="0" fillId="0" borderId="0" xfId="0" applyNumberFormat="1"/>
    <xf numFmtId="42" fontId="11" fillId="0" borderId="33" xfId="3" applyNumberFormat="1" applyFont="1" applyFill="1" applyBorder="1" applyAlignment="1" applyProtection="1">
      <alignment horizontal="left" vertical="top"/>
    </xf>
    <xf numFmtId="42" fontId="13" fillId="0" borderId="22" xfId="3" applyNumberFormat="1" applyFont="1" applyFill="1" applyBorder="1" applyAlignment="1" applyProtection="1">
      <alignment horizontal="left" vertical="top"/>
    </xf>
    <xf numFmtId="42" fontId="13" fillId="0" borderId="50" xfId="3" applyNumberFormat="1" applyFont="1" applyFill="1" applyBorder="1" applyAlignment="1" applyProtection="1">
      <alignment horizontal="left" vertical="top"/>
    </xf>
    <xf numFmtId="42" fontId="13" fillId="0" borderId="3" xfId="3" applyNumberFormat="1" applyFont="1" applyFill="1" applyBorder="1" applyAlignment="1" applyProtection="1">
      <alignment horizontal="left" vertical="top"/>
    </xf>
    <xf numFmtId="42" fontId="13" fillId="0" borderId="11" xfId="3" applyNumberFormat="1" applyFont="1" applyFill="1" applyBorder="1" applyAlignment="1" applyProtection="1">
      <alignment horizontal="left" vertical="top"/>
    </xf>
    <xf numFmtId="42" fontId="13" fillId="0" borderId="50" xfId="3" applyNumberFormat="1" applyFont="1" applyBorder="1" applyAlignment="1" applyProtection="1">
      <alignment horizontal="left" vertical="top"/>
    </xf>
    <xf numFmtId="44" fontId="13" fillId="0" borderId="22" xfId="3" applyFont="1" applyFill="1" applyBorder="1" applyAlignment="1" applyProtection="1">
      <alignment horizontal="left" vertical="top"/>
    </xf>
    <xf numFmtId="44" fontId="11" fillId="0" borderId="33" xfId="3" applyFont="1" applyFill="1" applyBorder="1" applyAlignment="1">
      <alignment horizontal="left" vertical="top"/>
    </xf>
    <xf numFmtId="44" fontId="13" fillId="0" borderId="50" xfId="3" applyFont="1" applyFill="1" applyBorder="1" applyAlignment="1" applyProtection="1">
      <alignment horizontal="left" vertical="top"/>
    </xf>
    <xf numFmtId="44" fontId="13" fillId="0" borderId="3" xfId="3" applyFont="1" applyFill="1" applyBorder="1" applyAlignment="1" applyProtection="1">
      <alignment horizontal="left" vertical="top"/>
    </xf>
    <xf numFmtId="44" fontId="13" fillId="0" borderId="11" xfId="3" applyFont="1" applyFill="1" applyBorder="1" applyAlignment="1" applyProtection="1">
      <alignment horizontal="left" vertical="top"/>
    </xf>
    <xf numFmtId="44" fontId="13" fillId="0" borderId="0" xfId="3" applyFont="1" applyBorder="1" applyAlignment="1" applyProtection="1">
      <alignment horizontal="left" vertical="top"/>
    </xf>
    <xf numFmtId="44" fontId="13" fillId="0" borderId="50" xfId="3" applyFont="1" applyBorder="1" applyAlignment="1" applyProtection="1">
      <alignment horizontal="left" vertical="top"/>
    </xf>
    <xf numFmtId="42" fontId="11" fillId="0" borderId="33" xfId="3" applyNumberFormat="1" applyFont="1" applyFill="1" applyBorder="1" applyAlignment="1">
      <alignment horizontal="left" vertical="top"/>
    </xf>
    <xf numFmtId="0" fontId="0" fillId="0" borderId="6" xfId="0" applyBorder="1" applyAlignment="1">
      <alignment horizontal="left" vertical="center" wrapText="1"/>
    </xf>
    <xf numFmtId="14" fontId="0" fillId="0" borderId="6" xfId="0" applyNumberFormat="1" applyBorder="1" applyAlignment="1">
      <alignment horizontal="right"/>
    </xf>
    <xf numFmtId="14" fontId="13" fillId="0" borderId="0" xfId="0" applyNumberFormat="1" applyFont="1"/>
    <xf numFmtId="0" fontId="1" fillId="13" borderId="0" xfId="0" applyFont="1" applyFill="1" applyAlignment="1">
      <alignment horizontal="right"/>
    </xf>
    <xf numFmtId="14" fontId="1" fillId="13" borderId="0" xfId="0" applyNumberFormat="1" applyFont="1" applyFill="1" applyAlignment="1">
      <alignment horizontal="right"/>
    </xf>
    <xf numFmtId="0" fontId="13" fillId="13" borderId="0" xfId="0" applyFont="1" applyFill="1" applyAlignment="1">
      <alignment horizontal="right" vertical="top"/>
    </xf>
    <xf numFmtId="0" fontId="13" fillId="13" borderId="0" xfId="0" applyFont="1" applyFill="1" applyAlignment="1" applyProtection="1">
      <alignment horizontal="right" vertical="top"/>
      <protection locked="0"/>
    </xf>
    <xf numFmtId="0" fontId="13" fillId="15" borderId="0" xfId="0" applyFont="1" applyFill="1" applyAlignment="1">
      <alignment horizontal="right" vertical="top"/>
    </xf>
    <xf numFmtId="0" fontId="1" fillId="13" borderId="0" xfId="0" applyFont="1" applyFill="1" applyAlignment="1">
      <alignment horizontal="right" vertical="top"/>
    </xf>
    <xf numFmtId="0" fontId="1" fillId="13" borderId="0" xfId="0" applyFont="1" applyFill="1" applyAlignment="1" applyProtection="1">
      <alignment horizontal="right" vertical="top"/>
      <protection locked="0"/>
    </xf>
    <xf numFmtId="0" fontId="1" fillId="15" borderId="0" xfId="0" applyFont="1" applyFill="1" applyAlignment="1">
      <alignment horizontal="right" vertical="top"/>
    </xf>
    <xf numFmtId="42" fontId="13" fillId="0" borderId="5" xfId="3" applyNumberFormat="1" applyFont="1" applyBorder="1" applyAlignment="1" applyProtection="1">
      <alignment horizontal="left" vertical="top"/>
      <protection locked="0"/>
    </xf>
    <xf numFmtId="0" fontId="13" fillId="0" borderId="27" xfId="0" applyFont="1" applyBorder="1" applyAlignment="1">
      <alignment horizontal="left" vertical="top"/>
    </xf>
    <xf numFmtId="0" fontId="18" fillId="0" borderId="0" xfId="0" applyFont="1" applyProtection="1">
      <protection locked="0"/>
    </xf>
    <xf numFmtId="2" fontId="13" fillId="26" borderId="6" xfId="6" applyNumberFormat="1" applyFont="1" applyFill="1" applyBorder="1" applyAlignment="1" applyProtection="1">
      <alignment vertical="top"/>
    </xf>
    <xf numFmtId="169" fontId="11" fillId="26" borderId="6" xfId="3" applyNumberFormat="1" applyFont="1" applyFill="1" applyBorder="1" applyAlignment="1" applyProtection="1">
      <alignment vertical="top"/>
    </xf>
    <xf numFmtId="42" fontId="13" fillId="26" borderId="21" xfId="3" applyNumberFormat="1" applyFont="1" applyFill="1" applyBorder="1" applyAlignment="1" applyProtection="1">
      <alignment vertical="top"/>
    </xf>
    <xf numFmtId="42" fontId="11" fillId="26" borderId="6" xfId="3" applyNumberFormat="1" applyFont="1" applyFill="1" applyBorder="1" applyAlignment="1" applyProtection="1">
      <alignment vertical="top"/>
    </xf>
    <xf numFmtId="42" fontId="11" fillId="26" borderId="21" xfId="3" applyNumberFormat="1" applyFont="1" applyFill="1" applyBorder="1" applyAlignment="1" applyProtection="1">
      <alignment vertical="top"/>
    </xf>
    <xf numFmtId="169" fontId="11" fillId="26" borderId="12" xfId="3" applyNumberFormat="1" applyFont="1" applyFill="1" applyBorder="1" applyAlignment="1" applyProtection="1">
      <alignment vertical="top"/>
    </xf>
    <xf numFmtId="169" fontId="11" fillId="26" borderId="34" xfId="3" applyNumberFormat="1" applyFont="1" applyFill="1" applyBorder="1" applyAlignment="1" applyProtection="1">
      <alignment vertical="top"/>
    </xf>
    <xf numFmtId="42" fontId="11" fillId="26" borderId="35" xfId="0" applyNumberFormat="1" applyFont="1" applyFill="1" applyBorder="1" applyAlignment="1">
      <alignment vertical="top"/>
    </xf>
    <xf numFmtId="2" fontId="11" fillId="26" borderId="6" xfId="0" applyNumberFormat="1" applyFont="1" applyFill="1" applyBorder="1" applyAlignment="1">
      <alignment vertical="top"/>
    </xf>
    <xf numFmtId="10" fontId="13" fillId="26" borderId="6" xfId="3" applyNumberFormat="1" applyFont="1" applyFill="1" applyBorder="1" applyAlignment="1" applyProtection="1">
      <alignment vertical="top"/>
    </xf>
    <xf numFmtId="9" fontId="13" fillId="26" borderId="6" xfId="0" applyNumberFormat="1" applyFont="1" applyFill="1" applyBorder="1" applyAlignment="1" applyProtection="1">
      <alignment vertical="top"/>
      <protection locked="0"/>
    </xf>
    <xf numFmtId="42" fontId="11" fillId="26" borderId="36" xfId="3" applyNumberFormat="1" applyFont="1" applyFill="1" applyBorder="1" applyAlignment="1" applyProtection="1">
      <alignment vertical="top"/>
    </xf>
    <xf numFmtId="42" fontId="11" fillId="26" borderId="31" xfId="3" applyNumberFormat="1" applyFont="1" applyFill="1" applyBorder="1" applyAlignment="1" applyProtection="1">
      <alignment vertical="top"/>
    </xf>
    <xf numFmtId="42" fontId="11" fillId="26" borderId="35" xfId="3" applyNumberFormat="1" applyFont="1" applyFill="1" applyBorder="1" applyAlignment="1" applyProtection="1">
      <alignment vertical="top"/>
    </xf>
    <xf numFmtId="42" fontId="13" fillId="26" borderId="20" xfId="3" applyNumberFormat="1" applyFont="1" applyFill="1" applyBorder="1" applyAlignment="1" applyProtection="1">
      <alignment vertical="top"/>
    </xf>
    <xf numFmtId="42" fontId="11" fillId="26" borderId="20" xfId="3" applyNumberFormat="1" applyFont="1" applyFill="1" applyBorder="1" applyAlignment="1" applyProtection="1">
      <alignment vertical="top"/>
    </xf>
    <xf numFmtId="0" fontId="13" fillId="0" borderId="6" xfId="0" applyFont="1" applyBorder="1" applyAlignment="1">
      <alignment horizontal="left" vertical="top"/>
    </xf>
    <xf numFmtId="0" fontId="13" fillId="0" borderId="1" xfId="0" applyFont="1" applyBorder="1" applyAlignment="1">
      <alignment horizontal="center" vertical="top"/>
    </xf>
    <xf numFmtId="0" fontId="11" fillId="16" borderId="6" xfId="0" applyFont="1" applyFill="1" applyBorder="1" applyAlignment="1">
      <alignment vertical="center"/>
    </xf>
    <xf numFmtId="0" fontId="11" fillId="0" borderId="12" xfId="0" applyFont="1" applyBorder="1" applyAlignment="1">
      <alignment horizontal="left" vertical="center"/>
    </xf>
    <xf numFmtId="0" fontId="11" fillId="0" borderId="7" xfId="0" applyFont="1" applyBorder="1" applyAlignment="1">
      <alignment horizontal="left" vertical="center"/>
    </xf>
    <xf numFmtId="49" fontId="11" fillId="0" borderId="7" xfId="3" applyNumberFormat="1" applyFont="1" applyBorder="1" applyAlignment="1" applyProtection="1">
      <alignment horizontal="center" vertical="center"/>
    </xf>
    <xf numFmtId="14" fontId="1" fillId="0" borderId="0" xfId="0" applyNumberFormat="1" applyFont="1" applyAlignment="1">
      <alignment horizontal="center"/>
    </xf>
    <xf numFmtId="44" fontId="1" fillId="0" borderId="0" xfId="3" applyFont="1" applyAlignment="1"/>
    <xf numFmtId="14" fontId="13" fillId="13" borderId="0" xfId="0" applyNumberFormat="1" applyFont="1" applyFill="1" applyAlignment="1" applyProtection="1">
      <alignment horizontal="right" vertical="top"/>
      <protection locked="0"/>
    </xf>
    <xf numFmtId="167" fontId="13" fillId="13" borderId="0" xfId="0" applyNumberFormat="1" applyFont="1" applyFill="1" applyAlignment="1" applyProtection="1">
      <alignment vertical="top"/>
      <protection locked="0"/>
    </xf>
    <xf numFmtId="9" fontId="13" fillId="13" borderId="0" xfId="0" applyNumberFormat="1" applyFont="1" applyFill="1" applyAlignment="1" applyProtection="1">
      <alignment vertical="top"/>
      <protection locked="0"/>
    </xf>
    <xf numFmtId="0" fontId="13" fillId="13" borderId="0" xfId="0" applyFont="1" applyFill="1" applyAlignment="1" applyProtection="1">
      <alignment vertical="top"/>
      <protection locked="0"/>
    </xf>
    <xf numFmtId="169" fontId="13" fillId="13" borderId="0" xfId="3" applyNumberFormat="1" applyFont="1" applyFill="1" applyAlignment="1" applyProtection="1">
      <alignment vertical="top"/>
      <protection locked="0"/>
    </xf>
    <xf numFmtId="0" fontId="13" fillId="13" borderId="0" xfId="0" applyFont="1" applyFill="1" applyAlignment="1">
      <alignment vertical="top"/>
    </xf>
    <xf numFmtId="164" fontId="13" fillId="13" borderId="3" xfId="0" applyNumberFormat="1" applyFont="1" applyFill="1" applyBorder="1" applyAlignment="1">
      <alignment vertical="top"/>
    </xf>
    <xf numFmtId="0" fontId="0" fillId="13" borderId="0" xfId="0" applyFill="1"/>
    <xf numFmtId="0" fontId="1" fillId="13" borderId="0" xfId="0" applyFont="1" applyFill="1" applyAlignment="1" applyProtection="1">
      <alignment horizontal="right"/>
      <protection locked="0"/>
    </xf>
    <xf numFmtId="0" fontId="0" fillId="13" borderId="0" xfId="0" applyFill="1" applyProtection="1">
      <protection locked="0"/>
    </xf>
    <xf numFmtId="10" fontId="0" fillId="13" borderId="0" xfId="0" applyNumberFormat="1" applyFill="1"/>
    <xf numFmtId="0" fontId="1" fillId="3" borderId="20" xfId="0" applyFont="1" applyFill="1" applyBorder="1" applyAlignment="1">
      <alignment horizontal="center" wrapText="1"/>
    </xf>
    <xf numFmtId="0" fontId="1" fillId="3" borderId="6" xfId="0" applyFont="1" applyFill="1" applyBorder="1" applyAlignment="1">
      <alignment horizontal="center" wrapText="1"/>
    </xf>
    <xf numFmtId="0" fontId="1" fillId="3" borderId="21" xfId="0" applyFont="1" applyFill="1" applyBorder="1" applyAlignment="1">
      <alignment horizontal="center" wrapText="1"/>
    </xf>
    <xf numFmtId="0" fontId="1" fillId="2" borderId="20" xfId="0" applyFont="1" applyFill="1" applyBorder="1" applyAlignment="1">
      <alignment horizontal="center" wrapText="1"/>
    </xf>
    <xf numFmtId="0" fontId="1" fillId="2" borderId="6" xfId="0" applyFont="1" applyFill="1" applyBorder="1" applyAlignment="1">
      <alignment horizontal="center" wrapText="1"/>
    </xf>
    <xf numFmtId="0" fontId="1" fillId="2" borderId="21" xfId="0" applyFont="1" applyFill="1" applyBorder="1" applyAlignment="1">
      <alignment horizontal="center" wrapText="1"/>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0" fontId="1" fillId="4" borderId="21" xfId="0"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0" fontId="5" fillId="4" borderId="6" xfId="0" applyFont="1" applyFill="1" applyBorder="1" applyAlignment="1">
      <alignment horizontal="center"/>
    </xf>
    <xf numFmtId="42" fontId="0" fillId="0" borderId="21" xfId="0" applyNumberFormat="1" applyBorder="1"/>
    <xf numFmtId="14" fontId="6" fillId="0" borderId="31" xfId="0" applyNumberFormat="1" applyFont="1" applyBorder="1" applyAlignment="1">
      <alignment horizontal="right"/>
    </xf>
    <xf numFmtId="14" fontId="5" fillId="0" borderId="32" xfId="0" applyNumberFormat="1" applyFont="1" applyBorder="1"/>
    <xf numFmtId="0" fontId="1" fillId="13" borderId="0" xfId="0" applyFont="1" applyFill="1"/>
    <xf numFmtId="14" fontId="1" fillId="13" borderId="0" xfId="0" applyNumberFormat="1" applyFont="1" applyFill="1"/>
    <xf numFmtId="0" fontId="0" fillId="15" borderId="0" xfId="0" applyFill="1"/>
    <xf numFmtId="0" fontId="13" fillId="13" borderId="0" xfId="0" applyFont="1" applyFill="1"/>
    <xf numFmtId="14" fontId="13" fillId="13" borderId="0" xfId="0" applyNumberFormat="1" applyFont="1" applyFill="1"/>
    <xf numFmtId="0" fontId="13" fillId="15" borderId="0" xfId="0" applyFont="1" applyFill="1"/>
    <xf numFmtId="0" fontId="1" fillId="2" borderId="6" xfId="0" applyFont="1" applyFill="1" applyBorder="1" applyAlignment="1">
      <alignment horizontal="center"/>
    </xf>
    <xf numFmtId="0" fontId="1" fillId="4" borderId="6" xfId="0" applyFont="1" applyFill="1" applyBorder="1" applyAlignment="1">
      <alignment horizontal="center"/>
    </xf>
    <xf numFmtId="168" fontId="1" fillId="5" borderId="6" xfId="0" applyNumberFormat="1" applyFont="1" applyFill="1" applyBorder="1" applyAlignment="1">
      <alignment horizontal="center" wrapText="1"/>
    </xf>
    <xf numFmtId="168" fontId="1" fillId="6" borderId="6" xfId="0" applyNumberFormat="1" applyFont="1" applyFill="1" applyBorder="1" applyAlignment="1">
      <alignment horizontal="center" wrapText="1"/>
    </xf>
    <xf numFmtId="168" fontId="1" fillId="7" borderId="6" xfId="0" applyNumberFormat="1" applyFont="1" applyFill="1" applyBorder="1" applyAlignment="1">
      <alignment horizontal="center" wrapText="1"/>
    </xf>
    <xf numFmtId="168" fontId="1" fillId="8" borderId="6" xfId="0" applyNumberFormat="1" applyFont="1" applyFill="1" applyBorder="1" applyAlignment="1">
      <alignment horizontal="center" wrapText="1"/>
    </xf>
    <xf numFmtId="168" fontId="1" fillId="9" borderId="6" xfId="0" applyNumberFormat="1" applyFont="1" applyFill="1" applyBorder="1" applyAlignment="1">
      <alignment horizontal="center" wrapText="1"/>
    </xf>
    <xf numFmtId="168" fontId="1" fillId="10" borderId="6" xfId="0" applyNumberFormat="1" applyFont="1" applyFill="1" applyBorder="1" applyAlignment="1">
      <alignment horizontal="center" wrapText="1"/>
    </xf>
    <xf numFmtId="168" fontId="1" fillId="11" borderId="6" xfId="0" applyNumberFormat="1" applyFont="1" applyFill="1" applyBorder="1" applyAlignment="1">
      <alignment horizontal="center" wrapText="1"/>
    </xf>
    <xf numFmtId="14" fontId="1" fillId="0" borderId="0" xfId="0" applyNumberFormat="1" applyFont="1"/>
    <xf numFmtId="14" fontId="5" fillId="0" borderId="0" xfId="0" applyNumberFormat="1" applyFont="1" applyAlignment="1">
      <alignment horizontal="center" wrapText="1"/>
    </xf>
    <xf numFmtId="171" fontId="11" fillId="26" borderId="9" xfId="0" applyNumberFormat="1" applyFont="1" applyFill="1" applyBorder="1" applyAlignment="1">
      <alignment vertical="top"/>
    </xf>
    <xf numFmtId="14" fontId="13" fillId="0" borderId="6" xfId="0" applyNumberFormat="1" applyFont="1" applyBorder="1" applyAlignment="1">
      <alignment horizontal="left" vertical="top"/>
    </xf>
    <xf numFmtId="164" fontId="13" fillId="0" borderId="6" xfId="0" applyNumberFormat="1" applyFont="1" applyBorder="1" applyAlignment="1">
      <alignment horizontal="left" vertical="top"/>
    </xf>
    <xf numFmtId="14" fontId="11" fillId="19" borderId="6" xfId="0" applyNumberFormat="1" applyFont="1" applyFill="1" applyBorder="1" applyAlignment="1">
      <alignment horizontal="left" vertical="top"/>
    </xf>
    <xf numFmtId="14" fontId="11" fillId="20" borderId="6" xfId="0" applyNumberFormat="1" applyFont="1" applyFill="1" applyBorder="1" applyAlignment="1">
      <alignment horizontal="left" vertical="top"/>
    </xf>
    <xf numFmtId="14" fontId="11" fillId="22" borderId="6" xfId="0" applyNumberFormat="1" applyFont="1" applyFill="1" applyBorder="1" applyAlignment="1">
      <alignment horizontal="left" vertical="top"/>
    </xf>
    <xf numFmtId="14" fontId="11" fillId="24" borderId="6" xfId="0" applyNumberFormat="1" applyFont="1" applyFill="1" applyBorder="1" applyAlignment="1">
      <alignment horizontal="left" vertical="top"/>
    </xf>
    <xf numFmtId="14" fontId="11" fillId="23" borderId="6" xfId="0" applyNumberFormat="1" applyFont="1" applyFill="1" applyBorder="1" applyAlignment="1">
      <alignment horizontal="left" vertical="top"/>
    </xf>
    <xf numFmtId="49" fontId="13" fillId="11" borderId="14" xfId="0" applyNumberFormat="1" applyFont="1" applyFill="1" applyBorder="1" applyAlignment="1">
      <alignment horizontal="center" vertical="center" wrapText="1"/>
    </xf>
    <xf numFmtId="172" fontId="13" fillId="11" borderId="14" xfId="0" applyNumberFormat="1" applyFont="1" applyFill="1" applyBorder="1" applyAlignment="1">
      <alignment horizontal="center" vertical="center" wrapText="1"/>
    </xf>
    <xf numFmtId="14" fontId="13" fillId="0" borderId="6" xfId="0" applyNumberFormat="1" applyFont="1" applyBorder="1" applyAlignment="1">
      <alignment vertical="top"/>
    </xf>
    <xf numFmtId="164" fontId="13" fillId="0" borderId="6" xfId="0" applyNumberFormat="1" applyFont="1" applyBorder="1" applyAlignment="1">
      <alignment vertical="top"/>
    </xf>
    <xf numFmtId="0" fontId="13" fillId="0" borderId="6" xfId="0" applyFont="1" applyBorder="1" applyAlignment="1">
      <alignment vertical="top"/>
    </xf>
    <xf numFmtId="14" fontId="11" fillId="24" borderId="6" xfId="0" applyNumberFormat="1" applyFont="1" applyFill="1" applyBorder="1" applyAlignment="1">
      <alignment vertical="top"/>
    </xf>
    <xf numFmtId="14" fontId="11" fillId="23" borderId="6" xfId="0" applyNumberFormat="1" applyFont="1" applyFill="1" applyBorder="1" applyAlignment="1">
      <alignment vertical="top"/>
    </xf>
    <xf numFmtId="14" fontId="11" fillId="22" borderId="6" xfId="0" applyNumberFormat="1" applyFont="1" applyFill="1" applyBorder="1" applyAlignment="1">
      <alignment vertical="top"/>
    </xf>
    <xf numFmtId="14" fontId="11" fillId="20" borderId="6" xfId="0" applyNumberFormat="1" applyFont="1" applyFill="1" applyBorder="1" applyAlignment="1">
      <alignment vertical="top"/>
    </xf>
    <xf numFmtId="14" fontId="11" fillId="21" borderId="6" xfId="0" applyNumberFormat="1" applyFont="1" applyFill="1" applyBorder="1" applyAlignment="1">
      <alignment vertical="top"/>
    </xf>
    <xf numFmtId="0" fontId="5" fillId="0" borderId="7" xfId="0" applyFont="1" applyBorder="1"/>
    <xf numFmtId="0" fontId="18" fillId="0" borderId="1" xfId="0" applyFont="1" applyBorder="1" applyAlignment="1">
      <alignment horizontal="left"/>
    </xf>
    <xf numFmtId="0" fontId="3" fillId="0" borderId="19" xfId="0" applyFont="1" applyBorder="1" applyProtection="1">
      <protection locked="0"/>
    </xf>
    <xf numFmtId="42" fontId="11" fillId="0" borderId="24" xfId="3" applyNumberFormat="1" applyFont="1" applyFill="1" applyBorder="1" applyAlignment="1" applyProtection="1">
      <alignment horizontal="left" vertical="top"/>
    </xf>
    <xf numFmtId="42" fontId="11" fillId="0" borderId="12" xfId="3" applyNumberFormat="1" applyFont="1" applyFill="1" applyBorder="1" applyAlignment="1" applyProtection="1">
      <alignment horizontal="left" vertical="top"/>
    </xf>
    <xf numFmtId="42" fontId="11" fillId="0" borderId="28" xfId="3" applyNumberFormat="1" applyFont="1" applyFill="1" applyBorder="1" applyAlignment="1" applyProtection="1">
      <alignment horizontal="left" vertical="top"/>
    </xf>
    <xf numFmtId="42" fontId="11" fillId="0" borderId="4" xfId="3" applyNumberFormat="1" applyFont="1" applyFill="1" applyBorder="1" applyAlignment="1" applyProtection="1">
      <alignment horizontal="left" vertical="top"/>
    </xf>
    <xf numFmtId="42" fontId="11" fillId="0" borderId="13" xfId="3" applyNumberFormat="1" applyFont="1" applyFill="1" applyBorder="1" applyAlignment="1" applyProtection="1">
      <alignment horizontal="left" vertical="top"/>
    </xf>
    <xf numFmtId="42" fontId="11" fillId="0" borderId="28" xfId="3" applyNumberFormat="1" applyFont="1" applyBorder="1" applyAlignment="1" applyProtection="1">
      <alignment horizontal="left" vertical="top"/>
    </xf>
    <xf numFmtId="42" fontId="13" fillId="0" borderId="28" xfId="3" applyNumberFormat="1" applyFont="1" applyFill="1" applyBorder="1" applyAlignment="1" applyProtection="1">
      <alignment horizontal="left" vertical="top"/>
    </xf>
    <xf numFmtId="42" fontId="13" fillId="0" borderId="1" xfId="0" applyNumberFormat="1" applyFont="1" applyBorder="1" applyAlignment="1" applyProtection="1">
      <alignment horizontal="left" vertical="top"/>
      <protection locked="0"/>
    </xf>
    <xf numFmtId="42" fontId="11" fillId="0" borderId="9" xfId="3" applyNumberFormat="1" applyFont="1" applyBorder="1" applyAlignment="1" applyProtection="1">
      <alignment horizontal="left" vertical="top"/>
    </xf>
    <xf numFmtId="42" fontId="11" fillId="0" borderId="13" xfId="3" applyNumberFormat="1" applyFont="1" applyBorder="1" applyAlignment="1" applyProtection="1">
      <alignment horizontal="left" vertical="top"/>
    </xf>
    <xf numFmtId="42" fontId="11" fillId="0" borderId="9" xfId="0" applyNumberFormat="1" applyFont="1" applyBorder="1" applyAlignment="1">
      <alignment horizontal="left" vertical="top"/>
    </xf>
    <xf numFmtId="42" fontId="13" fillId="0" borderId="9" xfId="0" applyNumberFormat="1" applyFont="1" applyBorder="1" applyAlignment="1">
      <alignment horizontal="left" vertical="top"/>
    </xf>
    <xf numFmtId="42" fontId="11" fillId="0" borderId="1" xfId="3" applyNumberFormat="1" applyFont="1" applyFill="1" applyBorder="1" applyAlignment="1" applyProtection="1">
      <alignment horizontal="left" vertical="top"/>
      <protection locked="0"/>
    </xf>
    <xf numFmtId="42" fontId="13" fillId="0" borderId="51" xfId="0" applyNumberFormat="1" applyFont="1" applyBorder="1" applyAlignment="1">
      <alignment horizontal="left" vertical="top"/>
    </xf>
    <xf numFmtId="42" fontId="11" fillId="0" borderId="25" xfId="0" applyNumberFormat="1" applyFont="1" applyBorder="1" applyAlignment="1">
      <alignment horizontal="left" vertical="top"/>
    </xf>
    <xf numFmtId="42" fontId="11" fillId="0" borderId="40" xfId="0" applyNumberFormat="1" applyFont="1" applyBorder="1" applyAlignment="1">
      <alignment horizontal="left" vertical="top"/>
    </xf>
    <xf numFmtId="42" fontId="11" fillId="0" borderId="51" xfId="0" applyNumberFormat="1" applyFont="1" applyBorder="1" applyAlignment="1">
      <alignment horizontal="left" vertical="top"/>
    </xf>
    <xf numFmtId="42" fontId="11" fillId="0" borderId="1" xfId="0" applyNumberFormat="1" applyFont="1" applyBorder="1" applyAlignment="1" applyProtection="1">
      <alignment horizontal="left" vertical="top"/>
      <protection locked="0"/>
    </xf>
    <xf numFmtId="42" fontId="11" fillId="0" borderId="9" xfId="3" applyNumberFormat="1" applyFont="1" applyFill="1" applyBorder="1" applyAlignment="1">
      <alignment horizontal="left" vertical="top"/>
    </xf>
    <xf numFmtId="42" fontId="11" fillId="0" borderId="9" xfId="3" applyNumberFormat="1" applyFont="1" applyBorder="1" applyAlignment="1">
      <alignment horizontal="left" vertical="top"/>
    </xf>
    <xf numFmtId="0" fontId="13" fillId="1" borderId="7" xfId="0" applyFont="1" applyFill="1" applyBorder="1" applyAlignment="1">
      <alignment horizontal="left" vertical="top"/>
    </xf>
    <xf numFmtId="42" fontId="0" fillId="0" borderId="5" xfId="3" applyNumberFormat="1" applyFont="1" applyFill="1" applyBorder="1" applyProtection="1"/>
    <xf numFmtId="169" fontId="1" fillId="26" borderId="0" xfId="3" applyNumberFormat="1" applyFont="1" applyFill="1" applyBorder="1" applyAlignment="1">
      <alignment vertical="top"/>
    </xf>
    <xf numFmtId="0" fontId="8" fillId="26" borderId="0" xfId="4" applyFont="1" applyFill="1" applyAlignment="1">
      <alignment vertical="top" wrapText="1"/>
    </xf>
    <xf numFmtId="0" fontId="8" fillId="26" borderId="23" xfId="4" applyFont="1" applyFill="1" applyBorder="1" applyAlignment="1">
      <alignment vertical="top"/>
    </xf>
    <xf numFmtId="164" fontId="52" fillId="0" borderId="3" xfId="0" applyNumberFormat="1" applyFont="1" applyBorder="1" applyAlignment="1" applyProtection="1">
      <alignment horizontal="right" vertical="center"/>
      <protection locked="0"/>
    </xf>
    <xf numFmtId="164" fontId="52" fillId="0" borderId="0" xfId="0" applyNumberFormat="1" applyFont="1" applyAlignment="1">
      <alignment horizontal="right" vertical="center"/>
    </xf>
    <xf numFmtId="164" fontId="52" fillId="0" borderId="31" xfId="0" applyNumberFormat="1" applyFont="1" applyBorder="1" applyAlignment="1">
      <alignment horizontal="right" vertical="center"/>
    </xf>
    <xf numFmtId="164" fontId="52" fillId="0" borderId="3" xfId="0" applyNumberFormat="1" applyFont="1" applyBorder="1" applyAlignment="1">
      <alignment horizontal="right" vertical="center"/>
    </xf>
    <xf numFmtId="0" fontId="1" fillId="28" borderId="25" xfId="0" applyFont="1" applyFill="1" applyBorder="1" applyAlignment="1">
      <alignment horizontal="center" wrapText="1"/>
    </xf>
    <xf numFmtId="0" fontId="1" fillId="28" borderId="14" xfId="0" applyFont="1" applyFill="1" applyBorder="1" applyAlignment="1">
      <alignment horizontal="center" wrapText="1"/>
    </xf>
    <xf numFmtId="0" fontId="1" fillId="28" borderId="21" xfId="0" applyFont="1" applyFill="1" applyBorder="1" applyAlignment="1">
      <alignment horizontal="center" wrapText="1"/>
    </xf>
    <xf numFmtId="0" fontId="0" fillId="0" borderId="0" xfId="0" applyAlignment="1">
      <alignment vertical="center"/>
    </xf>
    <xf numFmtId="42" fontId="11" fillId="0" borderId="18" xfId="3" applyNumberFormat="1" applyFont="1" applyBorder="1" applyAlignment="1" applyProtection="1">
      <alignment horizontal="left" vertical="top"/>
    </xf>
    <xf numFmtId="42" fontId="11" fillId="0" borderId="19" xfId="3" applyNumberFormat="1" applyFont="1" applyBorder="1" applyAlignment="1" applyProtection="1">
      <alignment horizontal="left" vertical="top"/>
    </xf>
    <xf numFmtId="42" fontId="13" fillId="0" borderId="7" xfId="3" applyNumberFormat="1" applyFont="1" applyBorder="1" applyAlignment="1">
      <alignment horizontal="left" vertical="top"/>
    </xf>
    <xf numFmtId="42" fontId="11" fillId="0" borderId="7" xfId="3" applyNumberFormat="1" applyFont="1" applyBorder="1" applyAlignment="1">
      <alignment horizontal="left" vertical="top"/>
    </xf>
    <xf numFmtId="42" fontId="13" fillId="0" borderId="7" xfId="3" applyNumberFormat="1" applyFont="1" applyBorder="1" applyAlignment="1" applyProtection="1">
      <alignment horizontal="left" vertical="top"/>
    </xf>
    <xf numFmtId="42" fontId="13" fillId="0" borderId="14" xfId="3" applyNumberFormat="1" applyFont="1" applyBorder="1" applyAlignment="1">
      <alignment horizontal="left" vertical="top"/>
    </xf>
    <xf numFmtId="8" fontId="0" fillId="26" borderId="6" xfId="0" applyNumberFormat="1" applyFill="1" applyBorder="1"/>
    <xf numFmtId="0" fontId="11" fillId="0" borderId="9" xfId="0" applyFont="1" applyBorder="1" applyAlignment="1">
      <alignment horizontal="left" vertical="center"/>
    </xf>
    <xf numFmtId="0" fontId="11" fillId="0" borderId="6" xfId="0" applyFont="1" applyBorder="1" applyAlignment="1">
      <alignment horizontal="left"/>
    </xf>
    <xf numFmtId="42" fontId="5" fillId="0" borderId="6" xfId="3" applyNumberFormat="1" applyFont="1" applyFill="1" applyBorder="1" applyAlignment="1" applyProtection="1">
      <alignment horizontal="right"/>
    </xf>
    <xf numFmtId="0" fontId="55" fillId="0" borderId="0" xfId="0" applyFont="1" applyAlignment="1">
      <alignment horizontal="left" vertical="center"/>
    </xf>
    <xf numFmtId="0" fontId="56" fillId="0" borderId="0" xfId="0" applyFont="1" applyAlignment="1">
      <alignment horizontal="left" vertical="center"/>
    </xf>
    <xf numFmtId="169" fontId="56" fillId="0" borderId="0" xfId="3" applyNumberFormat="1" applyFont="1" applyBorder="1" applyAlignment="1" applyProtection="1">
      <alignment horizontal="left" vertical="center"/>
    </xf>
    <xf numFmtId="9" fontId="56" fillId="0" borderId="0" xfId="5" applyFont="1" applyBorder="1" applyAlignment="1" applyProtection="1">
      <alignment horizontal="center" vertical="center"/>
    </xf>
    <xf numFmtId="0" fontId="54" fillId="0" borderId="0" xfId="0" applyFont="1" applyAlignment="1">
      <alignment horizontal="left" vertical="top"/>
    </xf>
    <xf numFmtId="0" fontId="55" fillId="0" borderId="0" xfId="0" applyFont="1" applyAlignment="1">
      <alignment horizontal="left" vertical="top"/>
    </xf>
    <xf numFmtId="14" fontId="11" fillId="29" borderId="6" xfId="0" applyNumberFormat="1" applyFont="1" applyFill="1" applyBorder="1" applyAlignment="1">
      <alignment horizontal="left" vertical="top"/>
    </xf>
    <xf numFmtId="14" fontId="11" fillId="29" borderId="6" xfId="0" applyNumberFormat="1" applyFont="1" applyFill="1" applyBorder="1" applyAlignment="1">
      <alignment vertical="top"/>
    </xf>
    <xf numFmtId="14" fontId="22" fillId="29" borderId="0" xfId="4" applyNumberFormat="1" applyFont="1" applyFill="1" applyAlignment="1">
      <alignment horizontal="left" vertical="center"/>
    </xf>
    <xf numFmtId="0" fontId="4" fillId="17" borderId="0" xfId="4" applyFill="1" applyAlignment="1">
      <alignment vertical="top"/>
    </xf>
    <xf numFmtId="0" fontId="13" fillId="17" borderId="0" xfId="0" applyFont="1" applyFill="1" applyAlignment="1">
      <alignment vertical="top"/>
    </xf>
    <xf numFmtId="0" fontId="13" fillId="16" borderId="0" xfId="0" applyFont="1" applyFill="1" applyAlignment="1">
      <alignment horizontal="left" vertical="top"/>
    </xf>
    <xf numFmtId="0" fontId="7" fillId="0" borderId="0" xfId="4" applyFont="1" applyAlignment="1">
      <alignment vertical="top" wrapText="1"/>
    </xf>
    <xf numFmtId="0" fontId="7" fillId="0" borderId="1" xfId="4" applyFont="1" applyBorder="1" applyAlignment="1">
      <alignment vertical="top" wrapText="1"/>
    </xf>
    <xf numFmtId="171" fontId="11" fillId="26" borderId="12" xfId="0" applyNumberFormat="1" applyFont="1" applyFill="1" applyBorder="1" applyAlignment="1">
      <alignment vertical="top"/>
    </xf>
    <xf numFmtId="42" fontId="11" fillId="26" borderId="34" xfId="0" applyNumberFormat="1" applyFont="1" applyFill="1" applyBorder="1" applyAlignment="1">
      <alignment vertical="top"/>
    </xf>
    <xf numFmtId="0" fontId="57" fillId="0" borderId="0" xfId="11" applyFont="1" applyAlignment="1">
      <alignment vertical="top" wrapText="1"/>
    </xf>
    <xf numFmtId="0" fontId="57" fillId="0" borderId="23" xfId="11" applyFont="1" applyBorder="1" applyAlignment="1">
      <alignment vertical="top" wrapText="1"/>
    </xf>
    <xf numFmtId="0" fontId="57" fillId="0" borderId="23" xfId="11" applyFont="1" applyBorder="1" applyAlignment="1">
      <alignment vertical="top"/>
    </xf>
    <xf numFmtId="0" fontId="58" fillId="0" borderId="23" xfId="11" applyFont="1" applyBorder="1" applyAlignment="1">
      <alignment vertical="top"/>
    </xf>
    <xf numFmtId="0" fontId="57" fillId="26" borderId="0" xfId="4" applyFont="1" applyFill="1" applyAlignment="1">
      <alignment vertical="top" wrapText="1"/>
    </xf>
    <xf numFmtId="0" fontId="58" fillId="26" borderId="23" xfId="4" applyFont="1" applyFill="1" applyBorder="1" applyAlignment="1">
      <alignment vertical="top"/>
    </xf>
    <xf numFmtId="0" fontId="18" fillId="0" borderId="52" xfId="4" applyFont="1" applyBorder="1" applyAlignment="1">
      <alignment horizontal="center" wrapText="1"/>
    </xf>
    <xf numFmtId="170" fontId="7" fillId="0" borderId="53" xfId="4" applyNumberFormat="1" applyFont="1" applyBorder="1" applyAlignment="1">
      <alignment vertical="top"/>
    </xf>
    <xf numFmtId="0" fontId="59" fillId="0" borderId="0" xfId="4" applyFont="1" applyAlignment="1">
      <alignment vertical="top" wrapText="1"/>
    </xf>
    <xf numFmtId="0" fontId="1" fillId="30" borderId="0" xfId="0" applyFont="1" applyFill="1"/>
    <xf numFmtId="168" fontId="11" fillId="11" borderId="14" xfId="0" applyNumberFormat="1" applyFont="1" applyFill="1" applyBorder="1" applyAlignment="1">
      <alignment horizontal="center" vertical="center" wrapText="1"/>
    </xf>
    <xf numFmtId="49" fontId="13" fillId="28" borderId="12" xfId="0" applyNumberFormat="1" applyFont="1" applyFill="1" applyBorder="1" applyAlignment="1">
      <alignment horizontal="center" vertical="center" wrapText="1"/>
    </xf>
    <xf numFmtId="49" fontId="13" fillId="28" borderId="28" xfId="0" applyNumberFormat="1" applyFont="1" applyFill="1" applyBorder="1" applyAlignment="1">
      <alignment horizontal="center" vertical="center" wrapText="1"/>
    </xf>
    <xf numFmtId="0" fontId="13" fillId="28" borderId="27" xfId="0" applyFont="1" applyFill="1" applyBorder="1" applyAlignment="1">
      <alignment horizontal="center" vertical="center" wrapText="1"/>
    </xf>
    <xf numFmtId="42" fontId="11" fillId="0" borderId="14" xfId="3" applyNumberFormat="1" applyFont="1" applyFill="1" applyBorder="1" applyAlignment="1">
      <alignment horizontal="left" vertical="top"/>
    </xf>
    <xf numFmtId="14" fontId="22" fillId="31" borderId="0" xfId="4" applyNumberFormat="1" applyFont="1" applyFill="1" applyAlignment="1">
      <alignment horizontal="left" vertical="center"/>
    </xf>
    <xf numFmtId="14" fontId="11" fillId="31" borderId="6" xfId="0" applyNumberFormat="1" applyFont="1" applyFill="1" applyBorder="1" applyAlignment="1">
      <alignment horizontal="left" vertical="top"/>
    </xf>
    <xf numFmtId="14" fontId="11" fillId="31" borderId="6" xfId="0" applyNumberFormat="1" applyFont="1" applyFill="1" applyBorder="1" applyAlignment="1">
      <alignment vertical="top"/>
    </xf>
    <xf numFmtId="0" fontId="1" fillId="28" borderId="0" xfId="0" applyFont="1" applyFill="1"/>
    <xf numFmtId="0" fontId="1" fillId="18" borderId="0" xfId="0" applyFont="1" applyFill="1"/>
    <xf numFmtId="0" fontId="1" fillId="19" borderId="0" xfId="0" applyFont="1" applyFill="1"/>
    <xf numFmtId="0" fontId="1" fillId="21" borderId="0" xfId="0" applyFont="1" applyFill="1"/>
    <xf numFmtId="0" fontId="1" fillId="20" borderId="0" xfId="0" applyFont="1" applyFill="1"/>
    <xf numFmtId="0" fontId="1" fillId="22" borderId="0" xfId="0" applyFont="1" applyFill="1"/>
    <xf numFmtId="0" fontId="1" fillId="24" borderId="0" xfId="0" applyFont="1" applyFill="1"/>
    <xf numFmtId="0" fontId="1" fillId="23" borderId="0" xfId="0" applyFont="1" applyFill="1"/>
    <xf numFmtId="0" fontId="1" fillId="31" borderId="0" xfId="0" applyFont="1" applyFill="1"/>
    <xf numFmtId="0" fontId="1" fillId="29" borderId="0" xfId="0" applyFont="1" applyFill="1"/>
    <xf numFmtId="0" fontId="1" fillId="0" borderId="49" xfId="4" applyFont="1" applyBorder="1" applyAlignment="1">
      <alignment vertical="top"/>
    </xf>
    <xf numFmtId="0" fontId="1" fillId="0" borderId="55" xfId="4" applyFont="1" applyBorder="1" applyAlignment="1">
      <alignment vertical="top"/>
    </xf>
    <xf numFmtId="14" fontId="4" fillId="0" borderId="30" xfId="4" applyNumberFormat="1" applyBorder="1" applyAlignment="1">
      <alignment horizontal="center" vertical="center"/>
    </xf>
    <xf numFmtId="14" fontId="4" fillId="0" borderId="54" xfId="4" applyNumberFormat="1" applyBorder="1" applyAlignment="1">
      <alignment horizontal="center" vertical="center"/>
    </xf>
    <xf numFmtId="171" fontId="11" fillId="26" borderId="6" xfId="0" applyNumberFormat="1" applyFont="1" applyFill="1" applyBorder="1" applyAlignment="1">
      <alignment vertical="top"/>
    </xf>
    <xf numFmtId="171" fontId="11" fillId="26" borderId="41" xfId="0" applyNumberFormat="1" applyFont="1" applyFill="1" applyBorder="1" applyAlignment="1">
      <alignment vertical="top"/>
    </xf>
    <xf numFmtId="42" fontId="11" fillId="26" borderId="7" xfId="3" applyNumberFormat="1" applyFont="1" applyFill="1" applyBorder="1" applyAlignment="1" applyProtection="1">
      <alignment vertical="top"/>
    </xf>
    <xf numFmtId="0" fontId="13" fillId="17" borderId="14" xfId="0" applyFont="1" applyFill="1" applyBorder="1" applyAlignment="1">
      <alignment horizontal="center" vertical="center" wrapText="1"/>
    </xf>
    <xf numFmtId="168" fontId="13" fillId="17" borderId="14" xfId="0" applyNumberFormat="1" applyFont="1" applyFill="1" applyBorder="1" applyAlignment="1">
      <alignment horizontal="center" vertical="center" wrapText="1"/>
    </xf>
    <xf numFmtId="168" fontId="13" fillId="28" borderId="25" xfId="0" applyNumberFormat="1" applyFont="1" applyFill="1" applyBorder="1" applyAlignment="1">
      <alignment horizontal="center" vertical="center" wrapText="1"/>
    </xf>
    <xf numFmtId="0" fontId="13" fillId="28" borderId="12" xfId="0" applyFont="1" applyFill="1" applyBorder="1" applyAlignment="1">
      <alignment horizontal="center" vertical="center" wrapText="1"/>
    </xf>
    <xf numFmtId="0" fontId="13" fillId="28" borderId="28" xfId="0" applyFont="1" applyFill="1" applyBorder="1" applyAlignment="1">
      <alignment horizontal="center" vertical="center" wrapText="1"/>
    </xf>
    <xf numFmtId="168" fontId="13" fillId="28" borderId="29" xfId="0" applyNumberFormat="1" applyFont="1" applyFill="1" applyBorder="1" applyAlignment="1">
      <alignment horizontal="center" vertical="center" wrapText="1"/>
    </xf>
    <xf numFmtId="42" fontId="13" fillId="26" borderId="14" xfId="3" applyNumberFormat="1" applyFont="1" applyFill="1" applyBorder="1" applyAlignment="1" applyProtection="1">
      <alignment vertical="top"/>
    </xf>
    <xf numFmtId="42" fontId="11" fillId="26" borderId="14" xfId="3" applyNumberFormat="1" applyFont="1" applyFill="1" applyBorder="1" applyAlignment="1" applyProtection="1">
      <alignment vertical="top"/>
    </xf>
    <xf numFmtId="10" fontId="13" fillId="0" borderId="14" xfId="5" applyNumberFormat="1" applyFont="1" applyFill="1" applyBorder="1" applyAlignment="1" applyProtection="1">
      <alignment vertical="top"/>
      <protection locked="0"/>
    </xf>
    <xf numFmtId="171" fontId="11" fillId="26" borderId="7" xfId="0" applyNumberFormat="1" applyFont="1" applyFill="1" applyBorder="1" applyAlignment="1">
      <alignment vertical="top"/>
    </xf>
    <xf numFmtId="42" fontId="11" fillId="26" borderId="56" xfId="0" applyNumberFormat="1" applyFont="1" applyFill="1" applyBorder="1" applyAlignment="1">
      <alignment vertical="top"/>
    </xf>
    <xf numFmtId="173" fontId="61" fillId="0" borderId="0" xfId="1" applyNumberFormat="1" applyFont="1" applyAlignment="1">
      <alignment vertical="top"/>
    </xf>
    <xf numFmtId="173" fontId="61" fillId="0" borderId="0" xfId="1" applyNumberFormat="1" applyFont="1" applyAlignment="1">
      <alignment vertical="top" wrapText="1"/>
    </xf>
    <xf numFmtId="173" fontId="61" fillId="0" borderId="0" xfId="1" applyNumberFormat="1" applyFont="1" applyFill="1" applyBorder="1" applyAlignment="1" applyProtection="1">
      <alignment vertical="top"/>
    </xf>
    <xf numFmtId="173" fontId="61" fillId="0" borderId="0" xfId="1" applyNumberFormat="1" applyFont="1" applyFill="1" applyBorder="1" applyAlignment="1">
      <alignment vertical="top"/>
    </xf>
    <xf numFmtId="0" fontId="53" fillId="0" borderId="14" xfId="0" applyFont="1" applyBorder="1" applyAlignment="1">
      <alignment horizontal="left" vertical="center"/>
    </xf>
    <xf numFmtId="0" fontId="13" fillId="0" borderId="7" xfId="0" applyFont="1" applyBorder="1" applyAlignment="1">
      <alignment horizontal="left" vertical="center"/>
    </xf>
    <xf numFmtId="164" fontId="11" fillId="0" borderId="0" xfId="0" applyNumberFormat="1" applyFont="1" applyAlignment="1">
      <alignment horizontal="center" vertical="top"/>
    </xf>
    <xf numFmtId="14" fontId="13" fillId="0" borderId="6" xfId="0" applyNumberFormat="1" applyFont="1" applyBorder="1" applyAlignment="1" applyProtection="1">
      <alignment horizontal="center" vertical="top"/>
      <protection locked="0"/>
    </xf>
    <xf numFmtId="167" fontId="13" fillId="0" borderId="0" xfId="5" applyNumberFormat="1" applyFont="1" applyBorder="1" applyAlignment="1" applyProtection="1">
      <alignment vertical="top"/>
    </xf>
    <xf numFmtId="167" fontId="13" fillId="0" borderId="31" xfId="3" applyNumberFormat="1" applyFont="1" applyBorder="1" applyAlignment="1" applyProtection="1">
      <alignment vertical="top"/>
    </xf>
    <xf numFmtId="164" fontId="11" fillId="0" borderId="1" xfId="0" applyNumberFormat="1" applyFont="1" applyBorder="1" applyAlignment="1" applyProtection="1">
      <alignment vertical="top"/>
      <protection locked="0"/>
    </xf>
    <xf numFmtId="42" fontId="11" fillId="30" borderId="0" xfId="0" applyNumberFormat="1" applyFont="1" applyFill="1" applyAlignment="1">
      <alignment vertical="top"/>
    </xf>
    <xf numFmtId="169" fontId="11" fillId="30" borderId="0" xfId="3" applyNumberFormat="1" applyFont="1" applyFill="1" applyBorder="1" applyAlignment="1" applyProtection="1">
      <alignment vertical="top"/>
    </xf>
    <xf numFmtId="42" fontId="11" fillId="30" borderId="23" xfId="0" applyNumberFormat="1" applyFont="1" applyFill="1" applyBorder="1" applyAlignment="1">
      <alignment vertical="top"/>
    </xf>
    <xf numFmtId="169" fontId="6" fillId="0" borderId="7" xfId="3" applyNumberFormat="1" applyFont="1" applyFill="1" applyBorder="1" applyAlignment="1">
      <alignment vertical="top"/>
    </xf>
    <xf numFmtId="0" fontId="18" fillId="0" borderId="43" xfId="4" applyFont="1" applyBorder="1" applyAlignment="1">
      <alignment horizontal="left" wrapText="1"/>
    </xf>
    <xf numFmtId="164" fontId="19" fillId="0" borderId="26" xfId="4" applyNumberFormat="1" applyFont="1" applyBorder="1" applyAlignment="1">
      <alignment vertical="center"/>
    </xf>
    <xf numFmtId="9" fontId="6" fillId="0" borderId="7" xfId="6" applyFont="1" applyFill="1" applyBorder="1" applyAlignment="1">
      <alignment horizontal="center" vertical="center" wrapText="1"/>
    </xf>
    <xf numFmtId="169" fontId="19" fillId="0" borderId="7" xfId="3" applyNumberFormat="1" applyFont="1" applyFill="1" applyBorder="1" applyAlignment="1">
      <alignment vertical="center"/>
    </xf>
    <xf numFmtId="166" fontId="19" fillId="0" borderId="7" xfId="6" applyNumberFormat="1" applyFont="1" applyFill="1" applyBorder="1" applyAlignment="1">
      <alignment horizontal="right" vertical="center" wrapText="1"/>
    </xf>
    <xf numFmtId="169" fontId="6" fillId="0" borderId="31" xfId="3" applyNumberFormat="1" applyFont="1" applyFill="1" applyBorder="1" applyAlignment="1">
      <alignment vertical="center"/>
    </xf>
    <xf numFmtId="0" fontId="1" fillId="0" borderId="31" xfId="4" applyFont="1" applyBorder="1" applyAlignment="1">
      <alignment vertical="center" wrapText="1"/>
    </xf>
    <xf numFmtId="0" fontId="7" fillId="0" borderId="31" xfId="4" applyFont="1" applyBorder="1" applyAlignment="1">
      <alignment vertical="center"/>
    </xf>
    <xf numFmtId="170" fontId="7" fillId="0" borderId="54" xfId="4" applyNumberFormat="1" applyFont="1" applyBorder="1" applyAlignment="1">
      <alignment vertical="center"/>
    </xf>
    <xf numFmtId="173" fontId="61" fillId="0" borderId="0" xfId="1" applyNumberFormat="1" applyFont="1" applyFill="1" applyBorder="1" applyAlignment="1" applyProtection="1">
      <alignment vertical="center"/>
    </xf>
    <xf numFmtId="173" fontId="61" fillId="0" borderId="0" xfId="1" applyNumberFormat="1" applyFont="1" applyAlignment="1">
      <alignment vertical="center"/>
    </xf>
    <xf numFmtId="6" fontId="7" fillId="0" borderId="0" xfId="4" applyNumberFormat="1" applyFont="1" applyAlignment="1">
      <alignment vertical="center"/>
    </xf>
    <xf numFmtId="0" fontId="4" fillId="0" borderId="0" xfId="4" applyAlignment="1">
      <alignment vertical="center" wrapText="1"/>
    </xf>
    <xf numFmtId="0" fontId="4" fillId="0" borderId="0" xfId="4" applyAlignment="1">
      <alignment vertical="center"/>
    </xf>
    <xf numFmtId="0" fontId="5" fillId="0" borderId="46" xfId="4" applyFont="1" applyBorder="1" applyAlignment="1">
      <alignment vertical="center"/>
    </xf>
    <xf numFmtId="166" fontId="7" fillId="0" borderId="47" xfId="4" applyNumberFormat="1" applyFont="1" applyBorder="1" applyAlignment="1">
      <alignment vertical="center" wrapText="1"/>
    </xf>
    <xf numFmtId="169" fontId="6" fillId="0" borderId="47" xfId="3" applyNumberFormat="1" applyFont="1" applyFill="1" applyBorder="1" applyAlignment="1">
      <alignment vertical="center"/>
    </xf>
    <xf numFmtId="0" fontId="1" fillId="0" borderId="47" xfId="4" applyFont="1" applyBorder="1" applyAlignment="1">
      <alignment vertical="center" wrapText="1"/>
    </xf>
    <xf numFmtId="0" fontId="5" fillId="0" borderId="48" xfId="4" applyFont="1" applyBorder="1" applyAlignment="1">
      <alignment vertical="center"/>
    </xf>
    <xf numFmtId="0" fontId="5" fillId="0" borderId="0" xfId="4" applyFont="1" applyAlignment="1">
      <alignment vertical="center"/>
    </xf>
    <xf numFmtId="0" fontId="7" fillId="0" borderId="48" xfId="4" applyFont="1" applyBorder="1" applyAlignment="1">
      <alignment vertical="center"/>
    </xf>
    <xf numFmtId="0" fontId="7" fillId="0" borderId="0" xfId="4" applyFont="1" applyAlignment="1">
      <alignment vertical="center"/>
    </xf>
    <xf numFmtId="169" fontId="5" fillId="0" borderId="7" xfId="3" applyNumberFormat="1" applyFont="1" applyFill="1" applyBorder="1" applyAlignment="1">
      <alignment vertical="center"/>
    </xf>
    <xf numFmtId="0" fontId="5" fillId="0" borderId="7" xfId="4" applyFont="1" applyBorder="1" applyAlignment="1">
      <alignment vertical="center" wrapText="1"/>
    </xf>
    <xf numFmtId="0" fontId="5" fillId="0" borderId="41" xfId="4" applyFont="1" applyBorder="1" applyAlignment="1">
      <alignment vertical="center"/>
    </xf>
    <xf numFmtId="173" fontId="63" fillId="0" borderId="0" xfId="1" applyNumberFormat="1" applyFont="1" applyAlignment="1">
      <alignment vertical="center"/>
    </xf>
    <xf numFmtId="169" fontId="1" fillId="0" borderId="31" xfId="3" applyNumberFormat="1" applyFont="1" applyFill="1" applyBorder="1" applyAlignment="1">
      <alignment vertical="center"/>
    </xf>
    <xf numFmtId="169" fontId="1" fillId="0" borderId="0" xfId="3" applyNumberFormat="1" applyFont="1" applyFill="1" applyBorder="1" applyAlignment="1">
      <alignment vertical="center"/>
    </xf>
    <xf numFmtId="0" fontId="19" fillId="0" borderId="7" xfId="4" applyFont="1" applyBorder="1" applyAlignment="1">
      <alignment vertical="center"/>
    </xf>
    <xf numFmtId="0" fontId="19" fillId="0" borderId="41" xfId="4" applyFont="1" applyBorder="1" applyAlignment="1">
      <alignment vertical="center"/>
    </xf>
    <xf numFmtId="170" fontId="7" fillId="0" borderId="53" xfId="4" applyNumberFormat="1" applyFont="1" applyBorder="1" applyAlignment="1">
      <alignment vertical="center"/>
    </xf>
    <xf numFmtId="0" fontId="18" fillId="0" borderId="1" xfId="0" applyFont="1" applyBorder="1" applyAlignment="1">
      <alignment horizontal="left" vertical="center"/>
    </xf>
    <xf numFmtId="0" fontId="18" fillId="0" borderId="19" xfId="0" applyFont="1" applyBorder="1" applyAlignment="1">
      <alignment horizontal="left" vertical="center"/>
    </xf>
    <xf numFmtId="0" fontId="1" fillId="3" borderId="24"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1" fillId="4" borderId="28" xfId="0" applyFont="1" applyFill="1" applyBorder="1" applyAlignment="1">
      <alignment horizontal="center" vertical="center" wrapText="1"/>
    </xf>
    <xf numFmtId="168" fontId="1" fillId="5" borderId="20" xfId="0" applyNumberFormat="1" applyFont="1" applyFill="1" applyBorder="1" applyAlignment="1">
      <alignment horizontal="center" vertical="center" wrapText="1"/>
    </xf>
    <xf numFmtId="168" fontId="5" fillId="5" borderId="6" xfId="0" applyNumberFormat="1" applyFont="1" applyFill="1" applyBorder="1" applyAlignment="1">
      <alignment horizontal="center" vertical="center" wrapText="1"/>
    </xf>
    <xf numFmtId="168" fontId="1" fillId="5" borderId="14" xfId="0" applyNumberFormat="1" applyFont="1" applyFill="1" applyBorder="1" applyAlignment="1">
      <alignment horizontal="center" vertical="center" wrapText="1"/>
    </xf>
    <xf numFmtId="168" fontId="1" fillId="6" borderId="20" xfId="0" applyNumberFormat="1" applyFont="1" applyFill="1" applyBorder="1" applyAlignment="1">
      <alignment horizontal="center" vertical="center" wrapText="1"/>
    </xf>
    <xf numFmtId="168" fontId="5" fillId="6" borderId="6" xfId="0" applyNumberFormat="1" applyFont="1" applyFill="1" applyBorder="1" applyAlignment="1">
      <alignment horizontal="center" vertical="center" wrapText="1"/>
    </xf>
    <xf numFmtId="168" fontId="1" fillId="6" borderId="14" xfId="0" applyNumberFormat="1" applyFont="1" applyFill="1" applyBorder="1" applyAlignment="1">
      <alignment horizontal="center" vertical="center" wrapText="1"/>
    </xf>
    <xf numFmtId="168" fontId="1" fillId="7" borderId="20" xfId="0" applyNumberFormat="1" applyFont="1" applyFill="1" applyBorder="1" applyAlignment="1">
      <alignment horizontal="center" vertical="center" wrapText="1"/>
    </xf>
    <xf numFmtId="168" fontId="5" fillId="7" borderId="6" xfId="0" applyNumberFormat="1" applyFont="1" applyFill="1" applyBorder="1" applyAlignment="1">
      <alignment horizontal="center" vertical="center" wrapText="1"/>
    </xf>
    <xf numFmtId="168" fontId="1" fillId="7" borderId="14" xfId="0" applyNumberFormat="1" applyFont="1" applyFill="1" applyBorder="1" applyAlignment="1">
      <alignment horizontal="center" vertical="center" wrapText="1"/>
    </xf>
    <xf numFmtId="168" fontId="1" fillId="8" borderId="20" xfId="0" applyNumberFormat="1" applyFont="1" applyFill="1" applyBorder="1" applyAlignment="1">
      <alignment horizontal="center" vertical="center" wrapText="1"/>
    </xf>
    <xf numFmtId="168" fontId="5" fillId="8" borderId="6" xfId="0" applyNumberFormat="1" applyFont="1" applyFill="1" applyBorder="1" applyAlignment="1">
      <alignment horizontal="center" vertical="center" wrapText="1"/>
    </xf>
    <xf numFmtId="168" fontId="1" fillId="8" borderId="14" xfId="0" applyNumberFormat="1" applyFont="1" applyFill="1" applyBorder="1" applyAlignment="1">
      <alignment horizontal="center" vertical="center" wrapText="1"/>
    </xf>
    <xf numFmtId="168" fontId="1" fillId="9" borderId="20" xfId="0" applyNumberFormat="1" applyFont="1" applyFill="1" applyBorder="1" applyAlignment="1">
      <alignment horizontal="center" vertical="center" wrapText="1"/>
    </xf>
    <xf numFmtId="168" fontId="5" fillId="9" borderId="6" xfId="0" applyNumberFormat="1" applyFont="1" applyFill="1" applyBorder="1" applyAlignment="1">
      <alignment horizontal="center" vertical="center" wrapText="1"/>
    </xf>
    <xf numFmtId="168" fontId="1" fillId="9" borderId="14" xfId="0" applyNumberFormat="1" applyFont="1" applyFill="1" applyBorder="1" applyAlignment="1">
      <alignment horizontal="center" vertical="center" wrapText="1"/>
    </xf>
    <xf numFmtId="168" fontId="1" fillId="10" borderId="20" xfId="0" applyNumberFormat="1" applyFont="1" applyFill="1" applyBorder="1" applyAlignment="1">
      <alignment horizontal="center" vertical="center" wrapText="1"/>
    </xf>
    <xf numFmtId="168" fontId="5" fillId="10" borderId="6" xfId="0" applyNumberFormat="1" applyFont="1" applyFill="1" applyBorder="1" applyAlignment="1">
      <alignment horizontal="center" vertical="center" wrapText="1"/>
    </xf>
    <xf numFmtId="168" fontId="1" fillId="10" borderId="14" xfId="0" applyNumberFormat="1" applyFont="1" applyFill="1" applyBorder="1" applyAlignment="1">
      <alignment horizontal="center" vertical="center" wrapText="1"/>
    </xf>
    <xf numFmtId="168" fontId="1" fillId="11" borderId="20" xfId="0" applyNumberFormat="1" applyFont="1" applyFill="1" applyBorder="1" applyAlignment="1">
      <alignment horizontal="center" vertical="center" wrapText="1"/>
    </xf>
    <xf numFmtId="168" fontId="5" fillId="11" borderId="6" xfId="0" applyNumberFormat="1" applyFont="1" applyFill="1" applyBorder="1" applyAlignment="1">
      <alignment horizontal="center" vertical="center" wrapText="1"/>
    </xf>
    <xf numFmtId="168" fontId="1" fillId="11" borderId="21" xfId="0" applyNumberFormat="1" applyFont="1" applyFill="1" applyBorder="1" applyAlignment="1">
      <alignment horizontal="center" vertical="center" wrapText="1"/>
    </xf>
    <xf numFmtId="168" fontId="1" fillId="28" borderId="26" xfId="0" applyNumberFormat="1" applyFont="1" applyFill="1" applyBorder="1" applyAlignment="1">
      <alignment horizontal="center" vertical="center" wrapText="1"/>
    </xf>
    <xf numFmtId="168" fontId="5" fillId="28" borderId="14" xfId="0" applyNumberFormat="1" applyFont="1" applyFill="1" applyBorder="1" applyAlignment="1">
      <alignment horizontal="center" vertical="center" wrapText="1"/>
    </xf>
    <xf numFmtId="168" fontId="1" fillId="28" borderId="21" xfId="0" applyNumberFormat="1" applyFont="1" applyFill="1" applyBorder="1" applyAlignment="1">
      <alignment horizontal="center" vertical="center" wrapText="1"/>
    </xf>
    <xf numFmtId="0" fontId="0" fillId="3" borderId="20" xfId="0" applyFill="1" applyBorder="1" applyAlignment="1">
      <alignment horizontal="center" vertical="center"/>
    </xf>
    <xf numFmtId="0" fontId="5" fillId="3" borderId="6" xfId="0" applyFont="1" applyFill="1" applyBorder="1" applyAlignment="1">
      <alignment horizontal="center" vertical="center"/>
    </xf>
    <xf numFmtId="0" fontId="0" fillId="3" borderId="21" xfId="0" applyFill="1" applyBorder="1" applyAlignment="1">
      <alignment horizontal="center" vertical="center"/>
    </xf>
    <xf numFmtId="0" fontId="1" fillId="2" borderId="20" xfId="0" applyFont="1" applyFill="1" applyBorder="1" applyAlignment="1">
      <alignment horizontal="center" vertical="center"/>
    </xf>
    <xf numFmtId="0" fontId="5" fillId="2" borderId="6" xfId="0" applyFont="1" applyFill="1" applyBorder="1" applyAlignment="1">
      <alignment horizontal="center" vertical="center"/>
    </xf>
    <xf numFmtId="0" fontId="1" fillId="2" borderId="21" xfId="0" applyFont="1" applyFill="1" applyBorder="1" applyAlignment="1">
      <alignment horizontal="center" vertical="center"/>
    </xf>
    <xf numFmtId="0" fontId="0" fillId="4" borderId="20" xfId="0" applyFill="1" applyBorder="1" applyAlignment="1">
      <alignment horizontal="center" vertical="center"/>
    </xf>
    <xf numFmtId="0" fontId="5" fillId="4" borderId="6" xfId="0" applyFont="1" applyFill="1" applyBorder="1" applyAlignment="1">
      <alignment horizontal="center" vertical="center"/>
    </xf>
    <xf numFmtId="0" fontId="0" fillId="4" borderId="21" xfId="0" applyFill="1" applyBorder="1" applyAlignment="1">
      <alignment horizontal="center" vertical="center"/>
    </xf>
    <xf numFmtId="0" fontId="1" fillId="3" borderId="6" xfId="0" applyFont="1" applyFill="1" applyBorder="1" applyAlignment="1">
      <alignment horizontal="center" vertical="center"/>
    </xf>
    <xf numFmtId="0" fontId="1" fillId="3" borderId="21" xfId="0" applyFont="1" applyFill="1" applyBorder="1" applyAlignment="1">
      <alignment horizontal="center" vertical="center"/>
    </xf>
    <xf numFmtId="0" fontId="1" fillId="2" borderId="6" xfId="0" applyFont="1" applyFill="1" applyBorder="1" applyAlignment="1">
      <alignment horizontal="center" vertical="center"/>
    </xf>
    <xf numFmtId="0" fontId="1" fillId="4" borderId="20"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21" xfId="0" applyFont="1" applyFill="1" applyBorder="1" applyAlignment="1">
      <alignment horizontal="center" vertical="center"/>
    </xf>
    <xf numFmtId="168" fontId="1" fillId="5" borderId="6" xfId="0" applyNumberFormat="1" applyFont="1" applyFill="1" applyBorder="1" applyAlignment="1">
      <alignment horizontal="center" vertical="center" wrapText="1"/>
    </xf>
    <xf numFmtId="168" fontId="1" fillId="6" borderId="6" xfId="0" applyNumberFormat="1" applyFont="1" applyFill="1" applyBorder="1" applyAlignment="1">
      <alignment horizontal="center" vertical="center" wrapText="1"/>
    </xf>
    <xf numFmtId="168" fontId="1" fillId="7" borderId="6" xfId="0" applyNumberFormat="1" applyFont="1" applyFill="1" applyBorder="1" applyAlignment="1">
      <alignment horizontal="center" vertical="center" wrapText="1"/>
    </xf>
    <xf numFmtId="168" fontId="1" fillId="8" borderId="6" xfId="0" applyNumberFormat="1" applyFont="1" applyFill="1" applyBorder="1" applyAlignment="1">
      <alignment horizontal="center" vertical="center" wrapText="1"/>
    </xf>
    <xf numFmtId="168" fontId="1" fillId="9" borderId="6" xfId="0" applyNumberFormat="1" applyFont="1" applyFill="1" applyBorder="1" applyAlignment="1">
      <alignment horizontal="center" vertical="center" wrapText="1"/>
    </xf>
    <xf numFmtId="168" fontId="1" fillId="10" borderId="6" xfId="0" applyNumberFormat="1" applyFont="1" applyFill="1" applyBorder="1" applyAlignment="1">
      <alignment horizontal="center" vertical="center" wrapText="1"/>
    </xf>
    <xf numFmtId="168" fontId="1" fillId="11" borderId="6" xfId="0" applyNumberFormat="1" applyFont="1" applyFill="1" applyBorder="1" applyAlignment="1">
      <alignment horizontal="center" vertical="center" wrapText="1"/>
    </xf>
    <xf numFmtId="170" fontId="7" fillId="0" borderId="27" xfId="4" applyNumberFormat="1" applyFont="1" applyBorder="1" applyAlignment="1">
      <alignment vertical="center"/>
    </xf>
    <xf numFmtId="0" fontId="1" fillId="0" borderId="0" xfId="4" applyFont="1" applyAlignment="1">
      <alignment vertical="center" wrapText="1"/>
    </xf>
    <xf numFmtId="0" fontId="11" fillId="0" borderId="14" xfId="0" applyFont="1" applyBorder="1" applyAlignment="1">
      <alignment vertical="center"/>
    </xf>
    <xf numFmtId="14" fontId="13" fillId="0" borderId="0" xfId="0" applyNumberFormat="1" applyFont="1" applyAlignment="1">
      <alignment horizontal="left" vertical="center"/>
    </xf>
    <xf numFmtId="0" fontId="13" fillId="0" borderId="6" xfId="0" applyFont="1" applyBorder="1" applyAlignment="1">
      <alignment horizontal="center" vertical="top"/>
    </xf>
    <xf numFmtId="49" fontId="11" fillId="0" borderId="9" xfId="3" applyNumberFormat="1" applyFont="1" applyBorder="1" applyAlignment="1" applyProtection="1">
      <alignment horizontal="center" vertical="center"/>
    </xf>
    <xf numFmtId="0" fontId="11" fillId="0" borderId="14" xfId="0" applyFont="1" applyBorder="1" applyAlignment="1">
      <alignment horizontal="left" vertical="top"/>
    </xf>
    <xf numFmtId="42" fontId="13" fillId="0" borderId="7" xfId="0" applyNumberFormat="1" applyFont="1" applyBorder="1" applyAlignment="1">
      <alignment horizontal="left" vertical="top"/>
    </xf>
    <xf numFmtId="42" fontId="13" fillId="0" borderId="41" xfId="0" applyNumberFormat="1" applyFont="1" applyBorder="1" applyAlignment="1">
      <alignment horizontal="left" vertical="top"/>
    </xf>
    <xf numFmtId="49" fontId="13" fillId="4" borderId="7" xfId="0" applyNumberFormat="1" applyFont="1" applyFill="1" applyBorder="1" applyAlignment="1">
      <alignment horizontal="center" vertical="center" wrapText="1"/>
    </xf>
    <xf numFmtId="0" fontId="62" fillId="0" borderId="0" xfId="0" applyFont="1" applyAlignment="1">
      <alignment horizontal="left" vertical="top"/>
    </xf>
    <xf numFmtId="14" fontId="13" fillId="0" borderId="6" xfId="0" applyNumberFormat="1" applyFont="1" applyBorder="1" applyAlignment="1">
      <alignment horizontal="center" vertical="top"/>
    </xf>
    <xf numFmtId="0" fontId="13" fillId="8" borderId="8" xfId="0" applyFont="1" applyFill="1" applyBorder="1" applyAlignment="1">
      <alignment horizontal="center" vertical="center" wrapText="1"/>
    </xf>
    <xf numFmtId="164" fontId="11" fillId="0" borderId="0" xfId="0" applyNumberFormat="1" applyFont="1" applyAlignment="1">
      <alignment horizontal="right" vertical="top"/>
    </xf>
    <xf numFmtId="0" fontId="13" fillId="7" borderId="8"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1" fillId="28" borderId="17" xfId="0" applyFont="1" applyFill="1" applyBorder="1" applyAlignment="1">
      <alignment horizontal="center" vertical="top" wrapText="1"/>
    </xf>
    <xf numFmtId="0" fontId="13" fillId="9" borderId="8" xfId="0" applyFont="1" applyFill="1" applyBorder="1" applyAlignment="1">
      <alignment horizontal="center" vertical="center" wrapText="1"/>
    </xf>
    <xf numFmtId="0" fontId="13" fillId="10" borderId="8" xfId="0" applyFont="1" applyFill="1" applyBorder="1" applyAlignment="1">
      <alignment horizontal="center" vertical="center" wrapText="1"/>
    </xf>
    <xf numFmtId="168" fontId="11" fillId="28" borderId="2" xfId="0" applyNumberFormat="1" applyFont="1" applyFill="1" applyBorder="1" applyAlignment="1">
      <alignment horizontal="center" vertical="center" wrapText="1"/>
    </xf>
    <xf numFmtId="170" fontId="7" fillId="0" borderId="27" xfId="4" applyNumberFormat="1" applyFont="1" applyBorder="1" applyAlignment="1">
      <alignment vertical="top"/>
    </xf>
    <xf numFmtId="170" fontId="7" fillId="0" borderId="0" xfId="4" applyNumberFormat="1" applyFont="1" applyAlignment="1">
      <alignment vertical="top"/>
    </xf>
    <xf numFmtId="0" fontId="1" fillId="0" borderId="6" xfId="4" applyFont="1" applyBorder="1" applyAlignment="1">
      <alignment vertical="top" wrapText="1"/>
    </xf>
    <xf numFmtId="170" fontId="7" fillId="0" borderId="25" xfId="4" applyNumberFormat="1" applyFont="1" applyBorder="1" applyAlignment="1">
      <alignment vertical="top"/>
    </xf>
    <xf numFmtId="0" fontId="13" fillId="0" borderId="7" xfId="0" applyFont="1" applyBorder="1" applyAlignment="1">
      <alignment vertical="top"/>
    </xf>
    <xf numFmtId="0" fontId="41" fillId="0" borderId="0" xfId="0" applyFont="1"/>
    <xf numFmtId="0" fontId="0" fillId="0" borderId="0" xfId="0" applyAlignment="1">
      <alignment horizontal="left"/>
    </xf>
    <xf numFmtId="42" fontId="0" fillId="0" borderId="14" xfId="3" applyNumberFormat="1" applyFont="1" applyFill="1" applyBorder="1" applyProtection="1">
      <protection locked="0"/>
    </xf>
    <xf numFmtId="42" fontId="0" fillId="0" borderId="14" xfId="3" applyNumberFormat="1" applyFont="1" applyFill="1" applyBorder="1" applyProtection="1"/>
    <xf numFmtId="42" fontId="0" fillId="0" borderId="7" xfId="3" applyNumberFormat="1" applyFont="1" applyFill="1" applyBorder="1" applyProtection="1"/>
    <xf numFmtId="42" fontId="0" fillId="0" borderId="0" xfId="3" applyNumberFormat="1" applyFont="1" applyFill="1" applyBorder="1" applyProtection="1">
      <protection locked="0"/>
    </xf>
    <xf numFmtId="42" fontId="0" fillId="0" borderId="0" xfId="3" applyNumberFormat="1" applyFont="1" applyFill="1" applyBorder="1" applyProtection="1"/>
    <xf numFmtId="42" fontId="0" fillId="0" borderId="6" xfId="0" applyNumberFormat="1" applyBorder="1"/>
    <xf numFmtId="42" fontId="0" fillId="0" borderId="5" xfId="0" applyNumberFormat="1" applyBorder="1"/>
    <xf numFmtId="42" fontId="0" fillId="0" borderId="3" xfId="0" applyNumberFormat="1" applyBorder="1"/>
    <xf numFmtId="42" fontId="0" fillId="0" borderId="6" xfId="3" applyNumberFormat="1" applyFont="1" applyFill="1" applyBorder="1" applyAlignment="1" applyProtection="1">
      <alignment horizontal="right"/>
    </xf>
    <xf numFmtId="0" fontId="0" fillId="0" borderId="11" xfId="0" applyBorder="1"/>
    <xf numFmtId="0" fontId="0" fillId="0" borderId="3" xfId="0" applyBorder="1"/>
    <xf numFmtId="42" fontId="0" fillId="0" borderId="5" xfId="3" applyNumberFormat="1" applyFont="1" applyFill="1" applyBorder="1" applyProtection="1">
      <protection locked="0"/>
    </xf>
    <xf numFmtId="42" fontId="0" fillId="0" borderId="7" xfId="3" applyNumberFormat="1" applyFont="1" applyFill="1" applyBorder="1" applyProtection="1">
      <protection locked="0"/>
    </xf>
    <xf numFmtId="0" fontId="0" fillId="3" borderId="6" xfId="0" applyFill="1" applyBorder="1" applyAlignment="1">
      <alignment horizontal="center" vertical="center"/>
    </xf>
    <xf numFmtId="0" fontId="1" fillId="3" borderId="12" xfId="0" applyFont="1" applyFill="1" applyBorder="1" applyAlignment="1">
      <alignment horizontal="center" vertical="center" wrapText="1"/>
    </xf>
    <xf numFmtId="42" fontId="0" fillId="0" borderId="6" xfId="3" applyNumberFormat="1" applyFont="1" applyFill="1" applyBorder="1" applyProtection="1">
      <protection locked="0"/>
    </xf>
    <xf numFmtId="42" fontId="0" fillId="0" borderId="11" xfId="3" applyNumberFormat="1" applyFont="1" applyFill="1" applyBorder="1" applyProtection="1">
      <protection locked="0"/>
    </xf>
    <xf numFmtId="42" fontId="0" fillId="0" borderId="3" xfId="3" applyNumberFormat="1" applyFont="1" applyFill="1" applyBorder="1" applyProtection="1">
      <protection locked="0"/>
    </xf>
    <xf numFmtId="42" fontId="0" fillId="0" borderId="3" xfId="3" applyNumberFormat="1" applyFont="1" applyFill="1" applyBorder="1" applyProtection="1"/>
    <xf numFmtId="0" fontId="1" fillId="3" borderId="14" xfId="0" applyFont="1" applyFill="1" applyBorder="1" applyAlignment="1">
      <alignment horizontal="center" wrapText="1"/>
    </xf>
    <xf numFmtId="0" fontId="1" fillId="3" borderId="14" xfId="0" applyFont="1" applyFill="1" applyBorder="1" applyAlignment="1">
      <alignment horizontal="center" vertical="center"/>
    </xf>
    <xf numFmtId="0" fontId="0" fillId="3" borderId="14" xfId="0" applyFill="1" applyBorder="1" applyAlignment="1">
      <alignment horizontal="center" vertical="center"/>
    </xf>
    <xf numFmtId="0" fontId="1" fillId="3" borderId="13" xfId="0" applyFont="1" applyFill="1" applyBorder="1" applyAlignment="1">
      <alignment horizontal="center" vertical="center" wrapText="1"/>
    </xf>
    <xf numFmtId="42" fontId="0" fillId="0" borderId="11" xfId="3" applyNumberFormat="1" applyFont="1" applyFill="1" applyBorder="1" applyProtection="1"/>
    <xf numFmtId="0" fontId="1" fillId="2" borderId="14" xfId="0" applyFont="1" applyFill="1" applyBorder="1" applyAlignment="1">
      <alignment horizontal="center" wrapText="1"/>
    </xf>
    <xf numFmtId="0" fontId="1" fillId="2" borderId="14" xfId="0" applyFont="1" applyFill="1" applyBorder="1" applyAlignment="1">
      <alignment horizontal="center" vertical="center"/>
    </xf>
    <xf numFmtId="0" fontId="1" fillId="2" borderId="13" xfId="0" applyFont="1" applyFill="1" applyBorder="1" applyAlignment="1">
      <alignment horizontal="center" vertical="center" wrapText="1"/>
    </xf>
    <xf numFmtId="0" fontId="0" fillId="4" borderId="6" xfId="0" applyFill="1" applyBorder="1" applyAlignment="1">
      <alignment horizontal="center" vertical="center"/>
    </xf>
    <xf numFmtId="0" fontId="1" fillId="4" borderId="12" xfId="0" applyFont="1" applyFill="1" applyBorder="1" applyAlignment="1">
      <alignment horizontal="center" vertical="center" wrapText="1"/>
    </xf>
    <xf numFmtId="42" fontId="0" fillId="0" borderId="12" xfId="3" applyNumberFormat="1" applyFont="1" applyFill="1" applyBorder="1" applyAlignment="1" applyProtection="1">
      <alignment horizontal="right"/>
    </xf>
    <xf numFmtId="0" fontId="0" fillId="0" borderId="4" xfId="0" applyBorder="1"/>
    <xf numFmtId="42" fontId="0" fillId="0" borderId="8" xfId="0" applyNumberFormat="1" applyBorder="1"/>
    <xf numFmtId="0" fontId="7" fillId="0" borderId="0" xfId="4" applyFont="1" applyAlignment="1" applyProtection="1">
      <alignment vertical="top" wrapText="1"/>
      <protection locked="0"/>
    </xf>
    <xf numFmtId="0" fontId="7" fillId="0" borderId="1" xfId="4" applyFont="1" applyBorder="1" applyAlignment="1" applyProtection="1">
      <alignment vertical="top" wrapText="1"/>
      <protection locked="0"/>
    </xf>
    <xf numFmtId="0" fontId="58" fillId="26" borderId="23" xfId="4" applyFont="1" applyFill="1" applyBorder="1" applyAlignment="1" applyProtection="1">
      <alignment vertical="top"/>
      <protection locked="0"/>
    </xf>
    <xf numFmtId="0" fontId="4" fillId="0" borderId="0" xfId="4" applyAlignment="1" applyProtection="1">
      <alignment vertical="top" wrapText="1"/>
      <protection locked="0"/>
    </xf>
    <xf numFmtId="0" fontId="4" fillId="0" borderId="23" xfId="4" applyBorder="1" applyAlignment="1" applyProtection="1">
      <alignment vertical="top"/>
      <protection locked="0"/>
    </xf>
    <xf numFmtId="0" fontId="7" fillId="0" borderId="23" xfId="4" applyFont="1" applyBorder="1" applyAlignment="1" applyProtection="1">
      <alignment vertical="top" wrapText="1"/>
      <protection locked="0"/>
    </xf>
    <xf numFmtId="0" fontId="57" fillId="26" borderId="0" xfId="4" applyFont="1" applyFill="1" applyAlignment="1" applyProtection="1">
      <alignment vertical="top" wrapText="1"/>
      <protection locked="0"/>
    </xf>
    <xf numFmtId="164" fontId="7" fillId="0" borderId="23" xfId="4" applyNumberFormat="1" applyFont="1" applyBorder="1" applyAlignment="1" applyProtection="1">
      <alignment vertical="top"/>
      <protection locked="0"/>
    </xf>
    <xf numFmtId="164" fontId="19" fillId="0" borderId="19" xfId="4" applyNumberFormat="1" applyFont="1" applyBorder="1" applyAlignment="1" applyProtection="1">
      <alignment vertical="top"/>
      <protection locked="0"/>
    </xf>
    <xf numFmtId="164" fontId="19" fillId="0" borderId="19" xfId="4" applyNumberFormat="1" applyFont="1" applyBorder="1" applyAlignment="1">
      <alignment vertical="top"/>
    </xf>
    <xf numFmtId="0" fontId="7" fillId="0" borderId="32" xfId="4" applyFont="1" applyBorder="1" applyAlignment="1">
      <alignment vertical="center"/>
    </xf>
    <xf numFmtId="164" fontId="19" fillId="0" borderId="46" xfId="4" applyNumberFormat="1" applyFont="1" applyBorder="1" applyAlignment="1">
      <alignment vertical="center"/>
    </xf>
    <xf numFmtId="9" fontId="6" fillId="0" borderId="47" xfId="6" applyFont="1" applyFill="1" applyBorder="1" applyAlignment="1">
      <alignment horizontal="center" vertical="center" wrapText="1"/>
    </xf>
    <xf numFmtId="169" fontId="19" fillId="0" borderId="47" xfId="3" applyNumberFormat="1" applyFont="1" applyFill="1" applyBorder="1" applyAlignment="1">
      <alignment vertical="center"/>
    </xf>
    <xf numFmtId="0" fontId="19" fillId="0" borderId="47" xfId="4" applyFont="1" applyBorder="1" applyAlignment="1" applyProtection="1">
      <alignment vertical="center"/>
      <protection locked="0"/>
    </xf>
    <xf numFmtId="0" fontId="19" fillId="0" borderId="48" xfId="4" applyFont="1" applyBorder="1" applyAlignment="1">
      <alignment vertical="center"/>
    </xf>
    <xf numFmtId="169" fontId="13" fillId="0" borderId="6" xfId="3" applyNumberFormat="1" applyFont="1" applyFill="1" applyBorder="1" applyAlignment="1" applyProtection="1">
      <alignment horizontal="left" vertical="center"/>
    </xf>
    <xf numFmtId="171" fontId="11" fillId="26" borderId="21" xfId="0" applyNumberFormat="1" applyFont="1" applyFill="1" applyBorder="1" applyAlignment="1">
      <alignment vertical="top"/>
    </xf>
    <xf numFmtId="0" fontId="5" fillId="2" borderId="7" xfId="0" applyFont="1" applyFill="1" applyBorder="1" applyAlignment="1">
      <alignment horizontal="center" vertical="center"/>
    </xf>
    <xf numFmtId="0" fontId="5" fillId="2" borderId="5" xfId="0" applyFont="1" applyFill="1" applyBorder="1" applyAlignment="1">
      <alignment horizontal="center" vertical="center"/>
    </xf>
    <xf numFmtId="0" fontId="5" fillId="4" borderId="7" xfId="0" applyFont="1" applyFill="1" applyBorder="1" applyAlignment="1">
      <alignment horizontal="center" vertical="center" wrapText="1"/>
    </xf>
    <xf numFmtId="0" fontId="5" fillId="28" borderId="5" xfId="0" applyFont="1" applyFill="1" applyBorder="1" applyAlignment="1">
      <alignment horizontal="center" vertical="center" wrapText="1"/>
    </xf>
    <xf numFmtId="0" fontId="1" fillId="4" borderId="14" xfId="0" applyFont="1" applyFill="1" applyBorder="1" applyAlignment="1">
      <alignment horizontal="center" wrapText="1"/>
    </xf>
    <xf numFmtId="0" fontId="1" fillId="4" borderId="14" xfId="0" applyFont="1" applyFill="1" applyBorder="1" applyAlignment="1">
      <alignment horizontal="center" vertical="center"/>
    </xf>
    <xf numFmtId="0" fontId="0" fillId="4" borderId="14" xfId="0" applyFill="1" applyBorder="1" applyAlignment="1">
      <alignment horizontal="center" vertical="center"/>
    </xf>
    <xf numFmtId="0" fontId="1" fillId="4"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1" fillId="28" borderId="5" xfId="0" applyFont="1" applyFill="1" applyBorder="1" applyAlignment="1">
      <alignment horizontal="center" wrapText="1"/>
    </xf>
    <xf numFmtId="168" fontId="1" fillId="28" borderId="5" xfId="0" applyNumberFormat="1" applyFont="1" applyFill="1" applyBorder="1" applyAlignment="1">
      <alignment horizontal="center" vertical="center" wrapText="1"/>
    </xf>
    <xf numFmtId="42" fontId="0" fillId="0" borderId="5" xfId="3" applyNumberFormat="1" applyFont="1" applyFill="1" applyBorder="1" applyAlignment="1" applyProtection="1">
      <alignment horizontal="right"/>
    </xf>
    <xf numFmtId="0" fontId="5" fillId="6" borderId="6" xfId="0" applyFont="1" applyFill="1" applyBorder="1" applyAlignment="1">
      <alignment horizontal="center" vertical="center"/>
    </xf>
    <xf numFmtId="42" fontId="0" fillId="0" borderId="33" xfId="3" applyNumberFormat="1" applyFont="1" applyFill="1" applyBorder="1" applyProtection="1">
      <protection locked="0"/>
    </xf>
    <xf numFmtId="0" fontId="0" fillId="0" borderId="33" xfId="0" applyBorder="1"/>
    <xf numFmtId="42" fontId="0" fillId="0" borderId="33" xfId="3" applyNumberFormat="1" applyFont="1" applyFill="1" applyBorder="1" applyProtection="1"/>
    <xf numFmtId="0" fontId="0" fillId="0" borderId="33" xfId="0" applyBorder="1" applyProtection="1">
      <protection locked="0"/>
    </xf>
    <xf numFmtId="0" fontId="1" fillId="2" borderId="5" xfId="0" applyFont="1" applyFill="1" applyBorder="1" applyAlignment="1">
      <alignment horizontal="center" wrapText="1"/>
    </xf>
    <xf numFmtId="0" fontId="1" fillId="2" borderId="5" xfId="0" applyFont="1" applyFill="1" applyBorder="1" applyAlignment="1">
      <alignment horizontal="center" vertical="center"/>
    </xf>
    <xf numFmtId="0" fontId="1" fillId="2" borderId="4" xfId="0" applyFont="1" applyFill="1" applyBorder="1" applyAlignment="1">
      <alignment horizontal="center" vertical="center" wrapText="1"/>
    </xf>
    <xf numFmtId="9" fontId="10" fillId="0" borderId="0" xfId="0" applyNumberFormat="1" applyFont="1" applyAlignment="1">
      <alignment horizontal="center"/>
    </xf>
    <xf numFmtId="0" fontId="10" fillId="0" borderId="0" xfId="0" applyFont="1" applyAlignment="1">
      <alignment horizontal="center"/>
    </xf>
    <xf numFmtId="0" fontId="5" fillId="3" borderId="7" xfId="0" applyFont="1" applyFill="1" applyBorder="1" applyAlignment="1">
      <alignment horizontal="center" vertical="center"/>
    </xf>
    <xf numFmtId="0" fontId="5" fillId="4" borderId="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6" borderId="5" xfId="0" applyFont="1" applyFill="1" applyBorder="1" applyAlignment="1">
      <alignment horizontal="center" vertical="center"/>
    </xf>
    <xf numFmtId="42" fontId="13" fillId="0" borderId="6" xfId="3" applyNumberFormat="1" applyFont="1" applyBorder="1" applyAlignment="1" applyProtection="1">
      <alignment horizontal="left" vertical="top"/>
    </xf>
    <xf numFmtId="0" fontId="11" fillId="4" borderId="7" xfId="0" applyFont="1" applyFill="1" applyBorder="1" applyAlignment="1">
      <alignment horizontal="center" vertical="center"/>
    </xf>
    <xf numFmtId="0" fontId="11" fillId="3" borderId="14" xfId="0" applyFont="1" applyFill="1" applyBorder="1" applyAlignment="1">
      <alignment horizontal="center" vertical="center"/>
    </xf>
    <xf numFmtId="49" fontId="13" fillId="3" borderId="10" xfId="0" applyNumberFormat="1" applyFont="1" applyFill="1" applyBorder="1" applyAlignment="1">
      <alignment horizontal="center" vertical="center" wrapText="1"/>
    </xf>
    <xf numFmtId="172" fontId="13" fillId="3" borderId="14" xfId="0" applyNumberFormat="1" applyFont="1" applyFill="1" applyBorder="1" applyAlignment="1">
      <alignment horizontal="center" vertical="center" wrapText="1"/>
    </xf>
    <xf numFmtId="168" fontId="11" fillId="3" borderId="14" xfId="0" applyNumberFormat="1" applyFont="1" applyFill="1" applyBorder="1" applyAlignment="1">
      <alignment horizontal="center" vertical="center" wrapText="1"/>
    </xf>
    <xf numFmtId="172" fontId="13" fillId="4" borderId="7" xfId="0" applyNumberFormat="1" applyFont="1" applyFill="1" applyBorder="1" applyAlignment="1">
      <alignment horizontal="center" vertical="center" wrapText="1"/>
    </xf>
    <xf numFmtId="168" fontId="11" fillId="4" borderId="7" xfId="0" applyNumberFormat="1" applyFont="1" applyFill="1" applyBorder="1" applyAlignment="1">
      <alignment horizontal="center" vertical="center" wrapText="1"/>
    </xf>
    <xf numFmtId="0" fontId="11" fillId="2" borderId="6" xfId="0" applyFont="1" applyFill="1" applyBorder="1" applyAlignment="1">
      <alignment horizontal="center" vertical="center"/>
    </xf>
    <xf numFmtId="49" fontId="13" fillId="2" borderId="2" xfId="0" applyNumberFormat="1" applyFont="1" applyFill="1" applyBorder="1" applyAlignment="1">
      <alignment horizontal="center" vertical="center" wrapText="1"/>
    </xf>
    <xf numFmtId="0" fontId="11" fillId="5" borderId="7" xfId="0" applyFont="1" applyFill="1" applyBorder="1" applyAlignment="1">
      <alignment horizontal="center" vertical="center"/>
    </xf>
    <xf numFmtId="49" fontId="13" fillId="5" borderId="10" xfId="0" applyNumberFormat="1" applyFont="1" applyFill="1" applyBorder="1" applyAlignment="1">
      <alignment horizontal="center" vertical="center" wrapText="1"/>
    </xf>
    <xf numFmtId="172" fontId="13" fillId="5" borderId="14" xfId="0" applyNumberFormat="1" applyFont="1" applyFill="1" applyBorder="1" applyAlignment="1">
      <alignment horizontal="center" vertical="center" wrapText="1"/>
    </xf>
    <xf numFmtId="168" fontId="11" fillId="5" borderId="14" xfId="0" applyNumberFormat="1" applyFont="1" applyFill="1" applyBorder="1" applyAlignment="1">
      <alignment horizontal="center" vertical="center" wrapText="1"/>
    </xf>
    <xf numFmtId="0" fontId="11" fillId="6" borderId="6" xfId="0" applyFont="1" applyFill="1" applyBorder="1" applyAlignment="1">
      <alignment horizontal="center" vertical="center"/>
    </xf>
    <xf numFmtId="10" fontId="13" fillId="0" borderId="2" xfId="5" applyNumberFormat="1" applyFont="1" applyFill="1" applyBorder="1" applyAlignment="1">
      <alignment horizontal="right" vertical="top"/>
    </xf>
    <xf numFmtId="42" fontId="13" fillId="0" borderId="2" xfId="3" applyNumberFormat="1" applyFont="1" applyFill="1" applyBorder="1" applyAlignment="1" applyProtection="1">
      <alignment horizontal="left" vertical="top"/>
    </xf>
    <xf numFmtId="42" fontId="13" fillId="0" borderId="2" xfId="3" applyNumberFormat="1" applyFont="1" applyFill="1" applyBorder="1" applyAlignment="1">
      <alignment horizontal="left" vertical="top"/>
    </xf>
    <xf numFmtId="42" fontId="11" fillId="0" borderId="7" xfId="3" applyNumberFormat="1" applyFont="1" applyFill="1" applyBorder="1" applyAlignment="1" applyProtection="1">
      <alignment horizontal="left" vertical="top"/>
    </xf>
    <xf numFmtId="10" fontId="13" fillId="0" borderId="2" xfId="5" applyNumberFormat="1" applyFont="1" applyBorder="1" applyAlignment="1">
      <alignment horizontal="right" vertical="top"/>
    </xf>
    <xf numFmtId="42" fontId="13" fillId="0" borderId="6" xfId="3" applyNumberFormat="1" applyFont="1" applyFill="1" applyBorder="1" applyAlignment="1" applyProtection="1">
      <alignment horizontal="left" vertical="top"/>
    </xf>
    <xf numFmtId="42" fontId="13" fillId="0" borderId="7" xfId="3" applyNumberFormat="1" applyFont="1" applyFill="1" applyBorder="1" applyAlignment="1" applyProtection="1">
      <alignment horizontal="left" vertical="top"/>
    </xf>
    <xf numFmtId="42" fontId="13" fillId="0" borderId="2" xfId="0" applyNumberFormat="1" applyFont="1" applyBorder="1" applyAlignment="1">
      <alignment horizontal="left" vertical="top"/>
    </xf>
    <xf numFmtId="169" fontId="13" fillId="0" borderId="6" xfId="3" applyNumberFormat="1" applyFont="1" applyFill="1" applyBorder="1" applyAlignment="1">
      <alignment horizontal="left" vertical="top"/>
    </xf>
    <xf numFmtId="169" fontId="13" fillId="0" borderId="6" xfId="3" applyNumberFormat="1" applyFont="1" applyBorder="1" applyAlignment="1">
      <alignment horizontal="left" vertical="top"/>
    </xf>
    <xf numFmtId="39" fontId="13" fillId="0" borderId="6" xfId="3" applyNumberFormat="1" applyFont="1" applyBorder="1" applyAlignment="1">
      <alignment horizontal="right" vertical="top"/>
    </xf>
    <xf numFmtId="0" fontId="13" fillId="1" borderId="6" xfId="0" applyFont="1" applyFill="1" applyBorder="1" applyAlignment="1">
      <alignment horizontal="left" vertical="top"/>
    </xf>
    <xf numFmtId="0" fontId="13" fillId="14" borderId="6" xfId="0" applyFont="1" applyFill="1" applyBorder="1" applyAlignment="1">
      <alignment horizontal="center" vertical="center" wrapText="1"/>
    </xf>
    <xf numFmtId="0" fontId="11" fillId="14" borderId="6" xfId="0" applyFont="1" applyFill="1" applyBorder="1" applyAlignment="1">
      <alignment horizontal="center" vertical="center" wrapText="1"/>
    </xf>
    <xf numFmtId="0" fontId="28" fillId="16" borderId="0" xfId="0" applyFont="1" applyFill="1" applyAlignment="1">
      <alignment horizontal="left" vertical="top" wrapText="1" indent="2"/>
    </xf>
    <xf numFmtId="0" fontId="40" fillId="16" borderId="0" xfId="0" applyFont="1" applyFill="1" applyAlignment="1">
      <alignment horizontal="left" vertical="center"/>
    </xf>
    <xf numFmtId="0" fontId="13" fillId="2" borderId="8" xfId="0" applyFont="1" applyFill="1" applyBorder="1" applyAlignment="1">
      <alignment horizontal="center" vertical="center" wrapText="1"/>
    </xf>
    <xf numFmtId="0" fontId="0" fillId="0" borderId="0" xfId="0" applyAlignment="1">
      <alignment horizontal="center" vertical="center"/>
    </xf>
    <xf numFmtId="0" fontId="1" fillId="5" borderId="6" xfId="0" applyFont="1" applyFill="1" applyBorder="1" applyAlignment="1">
      <alignment horizontal="center" wrapText="1"/>
    </xf>
    <xf numFmtId="0" fontId="1" fillId="6" borderId="6" xfId="0" applyFont="1" applyFill="1" applyBorder="1" applyAlignment="1">
      <alignment horizontal="center" wrapText="1"/>
    </xf>
    <xf numFmtId="0" fontId="1" fillId="7" borderId="6" xfId="0" applyFont="1" applyFill="1" applyBorder="1" applyAlignment="1">
      <alignment horizontal="center" wrapText="1"/>
    </xf>
    <xf numFmtId="0" fontId="1" fillId="8" borderId="6" xfId="0" applyFont="1" applyFill="1" applyBorder="1" applyAlignment="1">
      <alignment horizontal="center" wrapText="1"/>
    </xf>
    <xf numFmtId="0" fontId="1" fillId="9" borderId="6" xfId="0" applyFont="1" applyFill="1" applyBorder="1" applyAlignment="1">
      <alignment horizontal="center" wrapText="1"/>
    </xf>
    <xf numFmtId="0" fontId="1" fillId="10" borderId="6" xfId="0" applyFont="1" applyFill="1" applyBorder="1" applyAlignment="1">
      <alignment horizontal="center" wrapText="1"/>
    </xf>
    <xf numFmtId="0" fontId="0" fillId="3" borderId="6" xfId="0" applyFill="1" applyBorder="1" applyAlignment="1">
      <alignment horizontal="center"/>
    </xf>
    <xf numFmtId="0" fontId="0" fillId="4" borderId="6" xfId="0" applyFill="1" applyBorder="1" applyAlignment="1">
      <alignment horizontal="center"/>
    </xf>
    <xf numFmtId="0" fontId="5" fillId="4" borderId="6" xfId="0" applyFont="1" applyFill="1" applyBorder="1" applyAlignment="1">
      <alignment horizontal="center" wrapText="1"/>
    </xf>
    <xf numFmtId="0" fontId="12" fillId="16" borderId="0" xfId="0" applyFont="1" applyFill="1" applyAlignment="1">
      <alignment horizontal="center" vertical="top"/>
    </xf>
    <xf numFmtId="0" fontId="12" fillId="16" borderId="0" xfId="0" applyFont="1" applyFill="1" applyAlignment="1">
      <alignment horizontal="left" vertical="top"/>
    </xf>
    <xf numFmtId="42" fontId="13" fillId="0" borderId="26" xfId="0" applyNumberFormat="1" applyFont="1" applyBorder="1" applyAlignment="1">
      <alignment horizontal="left" vertical="top"/>
    </xf>
    <xf numFmtId="168" fontId="1" fillId="28" borderId="2" xfId="0" applyNumberFormat="1" applyFont="1" applyFill="1" applyBorder="1" applyAlignment="1">
      <alignment horizontal="center" vertical="center" wrapText="1"/>
    </xf>
    <xf numFmtId="0" fontId="13" fillId="2" borderId="10" xfId="0" applyFont="1" applyFill="1" applyBorder="1" applyAlignment="1">
      <alignment horizontal="center" vertical="center" wrapText="1"/>
    </xf>
    <xf numFmtId="170" fontId="7" fillId="26" borderId="27" xfId="4" applyNumberFormat="1" applyFont="1" applyFill="1" applyBorder="1" applyAlignment="1">
      <alignment vertical="top"/>
    </xf>
    <xf numFmtId="170" fontId="7" fillId="26" borderId="0" xfId="4" applyNumberFormat="1" applyFont="1" applyFill="1" applyAlignment="1">
      <alignment vertical="top"/>
    </xf>
    <xf numFmtId="170" fontId="19" fillId="26" borderId="27" xfId="4" applyNumberFormat="1" applyFont="1" applyFill="1" applyBorder="1" applyAlignment="1">
      <alignment vertical="top"/>
    </xf>
    <xf numFmtId="170" fontId="19" fillId="26" borderId="0" xfId="4" applyNumberFormat="1" applyFont="1" applyFill="1" applyAlignment="1">
      <alignment vertical="top"/>
    </xf>
    <xf numFmtId="0" fontId="5" fillId="28" borderId="6" xfId="0" applyFont="1" applyFill="1" applyBorder="1" applyAlignment="1">
      <alignment horizontal="center" vertical="center" wrapText="1"/>
    </xf>
    <xf numFmtId="42" fontId="13" fillId="26" borderId="6" xfId="3" applyNumberFormat="1" applyFont="1" applyFill="1" applyBorder="1" applyAlignment="1" applyProtection="1">
      <alignment vertical="top"/>
    </xf>
    <xf numFmtId="0" fontId="0" fillId="12" borderId="0" xfId="0" applyFill="1"/>
    <xf numFmtId="0" fontId="13" fillId="0" borderId="9" xfId="0" applyFont="1" applyBorder="1" applyAlignment="1">
      <alignment horizontal="left" vertical="top"/>
    </xf>
    <xf numFmtId="164" fontId="12" fillId="0" borderId="31" xfId="0" applyNumberFormat="1" applyFont="1" applyBorder="1" applyAlignment="1">
      <alignment vertical="top"/>
    </xf>
    <xf numFmtId="14" fontId="13" fillId="26" borderId="6" xfId="0" applyNumberFormat="1" applyFont="1" applyFill="1" applyBorder="1" applyAlignment="1">
      <alignment horizontal="left" vertical="top"/>
    </xf>
    <xf numFmtId="164" fontId="13" fillId="26" borderId="6" xfId="0" applyNumberFormat="1" applyFont="1" applyFill="1" applyBorder="1" applyAlignment="1">
      <alignment horizontal="left" vertical="top"/>
    </xf>
    <xf numFmtId="0" fontId="54" fillId="16" borderId="0" xfId="0" applyFont="1" applyFill="1" applyAlignment="1">
      <alignment horizontal="center" vertical="top"/>
    </xf>
    <xf numFmtId="0" fontId="11" fillId="5" borderId="26" xfId="0" applyFont="1" applyFill="1" applyBorder="1" applyAlignment="1">
      <alignment horizontal="center" vertical="center"/>
    </xf>
    <xf numFmtId="0" fontId="11" fillId="6" borderId="26" xfId="0" applyFont="1" applyFill="1" applyBorder="1" applyAlignment="1">
      <alignment horizontal="center" vertical="center"/>
    </xf>
    <xf numFmtId="0" fontId="13" fillId="3" borderId="2" xfId="0" applyFont="1" applyFill="1" applyBorder="1" applyAlignment="1">
      <alignment horizontal="center" vertical="center" wrapText="1"/>
    </xf>
    <xf numFmtId="172" fontId="13" fillId="3" borderId="6" xfId="0" applyNumberFormat="1" applyFont="1" applyFill="1" applyBorder="1" applyAlignment="1">
      <alignment horizontal="center" vertical="center" wrapText="1"/>
    </xf>
    <xf numFmtId="168" fontId="11" fillId="3" borderId="6" xfId="0" applyNumberFormat="1" applyFont="1" applyFill="1" applyBorder="1" applyAlignment="1">
      <alignment horizontal="center" vertical="center" wrapText="1"/>
    </xf>
    <xf numFmtId="42" fontId="11" fillId="0" borderId="13" xfId="0" applyNumberFormat="1" applyFont="1" applyBorder="1" applyAlignment="1">
      <alignment horizontal="left" vertical="top"/>
    </xf>
    <xf numFmtId="42" fontId="11" fillId="0" borderId="4" xfId="0" applyNumberFormat="1" applyFont="1" applyBorder="1" applyAlignment="1">
      <alignment horizontal="left" vertical="top"/>
    </xf>
    <xf numFmtId="42" fontId="13" fillId="0" borderId="6" xfId="0" applyNumberFormat="1" applyFont="1" applyBorder="1" applyAlignment="1">
      <alignment horizontal="left" vertical="top"/>
    </xf>
    <xf numFmtId="10" fontId="13" fillId="0" borderId="6" xfId="5" applyNumberFormat="1" applyFont="1" applyFill="1" applyBorder="1" applyAlignment="1" applyProtection="1">
      <alignment horizontal="right" vertical="top"/>
      <protection locked="0"/>
    </xf>
    <xf numFmtId="10" fontId="13" fillId="0" borderId="6" xfId="5" applyNumberFormat="1" applyFont="1" applyBorder="1" applyAlignment="1" applyProtection="1">
      <alignment horizontal="right" vertical="top"/>
    </xf>
    <xf numFmtId="42" fontId="13" fillId="0" borderId="2" xfId="3" applyNumberFormat="1" applyFont="1" applyBorder="1" applyAlignment="1" applyProtection="1">
      <alignment horizontal="left" vertical="top"/>
    </xf>
    <xf numFmtId="42" fontId="13" fillId="0" borderId="6" xfId="3" applyNumberFormat="1" applyFont="1" applyBorder="1" applyAlignment="1" applyProtection="1">
      <alignment horizontal="left" vertical="top"/>
      <protection locked="0"/>
    </xf>
    <xf numFmtId="42" fontId="13" fillId="0" borderId="2" xfId="3" applyNumberFormat="1" applyFont="1" applyFill="1" applyBorder="1" applyAlignment="1" applyProtection="1">
      <alignment horizontal="left" vertical="top"/>
      <protection locked="0"/>
    </xf>
    <xf numFmtId="42" fontId="13" fillId="0" borderId="2" xfId="0" applyNumberFormat="1" applyFont="1" applyBorder="1" applyAlignment="1" applyProtection="1">
      <alignment horizontal="left" vertical="top"/>
      <protection locked="0"/>
    </xf>
    <xf numFmtId="42" fontId="11" fillId="0" borderId="12" xfId="3" applyNumberFormat="1" applyFont="1" applyBorder="1" applyAlignment="1" applyProtection="1">
      <alignment horizontal="left" vertical="top"/>
    </xf>
    <xf numFmtId="42" fontId="13" fillId="0" borderId="4" xfId="0" applyNumberFormat="1" applyFont="1" applyBorder="1" applyAlignment="1">
      <alignment horizontal="left" vertical="top"/>
    </xf>
    <xf numFmtId="42" fontId="13" fillId="0" borderId="33" xfId="3" applyNumberFormat="1" applyFont="1" applyBorder="1" applyAlignment="1" applyProtection="1">
      <alignment horizontal="left" vertical="top"/>
    </xf>
    <xf numFmtId="42" fontId="13" fillId="0" borderId="12" xfId="0" applyNumberFormat="1" applyFont="1" applyBorder="1" applyAlignment="1">
      <alignment horizontal="left" vertical="top"/>
    </xf>
    <xf numFmtId="42" fontId="11" fillId="0" borderId="2" xfId="3" applyNumberFormat="1" applyFont="1" applyBorder="1" applyAlignment="1" applyProtection="1">
      <alignment horizontal="left" vertical="top"/>
    </xf>
    <xf numFmtId="44" fontId="13" fillId="0" borderId="2" xfId="3" applyFont="1" applyFill="1" applyBorder="1" applyAlignment="1" applyProtection="1">
      <alignment horizontal="left" vertical="top"/>
    </xf>
    <xf numFmtId="44" fontId="13" fillId="0" borderId="8" xfId="3" applyFont="1" applyFill="1" applyBorder="1" applyAlignment="1" applyProtection="1">
      <alignment horizontal="left" vertical="top"/>
    </xf>
    <xf numFmtId="44" fontId="13" fillId="0" borderId="2" xfId="3" applyFont="1" applyBorder="1" applyAlignment="1" applyProtection="1">
      <alignment horizontal="left" vertical="top"/>
    </xf>
    <xf numFmtId="49" fontId="13" fillId="6" borderId="25" xfId="0" applyNumberFormat="1" applyFont="1" applyFill="1" applyBorder="1" applyAlignment="1">
      <alignment horizontal="center" vertical="center" wrapText="1"/>
    </xf>
    <xf numFmtId="172" fontId="13" fillId="6" borderId="26" xfId="0" applyNumberFormat="1" applyFont="1" applyFill="1" applyBorder="1" applyAlignment="1">
      <alignment horizontal="center" vertical="center" wrapText="1"/>
    </xf>
    <xf numFmtId="168" fontId="11" fillId="6" borderId="26" xfId="0" applyNumberFormat="1" applyFont="1" applyFill="1" applyBorder="1" applyAlignment="1">
      <alignment horizontal="center" vertical="center" wrapText="1"/>
    </xf>
    <xf numFmtId="42" fontId="11" fillId="0" borderId="0" xfId="0" applyNumberFormat="1" applyFont="1" applyAlignment="1">
      <alignment horizontal="left" vertical="top"/>
    </xf>
    <xf numFmtId="0" fontId="11" fillId="28" borderId="5" xfId="0" applyFont="1" applyFill="1" applyBorder="1" applyAlignment="1">
      <alignment horizontal="center" vertical="center" wrapText="1"/>
    </xf>
    <xf numFmtId="0" fontId="11" fillId="28" borderId="6" xfId="0" applyFont="1" applyFill="1" applyBorder="1" applyAlignment="1">
      <alignment horizontal="center" vertical="center" wrapText="1"/>
    </xf>
    <xf numFmtId="42" fontId="13" fillId="0" borderId="25" xfId="0" applyNumberFormat="1" applyFont="1" applyBorder="1" applyAlignment="1">
      <alignment horizontal="left" vertical="top"/>
    </xf>
    <xf numFmtId="10" fontId="13" fillId="0" borderId="26" xfId="5" applyNumberFormat="1" applyFont="1" applyFill="1" applyBorder="1" applyAlignment="1" applyProtection="1">
      <alignment horizontal="right" vertical="top"/>
      <protection locked="0"/>
    </xf>
    <xf numFmtId="42" fontId="13" fillId="0" borderId="25" xfId="3" applyNumberFormat="1" applyFont="1" applyFill="1" applyBorder="1" applyAlignment="1" applyProtection="1">
      <alignment horizontal="left" vertical="top"/>
    </xf>
    <xf numFmtId="42" fontId="13" fillId="0" borderId="25" xfId="3" applyNumberFormat="1" applyFont="1" applyBorder="1" applyAlignment="1" applyProtection="1">
      <alignment horizontal="left" vertical="top"/>
    </xf>
    <xf numFmtId="42" fontId="13" fillId="0" borderId="25" xfId="3" applyNumberFormat="1" applyFont="1" applyBorder="1" applyAlignment="1" applyProtection="1">
      <alignment horizontal="left" vertical="top"/>
      <protection locked="0"/>
    </xf>
    <xf numFmtId="42" fontId="11" fillId="0" borderId="26" xfId="3" applyNumberFormat="1" applyFont="1" applyFill="1" applyBorder="1" applyAlignment="1" applyProtection="1">
      <alignment horizontal="left" vertical="top"/>
    </xf>
    <xf numFmtId="10" fontId="13" fillId="0" borderId="2" xfId="5" applyNumberFormat="1" applyFont="1" applyBorder="1" applyAlignment="1" applyProtection="1">
      <alignment horizontal="right" vertical="top"/>
    </xf>
    <xf numFmtId="14" fontId="13" fillId="26" borderId="6" xfId="0" applyNumberFormat="1" applyFont="1" applyFill="1" applyBorder="1" applyAlignment="1">
      <alignment horizontal="center" vertical="top"/>
    </xf>
    <xf numFmtId="0" fontId="54" fillId="26" borderId="0" xfId="0" applyFont="1" applyFill="1" applyAlignment="1">
      <alignment horizontal="center" vertical="top"/>
    </xf>
    <xf numFmtId="0" fontId="13" fillId="28" borderId="4" xfId="0" applyFont="1" applyFill="1" applyBorder="1" applyAlignment="1">
      <alignment horizontal="center" vertical="center" wrapText="1"/>
    </xf>
    <xf numFmtId="0" fontId="11" fillId="6" borderId="5" xfId="0" applyFont="1" applyFill="1" applyBorder="1" applyAlignment="1">
      <alignment horizontal="center" vertical="center"/>
    </xf>
    <xf numFmtId="0" fontId="11" fillId="2" borderId="14" xfId="0" applyFont="1" applyFill="1" applyBorder="1" applyAlignment="1">
      <alignment horizontal="center" vertical="center"/>
    </xf>
    <xf numFmtId="172" fontId="13" fillId="17" borderId="14" xfId="0" applyNumberFormat="1" applyFont="1" applyFill="1" applyBorder="1" applyAlignment="1">
      <alignment horizontal="center" vertical="center" wrapText="1"/>
    </xf>
    <xf numFmtId="168" fontId="11" fillId="17" borderId="14" xfId="0" applyNumberFormat="1" applyFont="1" applyFill="1" applyBorder="1" applyAlignment="1">
      <alignment horizontal="center" vertical="center" wrapText="1"/>
    </xf>
    <xf numFmtId="49" fontId="13" fillId="6" borderId="8" xfId="0" applyNumberFormat="1" applyFont="1" applyFill="1" applyBorder="1" applyAlignment="1">
      <alignment horizontal="center" vertical="center" wrapText="1"/>
    </xf>
    <xf numFmtId="172" fontId="13" fillId="6" borderId="5" xfId="0" applyNumberFormat="1" applyFont="1" applyFill="1" applyBorder="1" applyAlignment="1">
      <alignment horizontal="center" vertical="center" wrapText="1"/>
    </xf>
    <xf numFmtId="168" fontId="11" fillId="6" borderId="5" xfId="0" applyNumberFormat="1" applyFont="1" applyFill="1" applyBorder="1" applyAlignment="1">
      <alignment horizontal="center" vertical="center" wrapText="1"/>
    </xf>
    <xf numFmtId="0" fontId="11" fillId="4" borderId="14" xfId="0" applyFont="1" applyFill="1" applyBorder="1" applyAlignment="1">
      <alignment horizontal="center" vertical="center"/>
    </xf>
    <xf numFmtId="0" fontId="11" fillId="5" borderId="5" xfId="0" applyFont="1" applyFill="1" applyBorder="1" applyAlignment="1">
      <alignment horizontal="center" vertical="center"/>
    </xf>
    <xf numFmtId="172" fontId="13" fillId="5" borderId="6" xfId="0" applyNumberFormat="1" applyFont="1" applyFill="1" applyBorder="1" applyAlignment="1">
      <alignment horizontal="center" vertical="center" wrapText="1"/>
    </xf>
    <xf numFmtId="168" fontId="11" fillId="5" borderId="6" xfId="0" applyNumberFormat="1" applyFont="1" applyFill="1" applyBorder="1" applyAlignment="1">
      <alignment horizontal="center" vertical="center" wrapText="1"/>
    </xf>
    <xf numFmtId="171" fontId="11" fillId="0" borderId="7" xfId="3" applyNumberFormat="1" applyFont="1" applyFill="1" applyBorder="1" applyAlignment="1" applyProtection="1">
      <alignment horizontal="left" vertical="top"/>
    </xf>
    <xf numFmtId="10" fontId="13" fillId="0" borderId="2" xfId="5" applyNumberFormat="1" applyFont="1" applyFill="1" applyBorder="1" applyAlignment="1" applyProtection="1">
      <alignment horizontal="right" vertical="top"/>
      <protection locked="0"/>
    </xf>
    <xf numFmtId="42" fontId="13" fillId="0" borderId="6" xfId="3" applyNumberFormat="1" applyFont="1" applyFill="1" applyBorder="1" applyAlignment="1" applyProtection="1">
      <alignment horizontal="left" vertical="top"/>
      <protection locked="0"/>
    </xf>
    <xf numFmtId="171" fontId="11" fillId="0" borderId="6" xfId="3" applyNumberFormat="1" applyFont="1" applyFill="1" applyBorder="1" applyAlignment="1" applyProtection="1">
      <alignment horizontal="left" vertical="top"/>
    </xf>
    <xf numFmtId="42" fontId="13" fillId="0" borderId="10" xfId="3" applyNumberFormat="1" applyFont="1" applyBorder="1" applyAlignment="1" applyProtection="1">
      <alignment horizontal="left" vertical="top"/>
    </xf>
    <xf numFmtId="10" fontId="13" fillId="0" borderId="10" xfId="5" applyNumberFormat="1" applyFont="1" applyFill="1" applyBorder="1" applyAlignment="1" applyProtection="1">
      <alignment horizontal="right" vertical="top"/>
      <protection locked="0"/>
    </xf>
    <xf numFmtId="42" fontId="13" fillId="0" borderId="10" xfId="3" applyNumberFormat="1" applyFont="1" applyFill="1" applyBorder="1" applyAlignment="1" applyProtection="1">
      <alignment horizontal="left" vertical="top"/>
    </xf>
    <xf numFmtId="42" fontId="13" fillId="0" borderId="10" xfId="3" applyNumberFormat="1" applyFont="1" applyFill="1" applyBorder="1" applyAlignment="1" applyProtection="1">
      <alignment horizontal="left" vertical="top"/>
      <protection locked="0"/>
    </xf>
    <xf numFmtId="169" fontId="13" fillId="0" borderId="1" xfId="5" applyNumberFormat="1" applyFont="1" applyFill="1" applyBorder="1" applyAlignment="1" applyProtection="1">
      <alignment horizontal="right" vertical="top"/>
      <protection locked="0"/>
    </xf>
    <xf numFmtId="169" fontId="13" fillId="0" borderId="14" xfId="5" applyNumberFormat="1" applyFont="1" applyFill="1" applyBorder="1" applyAlignment="1" applyProtection="1">
      <alignment horizontal="right" vertical="top"/>
      <protection locked="0"/>
    </xf>
    <xf numFmtId="169" fontId="13" fillId="0" borderId="10" xfId="5" applyNumberFormat="1" applyFont="1" applyFill="1" applyBorder="1" applyAlignment="1" applyProtection="1">
      <alignment horizontal="right" vertical="top"/>
      <protection locked="0"/>
    </xf>
    <xf numFmtId="169" fontId="13" fillId="0" borderId="6" xfId="5" applyNumberFormat="1" applyFont="1" applyFill="1" applyBorder="1" applyAlignment="1" applyProtection="1">
      <alignment horizontal="right" vertical="top"/>
      <protection locked="0"/>
    </xf>
    <xf numFmtId="169" fontId="13" fillId="0" borderId="2" xfId="5" applyNumberFormat="1" applyFont="1" applyFill="1" applyBorder="1" applyAlignment="1" applyProtection="1">
      <alignment horizontal="right" vertical="top"/>
      <protection locked="0"/>
    </xf>
    <xf numFmtId="169" fontId="13" fillId="0" borderId="7" xfId="5" applyNumberFormat="1" applyFont="1" applyFill="1" applyBorder="1" applyAlignment="1" applyProtection="1">
      <alignment horizontal="right" vertical="top"/>
      <protection locked="0"/>
    </xf>
    <xf numFmtId="171" fontId="13" fillId="0" borderId="6" xfId="0" applyNumberFormat="1" applyFont="1" applyBorder="1" applyAlignment="1">
      <alignment horizontal="left" vertical="top"/>
    </xf>
    <xf numFmtId="171" fontId="13" fillId="0" borderId="7" xfId="3" applyNumberFormat="1" applyFont="1" applyBorder="1" applyAlignment="1" applyProtection="1">
      <alignment horizontal="left" vertical="top"/>
    </xf>
    <xf numFmtId="171" fontId="13" fillId="0" borderId="6" xfId="3" applyNumberFormat="1" applyFont="1" applyBorder="1" applyAlignment="1" applyProtection="1">
      <alignment horizontal="left" vertical="top"/>
    </xf>
    <xf numFmtId="171" fontId="13" fillId="0" borderId="5" xfId="3" applyNumberFormat="1" applyFont="1" applyBorder="1" applyAlignment="1" applyProtection="1">
      <alignment horizontal="left" vertical="top"/>
    </xf>
    <xf numFmtId="171" fontId="13" fillId="0" borderId="14" xfId="3" applyNumberFormat="1" applyFont="1" applyBorder="1" applyAlignment="1" applyProtection="1">
      <alignment horizontal="left" vertical="top"/>
    </xf>
    <xf numFmtId="42" fontId="11" fillId="0" borderId="5" xfId="0" applyNumberFormat="1" applyFont="1" applyBorder="1" applyAlignment="1">
      <alignment horizontal="left" vertical="top"/>
    </xf>
    <xf numFmtId="42" fontId="13" fillId="0" borderId="14" xfId="3" applyNumberFormat="1" applyFont="1" applyFill="1" applyBorder="1" applyAlignment="1" applyProtection="1">
      <alignment horizontal="left" vertical="top"/>
      <protection locked="0"/>
    </xf>
    <xf numFmtId="42" fontId="11" fillId="0" borderId="10" xfId="3" applyNumberFormat="1" applyFont="1" applyFill="1" applyBorder="1" applyAlignment="1" applyProtection="1">
      <alignment horizontal="left" vertical="top"/>
    </xf>
    <xf numFmtId="42" fontId="13" fillId="0" borderId="13" xfId="0" applyNumberFormat="1" applyFont="1" applyBorder="1" applyAlignment="1">
      <alignment horizontal="left" vertical="top"/>
    </xf>
    <xf numFmtId="42" fontId="13" fillId="0" borderId="14" xfId="0" applyNumberFormat="1" applyFont="1" applyBorder="1" applyAlignment="1">
      <alignment horizontal="left" vertical="top"/>
    </xf>
    <xf numFmtId="171" fontId="13" fillId="0" borderId="5" xfId="0" applyNumberFormat="1" applyFont="1" applyBorder="1" applyAlignment="1">
      <alignment horizontal="left" vertical="top"/>
    </xf>
    <xf numFmtId="0" fontId="11" fillId="28" borderId="57" xfId="0" applyFont="1" applyFill="1" applyBorder="1" applyAlignment="1">
      <alignment horizontal="center" vertical="top" wrapText="1"/>
    </xf>
    <xf numFmtId="0" fontId="13" fillId="28" borderId="53" xfId="0" applyFont="1" applyFill="1" applyBorder="1" applyAlignment="1">
      <alignment horizontal="center" vertical="center" wrapText="1"/>
    </xf>
    <xf numFmtId="168" fontId="13" fillId="28" borderId="59" xfId="0" applyNumberFormat="1" applyFont="1" applyFill="1" applyBorder="1" applyAlignment="1">
      <alignment horizontal="center" vertical="center" wrapText="1"/>
    </xf>
    <xf numFmtId="42" fontId="13" fillId="26" borderId="60" xfId="3" applyNumberFormat="1" applyFont="1" applyFill="1" applyBorder="1" applyAlignment="1" applyProtection="1">
      <alignment vertical="top"/>
    </xf>
    <xf numFmtId="42" fontId="11" fillId="26" borderId="60" xfId="3" applyNumberFormat="1" applyFont="1" applyFill="1" applyBorder="1" applyAlignment="1" applyProtection="1">
      <alignment vertical="top"/>
    </xf>
    <xf numFmtId="42" fontId="11" fillId="0" borderId="53" xfId="3" applyNumberFormat="1" applyFont="1" applyBorder="1" applyAlignment="1" applyProtection="1">
      <alignment vertical="top"/>
    </xf>
    <xf numFmtId="42" fontId="13" fillId="0" borderId="53" xfId="3" applyNumberFormat="1" applyFont="1" applyBorder="1" applyAlignment="1" applyProtection="1">
      <alignment vertical="top"/>
    </xf>
    <xf numFmtId="42" fontId="11" fillId="26" borderId="54" xfId="3" applyNumberFormat="1" applyFont="1" applyFill="1" applyBorder="1" applyAlignment="1" applyProtection="1">
      <alignment vertical="top"/>
    </xf>
    <xf numFmtId="9" fontId="6" fillId="26" borderId="7" xfId="6" applyFont="1" applyFill="1" applyBorder="1" applyAlignment="1">
      <alignment horizontal="center" vertical="center" wrapText="1"/>
    </xf>
    <xf numFmtId="0" fontId="11" fillId="4" borderId="6" xfId="0" applyFont="1" applyFill="1" applyBorder="1" applyAlignment="1">
      <alignment horizontal="center" vertical="center"/>
    </xf>
    <xf numFmtId="0" fontId="11" fillId="5" borderId="6" xfId="0" applyFont="1" applyFill="1" applyBorder="1" applyAlignment="1">
      <alignment horizontal="center" vertical="center"/>
    </xf>
    <xf numFmtId="49" fontId="13" fillId="5" borderId="6" xfId="0" applyNumberFormat="1" applyFont="1" applyFill="1" applyBorder="1" applyAlignment="1">
      <alignment horizontal="center" vertical="center" wrapText="1"/>
    </xf>
    <xf numFmtId="49" fontId="13" fillId="6" borderId="6" xfId="0" applyNumberFormat="1" applyFont="1" applyFill="1" applyBorder="1" applyAlignment="1">
      <alignment horizontal="center" vertical="center" wrapText="1"/>
    </xf>
    <xf numFmtId="0" fontId="13" fillId="28" borderId="6" xfId="0" applyFont="1" applyFill="1" applyBorder="1" applyAlignment="1">
      <alignment horizontal="center" vertical="center" wrapText="1"/>
    </xf>
    <xf numFmtId="172" fontId="13" fillId="4" borderId="6" xfId="0" applyNumberFormat="1" applyFont="1" applyFill="1" applyBorder="1" applyAlignment="1">
      <alignment horizontal="center" vertical="center" wrapText="1"/>
    </xf>
    <xf numFmtId="168" fontId="11" fillId="4" borderId="6" xfId="0" applyNumberFormat="1" applyFont="1" applyFill="1" applyBorder="1" applyAlignment="1">
      <alignment horizontal="center" vertical="center" wrapText="1"/>
    </xf>
    <xf numFmtId="0" fontId="11" fillId="3" borderId="6" xfId="0" applyFont="1" applyFill="1" applyBorder="1" applyAlignment="1">
      <alignment horizontal="center" vertical="center"/>
    </xf>
    <xf numFmtId="49" fontId="13" fillId="3" borderId="6" xfId="0" applyNumberFormat="1" applyFont="1" applyFill="1" applyBorder="1" applyAlignment="1">
      <alignment horizontal="center" vertical="center" wrapText="1"/>
    </xf>
    <xf numFmtId="169" fontId="13" fillId="0" borderId="29" xfId="3" applyNumberFormat="1" applyFont="1" applyFill="1" applyBorder="1" applyAlignment="1" applyProtection="1">
      <alignment horizontal="left" vertical="top"/>
    </xf>
    <xf numFmtId="169" fontId="13" fillId="0" borderId="2" xfId="3" applyNumberFormat="1" applyFont="1" applyBorder="1" applyAlignment="1" applyProtection="1">
      <alignment horizontal="left" vertical="top"/>
    </xf>
    <xf numFmtId="42" fontId="13" fillId="0" borderId="11" xfId="3" applyNumberFormat="1" applyFont="1" applyBorder="1" applyAlignment="1" applyProtection="1">
      <alignment horizontal="left" vertical="top"/>
    </xf>
    <xf numFmtId="42" fontId="11" fillId="0" borderId="9" xfId="3" applyNumberFormat="1" applyFont="1" applyFill="1" applyBorder="1" applyAlignment="1" applyProtection="1">
      <alignment horizontal="left" vertical="top"/>
    </xf>
    <xf numFmtId="0" fontId="7" fillId="0" borderId="50" xfId="4" applyFont="1" applyBorder="1" applyAlignment="1">
      <alignment vertical="top" wrapText="1"/>
    </xf>
    <xf numFmtId="0" fontId="19" fillId="0" borderId="51" xfId="4" applyFont="1" applyBorder="1" applyAlignment="1">
      <alignment vertical="center"/>
    </xf>
    <xf numFmtId="0" fontId="19" fillId="0" borderId="23" xfId="4" applyFont="1" applyBorder="1" applyAlignment="1">
      <alignment vertical="center"/>
    </xf>
    <xf numFmtId="0" fontId="19" fillId="0" borderId="11" xfId="4" applyFont="1" applyBorder="1" applyAlignment="1">
      <alignment vertical="center"/>
    </xf>
    <xf numFmtId="0" fontId="1" fillId="0" borderId="56" xfId="4" applyFont="1" applyBorder="1" applyAlignment="1">
      <alignment vertical="center" wrapText="1"/>
    </xf>
    <xf numFmtId="0" fontId="19" fillId="0" borderId="13" xfId="4" applyFont="1" applyBorder="1" applyAlignment="1">
      <alignment vertical="center"/>
    </xf>
    <xf numFmtId="0" fontId="7" fillId="0" borderId="11" xfId="4" applyFont="1" applyBorder="1" applyAlignment="1">
      <alignment vertical="top" wrapText="1"/>
    </xf>
    <xf numFmtId="0" fontId="7" fillId="0" borderId="11" xfId="4" applyFont="1" applyBorder="1" applyAlignment="1">
      <alignment vertical="center" wrapText="1"/>
    </xf>
    <xf numFmtId="164" fontId="7" fillId="0" borderId="50" xfId="4" applyNumberFormat="1" applyFont="1" applyBorder="1" applyAlignment="1">
      <alignment vertical="top"/>
    </xf>
    <xf numFmtId="164" fontId="7" fillId="0" borderId="50" xfId="4" applyNumberFormat="1" applyFont="1" applyBorder="1" applyAlignment="1">
      <alignment vertical="center"/>
    </xf>
    <xf numFmtId="0" fontId="7" fillId="0" borderId="50" xfId="4" applyFont="1" applyBorder="1" applyAlignment="1">
      <alignment vertical="top"/>
    </xf>
    <xf numFmtId="164" fontId="7" fillId="0" borderId="29" xfId="4" applyNumberFormat="1" applyFont="1" applyBorder="1" applyAlignment="1">
      <alignment vertical="top"/>
    </xf>
    <xf numFmtId="0" fontId="18" fillId="0" borderId="49" xfId="4" applyFont="1" applyBorder="1" applyAlignment="1">
      <alignment horizontal="left" wrapText="1"/>
    </xf>
    <xf numFmtId="0" fontId="18" fillId="0" borderId="62" xfId="4" applyFont="1" applyBorder="1" applyAlignment="1">
      <alignment horizontal="center" wrapText="1"/>
    </xf>
    <xf numFmtId="0" fontId="18" fillId="0" borderId="61" xfId="4" applyFont="1" applyBorder="1" applyAlignment="1">
      <alignment horizontal="center" wrapText="1"/>
    </xf>
    <xf numFmtId="0" fontId="18" fillId="0" borderId="31" xfId="4" applyFont="1" applyBorder="1" applyAlignment="1">
      <alignment horizontal="center" wrapText="1"/>
    </xf>
    <xf numFmtId="169" fontId="18" fillId="0" borderId="31" xfId="3" applyNumberFormat="1" applyFont="1" applyFill="1" applyBorder="1" applyAlignment="1">
      <alignment horizontal="center" wrapText="1"/>
    </xf>
    <xf numFmtId="0" fontId="1" fillId="11" borderId="14" xfId="0" applyFont="1" applyFill="1" applyBorder="1" applyAlignment="1">
      <alignment horizontal="center" wrapText="1"/>
    </xf>
    <xf numFmtId="168" fontId="1" fillId="11" borderId="14" xfId="0" applyNumberFormat="1" applyFont="1" applyFill="1" applyBorder="1" applyAlignment="1">
      <alignment horizontal="center" wrapText="1"/>
    </xf>
    <xf numFmtId="168" fontId="1" fillId="28" borderId="2" xfId="0" applyNumberFormat="1" applyFont="1" applyFill="1" applyBorder="1" applyAlignment="1">
      <alignment horizontal="center" wrapText="1"/>
    </xf>
    <xf numFmtId="0" fontId="1" fillId="28" borderId="12" xfId="0" applyFont="1" applyFill="1" applyBorder="1" applyAlignment="1">
      <alignment horizontal="center" wrapText="1"/>
    </xf>
    <xf numFmtId="42" fontId="0" fillId="0" borderId="12" xfId="3" applyNumberFormat="1" applyFont="1" applyFill="1" applyBorder="1" applyProtection="1"/>
    <xf numFmtId="42" fontId="0" fillId="0" borderId="2" xfId="3" applyNumberFormat="1" applyFont="1" applyFill="1" applyBorder="1" applyProtection="1">
      <protection locked="0"/>
    </xf>
    <xf numFmtId="42" fontId="0" fillId="0" borderId="12" xfId="3" applyNumberFormat="1" applyFont="1" applyFill="1" applyBorder="1" applyProtection="1">
      <protection locked="0"/>
    </xf>
    <xf numFmtId="43" fontId="0" fillId="0" borderId="0" xfId="1" applyFont="1" applyFill="1" applyBorder="1" applyProtection="1">
      <protection locked="0"/>
    </xf>
    <xf numFmtId="43" fontId="0" fillId="0" borderId="0" xfId="1" applyFont="1" applyFill="1" applyBorder="1" applyProtection="1"/>
    <xf numFmtId="42" fontId="0" fillId="0" borderId="4" xfId="3" applyNumberFormat="1" applyFont="1" applyFill="1" applyBorder="1" applyProtection="1">
      <protection locked="0"/>
    </xf>
    <xf numFmtId="42" fontId="0" fillId="0" borderId="8" xfId="3" applyNumberFormat="1" applyFont="1" applyFill="1" applyBorder="1" applyProtection="1">
      <protection locked="0"/>
    </xf>
    <xf numFmtId="42" fontId="0" fillId="0" borderId="2" xfId="3" applyNumberFormat="1" applyFont="1" applyFill="1" applyBorder="1" applyProtection="1"/>
    <xf numFmtId="42" fontId="0" fillId="0" borderId="2" xfId="3" applyNumberFormat="1" applyFont="1" applyFill="1" applyBorder="1" applyAlignment="1" applyProtection="1">
      <alignment horizontal="right"/>
    </xf>
    <xf numFmtId="42" fontId="0" fillId="0" borderId="9" xfId="3" applyNumberFormat="1" applyFont="1" applyFill="1" applyBorder="1" applyProtection="1">
      <protection locked="0"/>
    </xf>
    <xf numFmtId="42" fontId="5" fillId="0" borderId="9" xfId="3" applyNumberFormat="1" applyFont="1" applyFill="1" applyBorder="1" applyProtection="1"/>
    <xf numFmtId="42" fontId="0" fillId="0" borderId="1" xfId="3" applyNumberFormat="1" applyFont="1" applyFill="1" applyBorder="1" applyProtection="1">
      <protection locked="0"/>
    </xf>
    <xf numFmtId="42" fontId="5" fillId="0" borderId="1" xfId="3" applyNumberFormat="1" applyFont="1" applyFill="1" applyBorder="1" applyProtection="1"/>
    <xf numFmtId="0" fontId="5" fillId="0" borderId="13" xfId="0" applyFont="1" applyBorder="1"/>
    <xf numFmtId="0" fontId="5" fillId="0" borderId="9" xfId="0" applyFont="1" applyBorder="1"/>
    <xf numFmtId="0" fontId="0" fillId="0" borderId="13" xfId="0" applyBorder="1" applyProtection="1">
      <protection locked="0"/>
    </xf>
    <xf numFmtId="0" fontId="0" fillId="0" borderId="9" xfId="0" applyBorder="1" applyProtection="1">
      <protection locked="0"/>
    </xf>
    <xf numFmtId="0" fontId="0" fillId="0" borderId="9" xfId="0" applyBorder="1"/>
    <xf numFmtId="0" fontId="18" fillId="0" borderId="10" xfId="0" applyFont="1" applyBorder="1" applyProtection="1">
      <protection locked="0"/>
    </xf>
    <xf numFmtId="0" fontId="18" fillId="0" borderId="1" xfId="0" applyFont="1" applyBorder="1" applyProtection="1">
      <protection locked="0"/>
    </xf>
    <xf numFmtId="42" fontId="0" fillId="0" borderId="1" xfId="3" applyNumberFormat="1" applyFont="1" applyFill="1" applyBorder="1" applyProtection="1"/>
    <xf numFmtId="42" fontId="0" fillId="0" borderId="8" xfId="3" applyNumberFormat="1" applyFont="1" applyFill="1" applyBorder="1" applyAlignment="1" applyProtection="1">
      <alignment horizontal="right"/>
    </xf>
    <xf numFmtId="0" fontId="18" fillId="0" borderId="0" xfId="4" applyFont="1" applyAlignment="1">
      <alignment horizontal="center" wrapText="1"/>
    </xf>
    <xf numFmtId="169" fontId="18" fillId="0" borderId="0" xfId="3" applyNumberFormat="1" applyFont="1" applyFill="1" applyBorder="1" applyAlignment="1">
      <alignment horizontal="center" wrapText="1"/>
    </xf>
    <xf numFmtId="44" fontId="13" fillId="0" borderId="10" xfId="3" applyFont="1" applyFill="1" applyBorder="1" applyAlignment="1" applyProtection="1">
      <alignment horizontal="left" vertical="top"/>
    </xf>
    <xf numFmtId="169" fontId="13" fillId="0" borderId="1" xfId="3" applyNumberFormat="1" applyFont="1" applyFill="1" applyBorder="1" applyAlignment="1" applyProtection="1">
      <alignment horizontal="left" vertical="top"/>
    </xf>
    <xf numFmtId="169" fontId="13" fillId="0" borderId="2" xfId="3" applyNumberFormat="1" applyFont="1" applyFill="1" applyBorder="1" applyAlignment="1" applyProtection="1">
      <alignment horizontal="left" vertical="top"/>
    </xf>
    <xf numFmtId="164" fontId="18" fillId="0" borderId="43" xfId="4" applyNumberFormat="1" applyFont="1" applyBorder="1" applyAlignment="1">
      <alignment wrapText="1"/>
    </xf>
    <xf numFmtId="164" fontId="18" fillId="0" borderId="45" xfId="4" applyNumberFormat="1" applyFont="1" applyBorder="1" applyAlignment="1">
      <alignment wrapText="1"/>
    </xf>
    <xf numFmtId="170" fontId="6" fillId="0" borderId="30" xfId="4" applyNumberFormat="1" applyFont="1" applyBorder="1" applyAlignment="1">
      <alignment vertical="center"/>
    </xf>
    <xf numFmtId="170" fontId="6" fillId="0" borderId="31" xfId="4" applyNumberFormat="1" applyFont="1" applyBorder="1" applyAlignment="1">
      <alignment vertical="center"/>
    </xf>
    <xf numFmtId="170" fontId="6" fillId="0" borderId="26" xfId="4" applyNumberFormat="1" applyFont="1" applyBorder="1" applyAlignment="1">
      <alignment vertical="top"/>
    </xf>
    <xf numFmtId="170" fontId="6" fillId="0" borderId="7" xfId="4" applyNumberFormat="1" applyFont="1" applyBorder="1" applyAlignment="1">
      <alignment vertical="top"/>
    </xf>
    <xf numFmtId="170" fontId="6" fillId="0" borderId="46" xfId="4" applyNumberFormat="1" applyFont="1" applyBorder="1" applyAlignment="1">
      <alignment vertical="center"/>
    </xf>
    <xf numFmtId="170" fontId="6" fillId="0" borderId="47" xfId="4" applyNumberFormat="1" applyFont="1" applyBorder="1" applyAlignment="1">
      <alignment vertical="center"/>
    </xf>
    <xf numFmtId="0" fontId="7" fillId="0" borderId="19" xfId="4" applyFont="1" applyBorder="1" applyAlignment="1" applyProtection="1">
      <alignment vertical="top" wrapText="1"/>
      <protection locked="0"/>
    </xf>
    <xf numFmtId="0" fontId="59" fillId="0" borderId="31" xfId="4" applyFont="1" applyBorder="1" applyAlignment="1">
      <alignment vertical="top" wrapText="1"/>
    </xf>
    <xf numFmtId="169" fontId="13" fillId="26" borderId="10" xfId="5" applyNumberFormat="1" applyFont="1" applyFill="1" applyBorder="1" applyAlignment="1" applyProtection="1">
      <alignment horizontal="right" vertical="top"/>
    </xf>
    <xf numFmtId="14" fontId="22" fillId="5" borderId="0" xfId="4" applyNumberFormat="1" applyFont="1" applyFill="1" applyAlignment="1">
      <alignment horizontal="left" vertical="center"/>
    </xf>
    <xf numFmtId="14" fontId="11" fillId="5" borderId="6" xfId="0" applyNumberFormat="1" applyFont="1" applyFill="1" applyBorder="1" applyAlignment="1">
      <alignment vertical="top"/>
    </xf>
    <xf numFmtId="164" fontId="11" fillId="5" borderId="6" xfId="0" applyNumberFormat="1" applyFont="1" applyFill="1" applyBorder="1" applyAlignment="1">
      <alignment horizontal="left" vertical="top"/>
    </xf>
    <xf numFmtId="14" fontId="22" fillId="32" borderId="0" xfId="4" applyNumberFormat="1" applyFont="1" applyFill="1" applyAlignment="1">
      <alignment horizontal="left" vertical="center"/>
    </xf>
    <xf numFmtId="14" fontId="11" fillId="32" borderId="6" xfId="0" applyNumberFormat="1" applyFont="1" applyFill="1" applyBorder="1" applyAlignment="1">
      <alignment vertical="top"/>
    </xf>
    <xf numFmtId="14" fontId="11" fillId="32" borderId="6" xfId="0" applyNumberFormat="1" applyFont="1" applyFill="1" applyBorder="1" applyAlignment="1">
      <alignment horizontal="left" vertical="top"/>
    </xf>
    <xf numFmtId="169" fontId="11" fillId="0" borderId="14" xfId="3" applyNumberFormat="1" applyFont="1" applyFill="1" applyBorder="1" applyAlignment="1" applyProtection="1">
      <alignment vertical="center"/>
    </xf>
    <xf numFmtId="169" fontId="11" fillId="0" borderId="7" xfId="3" applyNumberFormat="1" applyFont="1" applyFill="1" applyBorder="1" applyAlignment="1" applyProtection="1">
      <alignment vertical="center"/>
    </xf>
    <xf numFmtId="169" fontId="11" fillId="0" borderId="5" xfId="3" applyNumberFormat="1" applyFont="1" applyFill="1" applyBorder="1" applyAlignment="1" applyProtection="1">
      <alignment vertical="center"/>
    </xf>
    <xf numFmtId="14" fontId="11" fillId="6" borderId="6" xfId="0" applyNumberFormat="1" applyFont="1" applyFill="1" applyBorder="1" applyAlignment="1">
      <alignment horizontal="left" vertical="top"/>
    </xf>
    <xf numFmtId="14" fontId="11" fillId="6" borderId="6" xfId="0" applyNumberFormat="1" applyFont="1" applyFill="1" applyBorder="1" applyAlignment="1">
      <alignment vertical="top"/>
    </xf>
    <xf numFmtId="14" fontId="13" fillId="26" borderId="6" xfId="0" applyNumberFormat="1" applyFont="1" applyFill="1" applyBorder="1" applyAlignment="1">
      <alignment vertical="top"/>
    </xf>
    <xf numFmtId="164" fontId="13" fillId="26" borderId="6" xfId="0" applyNumberFormat="1" applyFont="1" applyFill="1" applyBorder="1" applyAlignment="1">
      <alignment vertical="top"/>
    </xf>
    <xf numFmtId="0" fontId="5" fillId="28" borderId="4" xfId="0" applyFont="1" applyFill="1" applyBorder="1" applyAlignment="1">
      <alignment horizontal="center" vertical="center" wrapText="1"/>
    </xf>
    <xf numFmtId="0" fontId="22" fillId="0" borderId="0" xfId="4" applyFont="1" applyAlignment="1">
      <alignment vertical="top"/>
    </xf>
    <xf numFmtId="0" fontId="13" fillId="0" borderId="9" xfId="0" applyFont="1" applyBorder="1" applyAlignment="1">
      <alignment vertical="top"/>
    </xf>
    <xf numFmtId="167" fontId="13" fillId="0" borderId="45" xfId="0" applyNumberFormat="1" applyFont="1" applyBorder="1" applyAlignment="1" applyProtection="1">
      <alignment vertical="top"/>
      <protection locked="0"/>
    </xf>
    <xf numFmtId="9" fontId="13" fillId="0" borderId="45" xfId="0" applyNumberFormat="1" applyFont="1" applyBorder="1" applyAlignment="1" applyProtection="1">
      <alignment vertical="top"/>
      <protection locked="0"/>
    </xf>
    <xf numFmtId="164" fontId="13" fillId="0" borderId="45" xfId="0" applyNumberFormat="1" applyFont="1" applyBorder="1" applyAlignment="1" applyProtection="1">
      <alignment vertical="top"/>
      <protection locked="0"/>
    </xf>
    <xf numFmtId="14" fontId="11" fillId="0" borderId="63" xfId="0" applyNumberFormat="1" applyFont="1" applyBorder="1" applyAlignment="1">
      <alignment vertical="top"/>
    </xf>
    <xf numFmtId="164" fontId="13" fillId="13" borderId="0" xfId="0" applyNumberFormat="1" applyFont="1" applyFill="1" applyAlignment="1">
      <alignment vertical="top"/>
    </xf>
    <xf numFmtId="14" fontId="22" fillId="6" borderId="0" xfId="4" applyNumberFormat="1" applyFont="1" applyFill="1" applyAlignment="1">
      <alignment horizontal="left" vertical="center" wrapText="1"/>
    </xf>
    <xf numFmtId="42" fontId="11" fillId="0" borderId="0" xfId="0" applyNumberFormat="1" applyFont="1" applyAlignment="1">
      <alignment vertical="top"/>
    </xf>
    <xf numFmtId="0" fontId="36" fillId="16" borderId="0" xfId="0" applyFont="1" applyFill="1" applyAlignment="1">
      <alignment horizontal="left" vertical="center"/>
    </xf>
    <xf numFmtId="0" fontId="44" fillId="26" borderId="0" xfId="0" applyFont="1" applyFill="1" applyAlignment="1">
      <alignment horizontal="left" vertical="center" wrapText="1" indent="2"/>
    </xf>
    <xf numFmtId="0" fontId="43" fillId="16" borderId="0" xfId="0" applyFont="1" applyFill="1" applyAlignment="1">
      <alignment horizontal="left" vertical="center" wrapText="1" indent="2"/>
    </xf>
    <xf numFmtId="0" fontId="44" fillId="12" borderId="0" xfId="0" applyFont="1" applyFill="1" applyAlignment="1">
      <alignment horizontal="left" vertical="center" wrapText="1" indent="2"/>
    </xf>
    <xf numFmtId="0" fontId="43" fillId="12" borderId="0" xfId="0" applyFont="1" applyFill="1" applyAlignment="1">
      <alignment horizontal="left" vertical="center" wrapText="1" indent="2"/>
    </xf>
    <xf numFmtId="0" fontId="0" fillId="0" borderId="0" xfId="0" applyAlignment="1">
      <alignment horizontal="left"/>
    </xf>
    <xf numFmtId="0" fontId="51" fillId="14" borderId="0" xfId="0" applyFont="1" applyFill="1" applyAlignment="1">
      <alignment horizontal="left" indent="1"/>
    </xf>
    <xf numFmtId="0" fontId="28" fillId="16" borderId="0" xfId="0" applyFont="1" applyFill="1" applyAlignment="1">
      <alignment horizontal="left" vertical="center" wrapText="1" indent="2"/>
    </xf>
    <xf numFmtId="0" fontId="34" fillId="16" borderId="0" xfId="0" applyFont="1" applyFill="1" applyAlignment="1">
      <alignment horizontal="left" vertical="top" wrapText="1" indent="4"/>
    </xf>
    <xf numFmtId="0" fontId="28" fillId="16" borderId="0" xfId="0" applyFont="1" applyFill="1" applyAlignment="1">
      <alignment horizontal="left" vertical="top" wrapText="1" indent="4"/>
    </xf>
    <xf numFmtId="0" fontId="50" fillId="16" borderId="0" xfId="0" applyFont="1" applyFill="1" applyAlignment="1">
      <alignment horizontal="left" vertical="center" wrapText="1" indent="8"/>
    </xf>
    <xf numFmtId="0" fontId="70" fillId="16" borderId="0" xfId="0" applyFont="1" applyFill="1" applyAlignment="1">
      <alignment horizontal="left" vertical="center" wrapText="1" indent="8"/>
    </xf>
    <xf numFmtId="0" fontId="28" fillId="16" borderId="0" xfId="0" applyFont="1" applyFill="1" applyAlignment="1">
      <alignment horizontal="left" vertical="top" wrapText="1" indent="2"/>
    </xf>
    <xf numFmtId="0" fontId="66" fillId="16" borderId="0" xfId="0" applyFont="1" applyFill="1" applyAlignment="1">
      <alignment horizontal="left" vertical="top" wrapText="1" indent="4"/>
    </xf>
    <xf numFmtId="0" fontId="34" fillId="16" borderId="0" xfId="0" applyFont="1" applyFill="1" applyAlignment="1">
      <alignment horizontal="left" vertical="top" wrapText="1" indent="6"/>
    </xf>
    <xf numFmtId="0" fontId="28" fillId="16" borderId="0" xfId="0" applyFont="1" applyFill="1" applyAlignment="1">
      <alignment horizontal="left" vertical="top" wrapText="1" indent="6"/>
    </xf>
    <xf numFmtId="0" fontId="46" fillId="16" borderId="0" xfId="7" applyFont="1" applyFill="1" applyAlignment="1">
      <alignment horizontal="left" vertical="center" indent="4"/>
    </xf>
    <xf numFmtId="0" fontId="46" fillId="16" borderId="0" xfId="7" applyFont="1" applyFill="1" applyAlignment="1">
      <alignment horizontal="left" vertical="center" indent="5"/>
    </xf>
    <xf numFmtId="0" fontId="47" fillId="16" borderId="0" xfId="0" applyFont="1" applyFill="1" applyAlignment="1">
      <alignment horizontal="left" vertical="center" indent="5"/>
    </xf>
    <xf numFmtId="0" fontId="31" fillId="16" borderId="0" xfId="0" applyFont="1" applyFill="1" applyAlignment="1">
      <alignment horizontal="left" vertical="top" wrapText="1" indent="2"/>
    </xf>
    <xf numFmtId="0" fontId="35" fillId="16" borderId="0" xfId="0" applyFont="1" applyFill="1" applyAlignment="1">
      <alignment horizontal="left" vertical="center" wrapText="1"/>
    </xf>
    <xf numFmtId="0" fontId="35" fillId="16" borderId="0" xfId="0" applyFont="1" applyFill="1" applyAlignment="1">
      <alignment horizontal="left" vertical="center"/>
    </xf>
    <xf numFmtId="0" fontId="28" fillId="16" borderId="0" xfId="0" applyFont="1" applyFill="1" applyAlignment="1">
      <alignment horizontal="left" vertical="center" wrapText="1"/>
    </xf>
    <xf numFmtId="0" fontId="37" fillId="16" borderId="0" xfId="0" applyFont="1" applyFill="1" applyAlignment="1">
      <alignment horizontal="center" vertical="center" wrapText="1"/>
    </xf>
    <xf numFmtId="0" fontId="36" fillId="16" borderId="0" xfId="0" applyFont="1" applyFill="1" applyAlignment="1">
      <alignment horizontal="left" vertical="top" wrapText="1" indent="7"/>
    </xf>
    <xf numFmtId="0" fontId="30" fillId="3" borderId="0" xfId="0" applyFont="1" applyFill="1" applyAlignment="1">
      <alignment horizontal="left" vertical="center" indent="2"/>
    </xf>
    <xf numFmtId="0" fontId="28" fillId="16" borderId="0" xfId="0" applyFont="1" applyFill="1" applyAlignment="1">
      <alignment horizontal="left" vertical="top" wrapText="1"/>
    </xf>
    <xf numFmtId="0" fontId="50" fillId="16" borderId="0" xfId="0" applyFont="1" applyFill="1" applyAlignment="1">
      <alignment horizontal="left" vertical="center" indent="7"/>
    </xf>
    <xf numFmtId="0" fontId="30" fillId="27" borderId="0" xfId="0" applyFont="1" applyFill="1" applyAlignment="1">
      <alignment horizontal="left"/>
    </xf>
    <xf numFmtId="0" fontId="44" fillId="16" borderId="0" xfId="0" applyFont="1" applyFill="1" applyAlignment="1">
      <alignment horizontal="left" vertical="center" wrapText="1" indent="2"/>
    </xf>
    <xf numFmtId="0" fontId="40" fillId="16" borderId="0" xfId="0" applyFont="1" applyFill="1" applyAlignment="1">
      <alignment horizontal="left" vertical="center"/>
    </xf>
    <xf numFmtId="0" fontId="30" fillId="27" borderId="0" xfId="0" applyFont="1" applyFill="1"/>
    <xf numFmtId="0" fontId="28" fillId="16" borderId="0" xfId="0" applyFont="1" applyFill="1" applyAlignment="1">
      <alignment horizontal="left" vertical="center" wrapText="1" indent="1"/>
    </xf>
    <xf numFmtId="0" fontId="30" fillId="0" borderId="0" xfId="0" applyFont="1" applyAlignment="1">
      <alignment horizontal="left" indent="1"/>
    </xf>
    <xf numFmtId="0" fontId="29" fillId="16" borderId="0" xfId="0" applyFont="1" applyFill="1" applyAlignment="1">
      <alignment horizontal="center" vertical="center"/>
    </xf>
    <xf numFmtId="0" fontId="27" fillId="16" borderId="0" xfId="0" applyFont="1" applyFill="1" applyAlignment="1">
      <alignment horizontal="center" vertical="center"/>
    </xf>
    <xf numFmtId="0" fontId="5" fillId="0" borderId="6" xfId="0" applyFont="1" applyBorder="1" applyAlignment="1">
      <alignment horizontal="center"/>
    </xf>
    <xf numFmtId="0" fontId="13" fillId="0" borderId="6" xfId="0" applyFont="1" applyBorder="1" applyAlignment="1">
      <alignment horizontal="center" vertical="top"/>
    </xf>
    <xf numFmtId="49" fontId="11" fillId="0" borderId="13" xfId="3" applyNumberFormat="1" applyFont="1" applyBorder="1" applyAlignment="1" applyProtection="1">
      <alignment horizontal="center" vertical="center"/>
    </xf>
    <xf numFmtId="49" fontId="11" fillId="0" borderId="9" xfId="3" applyNumberFormat="1" applyFont="1" applyBorder="1" applyAlignment="1" applyProtection="1">
      <alignment horizontal="center" vertical="center"/>
    </xf>
    <xf numFmtId="49" fontId="11" fillId="0" borderId="4" xfId="3" applyNumberFormat="1" applyFont="1" applyBorder="1" applyAlignment="1" applyProtection="1">
      <alignment horizontal="center" vertical="center"/>
    </xf>
    <xf numFmtId="0" fontId="11" fillId="16" borderId="6" xfId="0" applyFont="1" applyFill="1" applyBorder="1" applyAlignment="1">
      <alignment horizontal="center" vertical="center"/>
    </xf>
    <xf numFmtId="0" fontId="11" fillId="0" borderId="6" xfId="0" applyFont="1" applyBorder="1" applyAlignment="1">
      <alignment horizontal="center" vertical="top"/>
    </xf>
    <xf numFmtId="0" fontId="13" fillId="0" borderId="7" xfId="0" applyFont="1" applyBorder="1" applyAlignment="1" applyProtection="1">
      <alignment horizontal="left" vertical="top"/>
      <protection locked="0"/>
    </xf>
    <xf numFmtId="0" fontId="13" fillId="0" borderId="5" xfId="0" applyFont="1" applyBorder="1" applyAlignment="1" applyProtection="1">
      <alignment horizontal="left" vertical="top"/>
      <protection locked="0"/>
    </xf>
    <xf numFmtId="0" fontId="13" fillId="0" borderId="14" xfId="0" applyFont="1" applyBorder="1" applyAlignment="1" applyProtection="1">
      <alignment horizontal="left" vertical="top"/>
      <protection locked="0"/>
    </xf>
    <xf numFmtId="0" fontId="11" fillId="0" borderId="14" xfId="0" applyFont="1" applyBorder="1" applyAlignment="1">
      <alignment horizontal="left" vertical="top"/>
    </xf>
    <xf numFmtId="0" fontId="11" fillId="0" borderId="7" xfId="0" applyFont="1" applyBorder="1" applyAlignment="1">
      <alignment horizontal="left" vertical="top"/>
    </xf>
    <xf numFmtId="0" fontId="11" fillId="0" borderId="41" xfId="0" applyFont="1" applyBorder="1" applyAlignment="1">
      <alignment horizontal="left" vertical="top"/>
    </xf>
    <xf numFmtId="0" fontId="11" fillId="16" borderId="14" xfId="0" applyFont="1" applyFill="1" applyBorder="1" applyAlignment="1">
      <alignment horizontal="center" vertical="center"/>
    </xf>
    <xf numFmtId="0" fontId="11" fillId="16" borderId="7" xfId="0" applyFont="1" applyFill="1" applyBorder="1" applyAlignment="1">
      <alignment horizontal="center" vertical="center"/>
    </xf>
    <xf numFmtId="0" fontId="11" fillId="16" borderId="5" xfId="0" applyFont="1" applyFill="1" applyBorder="1" applyAlignment="1">
      <alignment horizontal="center" vertical="center"/>
    </xf>
    <xf numFmtId="42" fontId="13" fillId="0" borderId="26" xfId="0" applyNumberFormat="1" applyFont="1" applyBorder="1" applyAlignment="1">
      <alignment horizontal="left" vertical="top"/>
    </xf>
    <xf numFmtId="42" fontId="13" fillId="0" borderId="7" xfId="0" applyNumberFormat="1" applyFont="1" applyBorder="1" applyAlignment="1">
      <alignment horizontal="left" vertical="top"/>
    </xf>
    <xf numFmtId="42" fontId="13" fillId="0" borderId="41" xfId="0" applyNumberFormat="1" applyFont="1" applyBorder="1" applyAlignment="1">
      <alignment horizontal="left" vertical="top"/>
    </xf>
    <xf numFmtId="0" fontId="13" fillId="0" borderId="7" xfId="0" applyFont="1" applyBorder="1" applyAlignment="1">
      <alignment horizontal="left" vertical="top"/>
    </xf>
    <xf numFmtId="42" fontId="13" fillId="0" borderId="26" xfId="0" applyNumberFormat="1" applyFont="1" applyBorder="1" applyAlignment="1" applyProtection="1">
      <alignment horizontal="left" vertical="top"/>
      <protection locked="0"/>
    </xf>
    <xf numFmtId="42" fontId="13" fillId="0" borderId="7" xfId="0" applyNumberFormat="1" applyFont="1" applyBorder="1" applyAlignment="1" applyProtection="1">
      <alignment horizontal="left" vertical="top"/>
      <protection locked="0"/>
    </xf>
    <xf numFmtId="42" fontId="13" fillId="0" borderId="41" xfId="0" applyNumberFormat="1" applyFont="1" applyBorder="1" applyAlignment="1" applyProtection="1">
      <alignment horizontal="left" vertical="top"/>
      <protection locked="0"/>
    </xf>
    <xf numFmtId="14" fontId="13" fillId="0" borderId="26" xfId="3" applyNumberFormat="1" applyFont="1" applyFill="1" applyBorder="1" applyAlignment="1" applyProtection="1">
      <alignment horizontal="center" vertical="top"/>
      <protection locked="0"/>
    </xf>
    <xf numFmtId="14" fontId="13" fillId="0" borderId="7" xfId="3" applyNumberFormat="1" applyFont="1" applyFill="1" applyBorder="1" applyAlignment="1" applyProtection="1">
      <alignment horizontal="center" vertical="top"/>
      <protection locked="0"/>
    </xf>
    <xf numFmtId="14" fontId="13" fillId="0" borderId="41" xfId="3" applyNumberFormat="1" applyFont="1" applyFill="1" applyBorder="1" applyAlignment="1" applyProtection="1">
      <alignment horizontal="center" vertical="top"/>
      <protection locked="0"/>
    </xf>
    <xf numFmtId="49" fontId="13" fillId="0" borderId="26" xfId="3" applyNumberFormat="1" applyFont="1" applyFill="1" applyBorder="1" applyAlignment="1" applyProtection="1">
      <alignment horizontal="center" vertical="top"/>
      <protection locked="0"/>
    </xf>
    <xf numFmtId="49" fontId="13" fillId="0" borderId="7" xfId="3" applyNumberFormat="1" applyFont="1" applyFill="1" applyBorder="1" applyAlignment="1" applyProtection="1">
      <alignment horizontal="center" vertical="top"/>
      <protection locked="0"/>
    </xf>
    <xf numFmtId="49" fontId="13" fillId="0" borderId="41" xfId="3" applyNumberFormat="1" applyFont="1" applyFill="1" applyBorder="1" applyAlignment="1" applyProtection="1">
      <alignment horizontal="center" vertical="top"/>
      <protection locked="0"/>
    </xf>
    <xf numFmtId="49" fontId="13" fillId="10" borderId="26" xfId="0" applyNumberFormat="1" applyFont="1" applyFill="1" applyBorder="1" applyAlignment="1">
      <alignment horizontal="center" vertical="center" wrapText="1"/>
    </xf>
    <xf numFmtId="49" fontId="13" fillId="10" borderId="7" xfId="0" applyNumberFormat="1" applyFont="1" applyFill="1" applyBorder="1" applyAlignment="1">
      <alignment horizontal="center" vertical="center" wrapText="1"/>
    </xf>
    <xf numFmtId="49" fontId="13" fillId="10" borderId="41" xfId="0" applyNumberFormat="1" applyFont="1" applyFill="1" applyBorder="1" applyAlignment="1">
      <alignment horizontal="center" vertical="center" wrapText="1"/>
    </xf>
    <xf numFmtId="0" fontId="13" fillId="0" borderId="14" xfId="0" applyFont="1" applyBorder="1" applyAlignment="1">
      <alignment horizontal="left" vertical="top"/>
    </xf>
    <xf numFmtId="49" fontId="13" fillId="11" borderId="26" xfId="0" applyNumberFormat="1" applyFont="1" applyFill="1" applyBorder="1" applyAlignment="1">
      <alignment horizontal="center" vertical="center" wrapText="1"/>
    </xf>
    <xf numFmtId="49" fontId="13" fillId="11" borderId="7" xfId="0" applyNumberFormat="1" applyFont="1" applyFill="1" applyBorder="1" applyAlignment="1">
      <alignment horizontal="center" vertical="center" wrapText="1"/>
    </xf>
    <xf numFmtId="49" fontId="13" fillId="11" borderId="41" xfId="0" applyNumberFormat="1" applyFont="1" applyFill="1" applyBorder="1" applyAlignment="1">
      <alignment horizontal="center" vertical="center" wrapText="1"/>
    </xf>
    <xf numFmtId="0" fontId="11" fillId="8" borderId="15" xfId="0" applyFont="1" applyFill="1" applyBorder="1" applyAlignment="1">
      <alignment horizontal="center" vertical="center"/>
    </xf>
    <xf numFmtId="0" fontId="11" fillId="8" borderId="16" xfId="0" applyFont="1" applyFill="1" applyBorder="1" applyAlignment="1">
      <alignment horizontal="center" vertical="center"/>
    </xf>
    <xf numFmtId="0" fontId="11" fillId="8" borderId="17" xfId="0" applyFont="1" applyFill="1" applyBorder="1" applyAlignment="1">
      <alignment horizontal="center" vertical="center"/>
    </xf>
    <xf numFmtId="0" fontId="11" fillId="9" borderId="15" xfId="0" applyFont="1" applyFill="1" applyBorder="1" applyAlignment="1">
      <alignment horizontal="center" vertical="center"/>
    </xf>
    <xf numFmtId="0" fontId="11" fillId="9" borderId="16" xfId="0" applyFont="1" applyFill="1" applyBorder="1" applyAlignment="1">
      <alignment horizontal="center" vertical="center"/>
    </xf>
    <xf numFmtId="0" fontId="11" fillId="9" borderId="17" xfId="0" applyFont="1" applyFill="1" applyBorder="1" applyAlignment="1">
      <alignment horizontal="center" vertical="center"/>
    </xf>
    <xf numFmtId="0" fontId="11" fillId="10" borderId="15" xfId="0" applyFont="1" applyFill="1" applyBorder="1" applyAlignment="1">
      <alignment horizontal="center" vertical="center"/>
    </xf>
    <xf numFmtId="0" fontId="11" fillId="10" borderId="16" xfId="0" applyFont="1" applyFill="1" applyBorder="1" applyAlignment="1">
      <alignment horizontal="center" vertical="center"/>
    </xf>
    <xf numFmtId="0" fontId="11" fillId="10" borderId="17" xfId="0" applyFont="1" applyFill="1" applyBorder="1" applyAlignment="1">
      <alignment horizontal="center" vertical="center"/>
    </xf>
    <xf numFmtId="0" fontId="11" fillId="11" borderId="15" xfId="0" applyFont="1" applyFill="1" applyBorder="1" applyAlignment="1">
      <alignment horizontal="center" vertical="center"/>
    </xf>
    <xf numFmtId="0" fontId="11" fillId="11" borderId="16" xfId="0" applyFont="1" applyFill="1" applyBorder="1" applyAlignment="1">
      <alignment horizontal="center" vertical="center"/>
    </xf>
    <xf numFmtId="0" fontId="11" fillId="11" borderId="17" xfId="0" applyFont="1" applyFill="1" applyBorder="1" applyAlignment="1">
      <alignment horizontal="center" vertical="center"/>
    </xf>
    <xf numFmtId="0" fontId="11" fillId="16" borderId="9" xfId="0" applyFont="1" applyFill="1" applyBorder="1" applyAlignment="1">
      <alignment horizontal="center" vertical="center"/>
    </xf>
    <xf numFmtId="0" fontId="13" fillId="3" borderId="2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41" xfId="0" applyFont="1" applyFill="1" applyBorder="1" applyAlignment="1">
      <alignment horizontal="center" vertical="center" wrapText="1"/>
    </xf>
    <xf numFmtId="49" fontId="13" fillId="2" borderId="26" xfId="0" applyNumberFormat="1" applyFont="1" applyFill="1" applyBorder="1" applyAlignment="1">
      <alignment horizontal="center" vertical="center" wrapText="1"/>
    </xf>
    <xf numFmtId="49" fontId="13" fillId="2" borderId="7" xfId="0" applyNumberFormat="1" applyFont="1" applyFill="1" applyBorder="1" applyAlignment="1">
      <alignment horizontal="center" vertical="center" wrapText="1"/>
    </xf>
    <xf numFmtId="49" fontId="13" fillId="2" borderId="41" xfId="0" applyNumberFormat="1" applyFont="1" applyFill="1" applyBorder="1" applyAlignment="1">
      <alignment horizontal="center" vertical="center" wrapText="1"/>
    </xf>
    <xf numFmtId="49" fontId="13" fillId="4" borderId="26" xfId="0" applyNumberFormat="1" applyFont="1" applyFill="1" applyBorder="1" applyAlignment="1">
      <alignment horizontal="center" vertical="center" wrapText="1"/>
    </xf>
    <xf numFmtId="49" fontId="13" fillId="4" borderId="7" xfId="0" applyNumberFormat="1" applyFont="1" applyFill="1" applyBorder="1" applyAlignment="1">
      <alignment horizontal="center" vertical="center" wrapText="1"/>
    </xf>
    <xf numFmtId="49" fontId="13" fillId="4" borderId="41" xfId="0" applyNumberFormat="1" applyFont="1" applyFill="1" applyBorder="1" applyAlignment="1">
      <alignment horizontal="center" vertical="center" wrapText="1"/>
    </xf>
    <xf numFmtId="49" fontId="13" fillId="5" borderId="26" xfId="0" applyNumberFormat="1" applyFont="1" applyFill="1" applyBorder="1" applyAlignment="1">
      <alignment horizontal="center" vertical="center" wrapText="1"/>
    </xf>
    <xf numFmtId="49" fontId="13" fillId="5" borderId="7" xfId="0" applyNumberFormat="1" applyFont="1" applyFill="1" applyBorder="1" applyAlignment="1">
      <alignment horizontal="center" vertical="center" wrapText="1"/>
    </xf>
    <xf numFmtId="49" fontId="13" fillId="5" borderId="41" xfId="0" applyNumberFormat="1" applyFont="1" applyFill="1" applyBorder="1" applyAlignment="1">
      <alignment horizontal="center" vertical="center" wrapText="1"/>
    </xf>
    <xf numFmtId="49" fontId="13" fillId="6" borderId="26" xfId="0" applyNumberFormat="1" applyFont="1" applyFill="1" applyBorder="1" applyAlignment="1">
      <alignment horizontal="center" vertical="center" wrapText="1"/>
    </xf>
    <xf numFmtId="49" fontId="13" fillId="6" borderId="7" xfId="0" applyNumberFormat="1" applyFont="1" applyFill="1" applyBorder="1" applyAlignment="1">
      <alignment horizontal="center" vertical="center" wrapText="1"/>
    </xf>
    <xf numFmtId="49" fontId="13" fillId="6" borderId="41" xfId="0" applyNumberFormat="1" applyFont="1" applyFill="1" applyBorder="1" applyAlignment="1">
      <alignment horizontal="center" vertical="center" wrapText="1"/>
    </xf>
    <xf numFmtId="0" fontId="11" fillId="3" borderId="15"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17"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11" fillId="2" borderId="17"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0" fontId="11" fillId="5" borderId="15" xfId="0" applyFont="1" applyFill="1" applyBorder="1" applyAlignment="1">
      <alignment horizontal="center" vertical="center"/>
    </xf>
    <xf numFmtId="0" fontId="11" fillId="5" borderId="16" xfId="0" applyFont="1" applyFill="1" applyBorder="1" applyAlignment="1">
      <alignment horizontal="center" vertical="center"/>
    </xf>
    <xf numFmtId="0" fontId="11" fillId="5" borderId="17" xfId="0" applyFont="1" applyFill="1" applyBorder="1" applyAlignment="1">
      <alignment horizontal="center" vertical="center"/>
    </xf>
    <xf numFmtId="0" fontId="11" fillId="6" borderId="15"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7" borderId="16" xfId="0" applyFont="1" applyFill="1" applyBorder="1" applyAlignment="1">
      <alignment horizontal="center" vertical="center"/>
    </xf>
    <xf numFmtId="49" fontId="13" fillId="7" borderId="26" xfId="0" applyNumberFormat="1" applyFont="1" applyFill="1" applyBorder="1" applyAlignment="1">
      <alignment horizontal="center" vertical="center" wrapText="1"/>
    </xf>
    <xf numFmtId="49" fontId="13" fillId="7" borderId="7" xfId="0" applyNumberFormat="1" applyFont="1" applyFill="1" applyBorder="1" applyAlignment="1">
      <alignment horizontal="center" vertical="center" wrapText="1"/>
    </xf>
    <xf numFmtId="49" fontId="13" fillId="7" borderId="41" xfId="0" applyNumberFormat="1" applyFont="1" applyFill="1" applyBorder="1" applyAlignment="1">
      <alignment horizontal="center" vertical="center" wrapText="1"/>
    </xf>
    <xf numFmtId="49" fontId="13" fillId="8" borderId="26" xfId="0" applyNumberFormat="1" applyFont="1" applyFill="1" applyBorder="1" applyAlignment="1">
      <alignment horizontal="center" vertical="center" wrapText="1"/>
    </xf>
    <xf numFmtId="49" fontId="13" fillId="8" borderId="7" xfId="0" applyNumberFormat="1" applyFont="1" applyFill="1" applyBorder="1" applyAlignment="1">
      <alignment horizontal="center" vertical="center" wrapText="1"/>
    </xf>
    <xf numFmtId="49" fontId="13" fillId="8" borderId="41" xfId="0" applyNumberFormat="1" applyFont="1" applyFill="1" applyBorder="1" applyAlignment="1">
      <alignment horizontal="center" vertical="center" wrapText="1"/>
    </xf>
    <xf numFmtId="49" fontId="13" fillId="9" borderId="26" xfId="0" applyNumberFormat="1" applyFont="1" applyFill="1" applyBorder="1" applyAlignment="1">
      <alignment horizontal="center" vertical="center" wrapText="1"/>
    </xf>
    <xf numFmtId="49" fontId="13" fillId="9" borderId="7" xfId="0" applyNumberFormat="1" applyFont="1" applyFill="1" applyBorder="1" applyAlignment="1">
      <alignment horizontal="center" vertical="center" wrapText="1"/>
    </xf>
    <xf numFmtId="49" fontId="13" fillId="9" borderId="41" xfId="0" applyNumberFormat="1" applyFont="1" applyFill="1" applyBorder="1" applyAlignment="1">
      <alignment horizontal="center" vertical="center" wrapText="1"/>
    </xf>
    <xf numFmtId="0" fontId="62" fillId="0" borderId="0" xfId="0" applyFont="1" applyAlignment="1">
      <alignment horizontal="left" vertical="top"/>
    </xf>
    <xf numFmtId="0" fontId="13" fillId="5" borderId="26"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41"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7" borderId="41" xfId="0" applyFont="1" applyFill="1" applyBorder="1" applyAlignment="1">
      <alignment horizontal="center" vertical="center" wrapText="1"/>
    </xf>
    <xf numFmtId="0" fontId="13" fillId="8" borderId="26"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3" fillId="8" borderId="41" xfId="0" applyFont="1" applyFill="1" applyBorder="1" applyAlignment="1">
      <alignment horizontal="center" vertical="center" wrapText="1"/>
    </xf>
    <xf numFmtId="0" fontId="13" fillId="9" borderId="26"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41" xfId="0" applyFont="1" applyFill="1" applyBorder="1" applyAlignment="1">
      <alignment horizontal="center" vertical="center" wrapText="1"/>
    </xf>
    <xf numFmtId="0" fontId="13" fillId="10" borderId="26"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13" fillId="10" borderId="41"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7" xfId="0" applyFont="1" applyFill="1" applyBorder="1" applyAlignment="1">
      <alignment horizontal="center" vertical="center" wrapText="1"/>
    </xf>
    <xf numFmtId="0" fontId="13" fillId="11" borderId="41" xfId="0" applyFont="1" applyFill="1" applyBorder="1" applyAlignment="1">
      <alignment horizontal="center" vertical="center" wrapText="1"/>
    </xf>
    <xf numFmtId="14" fontId="13" fillId="0" borderId="26" xfId="0" applyNumberFormat="1" applyFont="1" applyBorder="1" applyAlignment="1">
      <alignment horizontal="center" vertical="top"/>
    </xf>
    <xf numFmtId="14" fontId="13" fillId="0" borderId="7" xfId="0" applyNumberFormat="1" applyFont="1" applyBorder="1" applyAlignment="1">
      <alignment horizontal="center" vertical="top"/>
    </xf>
    <xf numFmtId="14" fontId="13" fillId="0" borderId="41" xfId="0" applyNumberFormat="1" applyFont="1" applyBorder="1" applyAlignment="1">
      <alignment horizontal="center" vertical="top"/>
    </xf>
    <xf numFmtId="42" fontId="13" fillId="0" borderId="46" xfId="0" applyNumberFormat="1" applyFont="1" applyBorder="1" applyAlignment="1" applyProtection="1">
      <alignment horizontal="left" vertical="top"/>
      <protection locked="0"/>
    </xf>
    <xf numFmtId="42" fontId="13" fillId="0" borderId="47" xfId="0" applyNumberFormat="1" applyFont="1" applyBorder="1" applyAlignment="1" applyProtection="1">
      <alignment horizontal="left" vertical="top"/>
      <protection locked="0"/>
    </xf>
    <xf numFmtId="42" fontId="13" fillId="0" borderId="48" xfId="0" applyNumberFormat="1" applyFont="1" applyBorder="1" applyAlignment="1" applyProtection="1">
      <alignment horizontal="left" vertical="top"/>
      <protection locked="0"/>
    </xf>
    <xf numFmtId="0" fontId="13" fillId="0" borderId="26" xfId="0" applyFont="1" applyBorder="1" applyAlignment="1">
      <alignment horizontal="center" vertical="top"/>
    </xf>
    <xf numFmtId="0" fontId="13" fillId="0" borderId="7" xfId="0" applyFont="1" applyBorder="1" applyAlignment="1">
      <alignment horizontal="center" vertical="top"/>
    </xf>
    <xf numFmtId="0" fontId="13" fillId="0" borderId="41" xfId="0" applyFont="1" applyBorder="1" applyAlignment="1">
      <alignment horizontal="center" vertical="top"/>
    </xf>
    <xf numFmtId="42" fontId="13" fillId="0" borderId="46" xfId="0" applyNumberFormat="1" applyFont="1" applyBorder="1" applyAlignment="1">
      <alignment horizontal="left" vertical="top"/>
    </xf>
    <xf numFmtId="42" fontId="13" fillId="0" borderId="47" xfId="0" applyNumberFormat="1" applyFont="1" applyBorder="1" applyAlignment="1">
      <alignment horizontal="left" vertical="top"/>
    </xf>
    <xf numFmtId="42" fontId="13" fillId="0" borderId="48" xfId="0" applyNumberFormat="1" applyFont="1" applyBorder="1" applyAlignment="1">
      <alignment horizontal="left" vertical="top"/>
    </xf>
    <xf numFmtId="168" fontId="11" fillId="14" borderId="6" xfId="0" applyNumberFormat="1" applyFont="1" applyFill="1" applyBorder="1" applyAlignment="1">
      <alignment horizontal="center" vertical="center" wrapText="1"/>
    </xf>
    <xf numFmtId="0" fontId="11" fillId="0" borderId="9" xfId="0" applyFont="1" applyBorder="1" applyAlignment="1">
      <alignment horizontal="left" vertical="top"/>
    </xf>
    <xf numFmtId="0" fontId="11" fillId="0" borderId="1" xfId="0" applyFont="1" applyBorder="1" applyAlignment="1">
      <alignment horizontal="left" vertical="top"/>
    </xf>
    <xf numFmtId="0" fontId="23" fillId="0" borderId="1" xfId="0" applyFont="1" applyBorder="1" applyAlignment="1">
      <alignment horizontal="left" vertical="top"/>
    </xf>
    <xf numFmtId="0" fontId="13" fillId="0" borderId="14" xfId="0" applyFont="1" applyBorder="1" applyAlignment="1">
      <alignment horizontal="center" vertical="top"/>
    </xf>
    <xf numFmtId="0" fontId="13" fillId="0" borderId="5" xfId="0" applyFont="1" applyBorder="1" applyAlignment="1">
      <alignment horizontal="center" vertical="top"/>
    </xf>
    <xf numFmtId="14" fontId="11" fillId="0" borderId="13" xfId="0" applyNumberFormat="1" applyFont="1" applyBorder="1" applyAlignment="1">
      <alignment horizontal="left" vertical="top" wrapText="1"/>
    </xf>
    <xf numFmtId="14" fontId="11" fillId="0" borderId="9" xfId="0" applyNumberFormat="1" applyFont="1" applyBorder="1" applyAlignment="1">
      <alignment horizontal="left" vertical="top" wrapText="1"/>
    </xf>
    <xf numFmtId="14" fontId="11" fillId="0" borderId="4" xfId="0" applyNumberFormat="1" applyFont="1" applyBorder="1" applyAlignment="1">
      <alignment horizontal="left" vertical="top" wrapText="1"/>
    </xf>
    <xf numFmtId="0" fontId="13" fillId="0" borderId="0" xfId="0" applyFont="1" applyAlignment="1">
      <alignment horizontal="left" vertical="center"/>
    </xf>
    <xf numFmtId="0" fontId="11" fillId="0" borderId="10" xfId="0" applyFont="1" applyBorder="1" applyAlignment="1">
      <alignment horizontal="left" vertical="top"/>
    </xf>
    <xf numFmtId="0" fontId="11" fillId="0" borderId="8" xfId="0" applyFont="1" applyBorder="1" applyAlignment="1">
      <alignment horizontal="left" vertical="top"/>
    </xf>
    <xf numFmtId="10" fontId="13" fillId="0" borderId="7" xfId="0" applyNumberFormat="1" applyFont="1" applyBorder="1" applyAlignment="1">
      <alignment horizontal="left" vertical="top" wrapText="1"/>
    </xf>
    <xf numFmtId="0" fontId="13" fillId="0" borderId="1" xfId="0" applyFont="1" applyBorder="1" applyAlignment="1">
      <alignment horizontal="left" vertical="top"/>
    </xf>
    <xf numFmtId="0" fontId="13" fillId="0" borderId="10" xfId="0" applyFont="1" applyBorder="1" applyAlignment="1">
      <alignment horizontal="left" vertical="top"/>
    </xf>
    <xf numFmtId="0" fontId="23" fillId="0" borderId="10" xfId="0" applyFont="1" applyBorder="1" applyAlignment="1">
      <alignment horizontal="left" vertical="top"/>
    </xf>
    <xf numFmtId="0" fontId="11" fillId="0" borderId="12" xfId="0" applyFont="1" applyBorder="1" applyAlignment="1">
      <alignment horizontal="center" wrapText="1"/>
    </xf>
    <xf numFmtId="0" fontId="11" fillId="0" borderId="2" xfId="0" applyFont="1" applyBorder="1" applyAlignment="1">
      <alignment horizontal="center" wrapText="1"/>
    </xf>
    <xf numFmtId="0" fontId="13" fillId="0" borderId="6" xfId="0" applyFont="1" applyBorder="1" applyAlignment="1">
      <alignment horizontal="center" vertical="center"/>
    </xf>
    <xf numFmtId="168" fontId="11" fillId="28" borderId="4" xfId="0" applyNumberFormat="1" applyFont="1" applyFill="1" applyBorder="1" applyAlignment="1">
      <alignment horizontal="center" wrapText="1"/>
    </xf>
    <xf numFmtId="168" fontId="11" fillId="28" borderId="8" xfId="0" applyNumberFormat="1" applyFont="1" applyFill="1" applyBorder="1" applyAlignment="1">
      <alignment horizontal="center" wrapText="1"/>
    </xf>
    <xf numFmtId="0" fontId="13" fillId="0" borderId="6" xfId="0" applyFont="1" applyBorder="1" applyAlignment="1" applyProtection="1">
      <alignment horizontal="center" vertical="center"/>
      <protection locked="0"/>
    </xf>
    <xf numFmtId="0" fontId="16" fillId="0" borderId="6" xfId="7" applyBorder="1" applyAlignment="1" applyProtection="1">
      <alignment horizontal="center" vertical="center"/>
      <protection locked="0"/>
    </xf>
    <xf numFmtId="0" fontId="1" fillId="0" borderId="7" xfId="11" applyBorder="1" applyAlignment="1" applyProtection="1">
      <alignment horizontal="center" vertical="top" wrapText="1"/>
      <protection locked="0"/>
    </xf>
    <xf numFmtId="0" fontId="13" fillId="26" borderId="14" xfId="0" applyFont="1" applyFill="1" applyBorder="1" applyAlignment="1" applyProtection="1">
      <alignment vertical="top"/>
      <protection locked="0"/>
    </xf>
    <xf numFmtId="0" fontId="13" fillId="26" borderId="7" xfId="0" applyFont="1" applyFill="1" applyBorder="1" applyAlignment="1" applyProtection="1">
      <alignment vertical="top"/>
      <protection locked="0"/>
    </xf>
    <xf numFmtId="49" fontId="11" fillId="5" borderId="13" xfId="0" applyNumberFormat="1" applyFont="1" applyFill="1" applyBorder="1" applyAlignment="1" applyProtection="1">
      <alignment horizontal="left" vertical="top"/>
      <protection locked="0"/>
    </xf>
    <xf numFmtId="49" fontId="11" fillId="5" borderId="9" xfId="0" applyNumberFormat="1" applyFont="1" applyFill="1" applyBorder="1" applyAlignment="1" applyProtection="1">
      <alignment horizontal="left" vertical="top"/>
      <protection locked="0"/>
    </xf>
    <xf numFmtId="49" fontId="11" fillId="5" borderId="4" xfId="0" applyNumberFormat="1" applyFont="1" applyFill="1" applyBorder="1" applyAlignment="1" applyProtection="1">
      <alignment horizontal="left" vertical="top"/>
      <protection locked="0"/>
    </xf>
    <xf numFmtId="0" fontId="13" fillId="0" borderId="14" xfId="0" applyFont="1" applyBorder="1" applyAlignment="1" applyProtection="1">
      <alignment horizontal="center" vertical="top"/>
      <protection locked="0"/>
    </xf>
    <xf numFmtId="0" fontId="13" fillId="0" borderId="7" xfId="0" applyFont="1" applyBorder="1" applyAlignment="1" applyProtection="1">
      <alignment horizontal="center" vertical="top"/>
      <protection locked="0"/>
    </xf>
    <xf numFmtId="0" fontId="13" fillId="0" borderId="5" xfId="0" applyFont="1" applyBorder="1" applyAlignment="1" applyProtection="1">
      <alignment horizontal="center" vertical="top"/>
      <protection locked="0"/>
    </xf>
    <xf numFmtId="0" fontId="11" fillId="0" borderId="14" xfId="0" applyFont="1" applyBorder="1" applyAlignment="1" applyProtection="1">
      <alignment horizontal="center" vertical="top"/>
      <protection locked="0"/>
    </xf>
    <xf numFmtId="0" fontId="11" fillId="0" borderId="7" xfId="0" applyFont="1" applyBorder="1" applyAlignment="1" applyProtection="1">
      <alignment horizontal="center" vertical="top"/>
      <protection locked="0"/>
    </xf>
    <xf numFmtId="0" fontId="11" fillId="0" borderId="5" xfId="0" applyFont="1" applyBorder="1" applyAlignment="1" applyProtection="1">
      <alignment horizontal="center" vertical="top"/>
      <protection locked="0"/>
    </xf>
    <xf numFmtId="0" fontId="11" fillId="0" borderId="12" xfId="0" applyFont="1" applyBorder="1" applyAlignment="1">
      <alignment horizontal="left" vertical="center" wrapText="1"/>
    </xf>
    <xf numFmtId="0" fontId="11" fillId="0" borderId="2" xfId="0" applyFont="1" applyBorder="1" applyAlignment="1">
      <alignment horizontal="left" vertical="center" wrapText="1"/>
    </xf>
    <xf numFmtId="10" fontId="13" fillId="0" borderId="7" xfId="0" applyNumberFormat="1" applyFont="1" applyBorder="1" applyAlignment="1" applyProtection="1">
      <alignment horizontal="left" vertical="top" wrapText="1"/>
      <protection locked="0"/>
    </xf>
    <xf numFmtId="0" fontId="1" fillId="0" borderId="14" xfId="0" applyFont="1" applyBorder="1" applyAlignment="1" applyProtection="1">
      <alignment horizontal="left"/>
      <protection locked="0"/>
    </xf>
    <xf numFmtId="0" fontId="1" fillId="0" borderId="7" xfId="0" applyFont="1" applyBorder="1" applyAlignment="1" applyProtection="1">
      <alignment horizontal="left"/>
      <protection locked="0"/>
    </xf>
    <xf numFmtId="0" fontId="5" fillId="0" borderId="14" xfId="0" applyFont="1" applyBorder="1" applyAlignment="1">
      <alignment horizontal="left"/>
    </xf>
    <xf numFmtId="0" fontId="5" fillId="0" borderId="7" xfId="0" applyFont="1" applyBorder="1" applyAlignment="1">
      <alignment horizontal="left"/>
    </xf>
    <xf numFmtId="0" fontId="0" fillId="0" borderId="7" xfId="0" applyBorder="1" applyAlignment="1" applyProtection="1">
      <alignment horizontal="left"/>
      <protection locked="0"/>
    </xf>
    <xf numFmtId="0" fontId="2" fillId="0" borderId="14" xfId="0" applyFont="1" applyBorder="1" applyAlignment="1" applyProtection="1">
      <alignment horizontal="left"/>
      <protection locked="0"/>
    </xf>
    <xf numFmtId="0" fontId="2" fillId="0" borderId="7" xfId="0" applyFont="1" applyBorder="1" applyAlignment="1" applyProtection="1">
      <alignment horizontal="left"/>
      <protection locked="0"/>
    </xf>
    <xf numFmtId="0" fontId="18" fillId="0" borderId="1" xfId="0" applyFont="1" applyBorder="1" applyAlignment="1" applyProtection="1">
      <alignment horizontal="left"/>
      <protection locked="0"/>
    </xf>
    <xf numFmtId="0" fontId="0" fillId="0" borderId="9" xfId="0" applyBorder="1" applyAlignment="1" applyProtection="1">
      <alignment horizontal="left"/>
      <protection locked="0"/>
    </xf>
    <xf numFmtId="0" fontId="1" fillId="26" borderId="14" xfId="0" applyFont="1" applyFill="1" applyBorder="1" applyAlignment="1">
      <alignment horizontal="left"/>
    </xf>
    <xf numFmtId="0" fontId="1" fillId="26" borderId="7" xfId="0" applyFont="1" applyFill="1" applyBorder="1" applyAlignment="1">
      <alignment horizontal="left"/>
    </xf>
    <xf numFmtId="168" fontId="1" fillId="28" borderId="33" xfId="0" applyNumberFormat="1" applyFont="1" applyFill="1" applyBorder="1" applyAlignment="1">
      <alignment horizontal="center" vertical="center" wrapText="1"/>
    </xf>
    <xf numFmtId="168" fontId="1" fillId="28" borderId="2" xfId="0" applyNumberFormat="1" applyFont="1" applyFill="1" applyBorder="1" applyAlignment="1">
      <alignment horizontal="center" vertical="center" wrapText="1"/>
    </xf>
    <xf numFmtId="0" fontId="13" fillId="0" borderId="26" xfId="0" applyFont="1" applyBorder="1" applyAlignment="1" applyProtection="1">
      <alignment horizontal="left" vertical="top"/>
      <protection locked="0"/>
    </xf>
    <xf numFmtId="164" fontId="12" fillId="0" borderId="31" xfId="0" applyNumberFormat="1" applyFont="1" applyBorder="1" applyAlignment="1">
      <alignment horizontal="center" vertical="top"/>
    </xf>
    <xf numFmtId="164" fontId="13" fillId="5" borderId="40" xfId="0" applyNumberFormat="1" applyFont="1" applyFill="1" applyBorder="1" applyAlignment="1">
      <alignment horizontal="center" vertical="center" wrapText="1"/>
    </xf>
    <xf numFmtId="164" fontId="13" fillId="5" borderId="4" xfId="0" applyNumberFormat="1" applyFont="1" applyFill="1" applyBorder="1" applyAlignment="1">
      <alignment horizontal="center" vertical="center" wrapText="1"/>
    </xf>
    <xf numFmtId="164" fontId="13" fillId="5" borderId="27" xfId="0" applyNumberFormat="1" applyFont="1" applyFill="1" applyBorder="1" applyAlignment="1">
      <alignment horizontal="center" vertical="center" wrapText="1"/>
    </xf>
    <xf numFmtId="164" fontId="13" fillId="5" borderId="3" xfId="0" applyNumberFormat="1" applyFont="1" applyFill="1" applyBorder="1" applyAlignment="1">
      <alignment horizontal="center" vertical="center" wrapText="1"/>
    </xf>
    <xf numFmtId="164" fontId="13" fillId="5" borderId="25" xfId="0" applyNumberFormat="1" applyFont="1" applyFill="1" applyBorder="1" applyAlignment="1">
      <alignment horizontal="center" vertical="center" wrapText="1"/>
    </xf>
    <xf numFmtId="164" fontId="13" fillId="5" borderId="8" xfId="0" applyNumberFormat="1" applyFont="1" applyFill="1" applyBorder="1" applyAlignment="1">
      <alignment horizontal="center" vertical="center" wrapText="1"/>
    </xf>
    <xf numFmtId="9" fontId="13" fillId="3" borderId="1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9" fontId="13" fillId="3" borderId="11" xfId="0" applyNumberFormat="1"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9" fontId="13" fillId="3" borderId="10" xfId="0" applyNumberFormat="1" applyFont="1" applyFill="1" applyBorder="1" applyAlignment="1">
      <alignment horizontal="center" vertical="center" wrapText="1"/>
    </xf>
    <xf numFmtId="9" fontId="13" fillId="3" borderId="8" xfId="0" applyNumberFormat="1" applyFont="1" applyFill="1" applyBorder="1" applyAlignment="1">
      <alignment horizontal="center" vertical="center" wrapText="1"/>
    </xf>
    <xf numFmtId="0" fontId="13" fillId="3" borderId="40"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27"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25" xfId="0" applyFont="1" applyFill="1" applyBorder="1" applyAlignment="1">
      <alignment horizontal="center" vertical="center"/>
    </xf>
    <xf numFmtId="0" fontId="13" fillId="3" borderId="8" xfId="0" applyFont="1" applyFill="1" applyBorder="1" applyAlignment="1">
      <alignment horizontal="center" vertical="center"/>
    </xf>
    <xf numFmtId="0" fontId="11" fillId="2" borderId="37" xfId="0" applyFont="1" applyFill="1" applyBorder="1" applyAlignment="1" applyProtection="1">
      <alignment horizontal="center" vertical="top"/>
      <protection locked="0"/>
    </xf>
    <xf numFmtId="0" fontId="11" fillId="2" borderId="38" xfId="0" applyFont="1" applyFill="1" applyBorder="1" applyAlignment="1" applyProtection="1">
      <alignment horizontal="center" vertical="top"/>
      <protection locked="0"/>
    </xf>
    <xf numFmtId="0" fontId="11" fillId="2" borderId="39" xfId="0" applyFont="1" applyFill="1" applyBorder="1" applyAlignment="1" applyProtection="1">
      <alignment horizontal="center" vertical="top"/>
      <protection locked="0"/>
    </xf>
    <xf numFmtId="0" fontId="13" fillId="2" borderId="40"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0" xfId="0" applyFont="1" applyFill="1" applyBorder="1" applyAlignment="1">
      <alignment horizontal="center" vertical="center" wrapText="1"/>
    </xf>
    <xf numFmtId="164" fontId="11" fillId="0" borderId="43" xfId="0" applyNumberFormat="1" applyFont="1" applyBorder="1" applyAlignment="1">
      <alignment horizontal="left"/>
    </xf>
    <xf numFmtId="164" fontId="11" fillId="0" borderId="45" xfId="0" applyNumberFormat="1" applyFont="1" applyBorder="1" applyAlignment="1">
      <alignment horizontal="left"/>
    </xf>
    <xf numFmtId="164" fontId="11" fillId="0" borderId="27" xfId="0" applyNumberFormat="1" applyFont="1" applyBorder="1" applyAlignment="1">
      <alignment horizontal="left"/>
    </xf>
    <xf numFmtId="164" fontId="11" fillId="0" borderId="0" xfId="0" applyNumberFormat="1" applyFont="1" applyAlignment="1">
      <alignment horizontal="left"/>
    </xf>
    <xf numFmtId="164" fontId="11" fillId="0" borderId="25" xfId="0" applyNumberFormat="1" applyFont="1" applyBorder="1" applyAlignment="1">
      <alignment horizontal="left"/>
    </xf>
    <xf numFmtId="164" fontId="11" fillId="0" borderId="1" xfId="0" applyNumberFormat="1" applyFont="1" applyBorder="1" applyAlignment="1">
      <alignment horizontal="left"/>
    </xf>
    <xf numFmtId="164" fontId="11" fillId="0" borderId="27" xfId="0" applyNumberFormat="1" applyFont="1" applyBorder="1" applyAlignment="1">
      <alignment horizontal="right" vertical="top"/>
    </xf>
    <xf numFmtId="164" fontId="11" fillId="0" borderId="0" xfId="0" applyNumberFormat="1" applyFont="1" applyAlignment="1">
      <alignment horizontal="right" vertical="top"/>
    </xf>
    <xf numFmtId="164" fontId="11" fillId="0" borderId="3" xfId="0" applyNumberFormat="1" applyFont="1" applyBorder="1" applyAlignment="1">
      <alignment horizontal="right" vertical="top"/>
    </xf>
    <xf numFmtId="164" fontId="11" fillId="0" borderId="26" xfId="0" applyNumberFormat="1" applyFont="1" applyBorder="1" applyAlignment="1">
      <alignment horizontal="right" vertical="top"/>
    </xf>
    <xf numFmtId="164" fontId="11" fillId="0" borderId="7" xfId="0" applyNumberFormat="1" applyFont="1" applyBorder="1" applyAlignment="1">
      <alignment horizontal="right" vertical="top"/>
    </xf>
    <xf numFmtId="164" fontId="11" fillId="0" borderId="5" xfId="0" applyNumberFormat="1" applyFont="1" applyBorder="1" applyAlignment="1">
      <alignment horizontal="right" vertical="top"/>
    </xf>
    <xf numFmtId="164" fontId="13" fillId="5" borderId="13" xfId="0" applyNumberFormat="1" applyFont="1" applyFill="1" applyBorder="1" applyAlignment="1">
      <alignment horizontal="center" vertical="center" wrapText="1"/>
    </xf>
    <xf numFmtId="164" fontId="13" fillId="5" borderId="11" xfId="0" applyNumberFormat="1" applyFont="1" applyFill="1" applyBorder="1" applyAlignment="1">
      <alignment horizontal="center" vertical="center" wrapText="1"/>
    </xf>
    <xf numFmtId="164" fontId="13" fillId="5" borderId="10" xfId="0" applyNumberFormat="1" applyFont="1" applyFill="1" applyBorder="1" applyAlignment="1">
      <alignment horizontal="center" vertical="center" wrapText="1"/>
    </xf>
    <xf numFmtId="0" fontId="11" fillId="4" borderId="37" xfId="0" applyFont="1" applyFill="1" applyBorder="1" applyAlignment="1" applyProtection="1">
      <alignment horizontal="center" vertical="top"/>
      <protection locked="0"/>
    </xf>
    <xf numFmtId="0" fontId="11" fillId="4" borderId="38" xfId="0" applyFont="1" applyFill="1" applyBorder="1" applyAlignment="1" applyProtection="1">
      <alignment horizontal="center" vertical="top"/>
      <protection locked="0"/>
    </xf>
    <xf numFmtId="0" fontId="11" fillId="4" borderId="39" xfId="0" applyFont="1" applyFill="1" applyBorder="1" applyAlignment="1" applyProtection="1">
      <alignment horizontal="center" vertical="top"/>
      <protection locked="0"/>
    </xf>
    <xf numFmtId="167" fontId="11" fillId="3" borderId="37" xfId="0" applyNumberFormat="1" applyFont="1" applyFill="1" applyBorder="1" applyAlignment="1" applyProtection="1">
      <alignment horizontal="center" vertical="top"/>
      <protection locked="0"/>
    </xf>
    <xf numFmtId="167" fontId="11" fillId="3" borderId="38" xfId="0" applyNumberFormat="1" applyFont="1" applyFill="1" applyBorder="1" applyAlignment="1" applyProtection="1">
      <alignment horizontal="center" vertical="top"/>
      <protection locked="0"/>
    </xf>
    <xf numFmtId="167" fontId="11" fillId="3" borderId="39" xfId="0" applyNumberFormat="1" applyFont="1" applyFill="1" applyBorder="1" applyAlignment="1" applyProtection="1">
      <alignment horizontal="center" vertical="top"/>
      <protection locked="0"/>
    </xf>
    <xf numFmtId="164" fontId="13" fillId="4" borderId="40" xfId="0" applyNumberFormat="1" applyFont="1" applyFill="1" applyBorder="1" applyAlignment="1">
      <alignment horizontal="center" vertical="center" wrapText="1"/>
    </xf>
    <xf numFmtId="164" fontId="13" fillId="4" borderId="4" xfId="0" applyNumberFormat="1" applyFont="1" applyFill="1" applyBorder="1" applyAlignment="1">
      <alignment horizontal="center" vertical="center" wrapText="1"/>
    </xf>
    <xf numFmtId="164" fontId="13" fillId="4" borderId="27" xfId="0" applyNumberFormat="1" applyFont="1" applyFill="1" applyBorder="1" applyAlignment="1">
      <alignment horizontal="center" vertical="center" wrapText="1"/>
    </xf>
    <xf numFmtId="164" fontId="13" fillId="4" borderId="3" xfId="0" applyNumberFormat="1" applyFont="1" applyFill="1" applyBorder="1" applyAlignment="1">
      <alignment horizontal="center" vertical="center" wrapText="1"/>
    </xf>
    <xf numFmtId="164" fontId="13" fillId="4" borderId="25" xfId="0" applyNumberFormat="1" applyFont="1" applyFill="1" applyBorder="1" applyAlignment="1">
      <alignment horizontal="center" vertical="center" wrapText="1"/>
    </xf>
    <xf numFmtId="164" fontId="13" fillId="4" borderId="8" xfId="0" applyNumberFormat="1" applyFont="1" applyFill="1" applyBorder="1" applyAlignment="1">
      <alignment horizontal="center" vertical="center" wrapText="1"/>
    </xf>
    <xf numFmtId="164" fontId="13" fillId="4" borderId="13" xfId="0" applyNumberFormat="1" applyFont="1" applyFill="1" applyBorder="1" applyAlignment="1">
      <alignment horizontal="center" vertical="center" wrapText="1"/>
    </xf>
    <xf numFmtId="164" fontId="13" fillId="4" borderId="11" xfId="0" applyNumberFormat="1" applyFont="1" applyFill="1" applyBorder="1" applyAlignment="1">
      <alignment horizontal="center" vertical="center" wrapText="1"/>
    </xf>
    <xf numFmtId="164" fontId="13" fillId="4" borderId="10" xfId="0" applyNumberFormat="1" applyFont="1" applyFill="1" applyBorder="1" applyAlignment="1">
      <alignment horizontal="center" vertical="center" wrapText="1"/>
    </xf>
    <xf numFmtId="168" fontId="13" fillId="28" borderId="28" xfId="0" applyNumberFormat="1" applyFont="1" applyFill="1" applyBorder="1" applyAlignment="1">
      <alignment horizontal="center" wrapText="1"/>
    </xf>
    <xf numFmtId="168" fontId="13" fillId="28" borderId="29" xfId="0" applyNumberFormat="1" applyFont="1" applyFill="1" applyBorder="1" applyAlignment="1">
      <alignment horizontal="center" wrapText="1"/>
    </xf>
    <xf numFmtId="0" fontId="11" fillId="5" borderId="37" xfId="0" applyFont="1" applyFill="1" applyBorder="1" applyAlignment="1" applyProtection="1">
      <alignment horizontal="center" vertical="top"/>
      <protection locked="0"/>
    </xf>
    <xf numFmtId="0" fontId="11" fillId="5" borderId="38" xfId="0" applyFont="1" applyFill="1" applyBorder="1" applyAlignment="1" applyProtection="1">
      <alignment horizontal="center" vertical="top"/>
      <protection locked="0"/>
    </xf>
    <xf numFmtId="0" fontId="11" fillId="5" borderId="39" xfId="0" applyFont="1" applyFill="1" applyBorder="1" applyAlignment="1" applyProtection="1">
      <alignment horizontal="center" vertical="top"/>
      <protection locked="0"/>
    </xf>
    <xf numFmtId="0" fontId="11" fillId="6" borderId="15" xfId="0" applyFont="1" applyFill="1" applyBorder="1" applyAlignment="1" applyProtection="1">
      <alignment horizontal="center" vertical="top" wrapText="1"/>
      <protection locked="0"/>
    </xf>
    <xf numFmtId="0" fontId="11" fillId="6" borderId="16" xfId="0" applyFont="1" applyFill="1" applyBorder="1" applyAlignment="1" applyProtection="1">
      <alignment horizontal="center" vertical="top" wrapText="1"/>
      <protection locked="0"/>
    </xf>
    <xf numFmtId="0" fontId="11" fillId="6" borderId="17" xfId="0" applyFont="1" applyFill="1" applyBorder="1" applyAlignment="1" applyProtection="1">
      <alignment horizontal="center" vertical="top" wrapText="1"/>
      <protection locked="0"/>
    </xf>
    <xf numFmtId="0" fontId="13" fillId="6" borderId="40"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27"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1" fillId="0" borderId="56" xfId="0" applyFont="1" applyBorder="1" applyAlignment="1" applyProtection="1">
      <alignment horizontal="right" vertical="top"/>
      <protection locked="0"/>
    </xf>
    <xf numFmtId="0" fontId="11" fillId="0" borderId="32" xfId="0" applyFont="1" applyBorder="1" applyAlignment="1" applyProtection="1">
      <alignment horizontal="right" vertical="top"/>
      <protection locked="0"/>
    </xf>
    <xf numFmtId="0" fontId="13" fillId="0" borderId="40" xfId="0" applyFont="1" applyBorder="1" applyAlignment="1" applyProtection="1">
      <alignment horizontal="left" vertical="top"/>
      <protection locked="0"/>
    </xf>
    <xf numFmtId="0" fontId="13" fillId="0" borderId="9" xfId="0" applyFont="1" applyBorder="1" applyAlignment="1" applyProtection="1">
      <alignment horizontal="left" vertical="top"/>
      <protection locked="0"/>
    </xf>
    <xf numFmtId="0" fontId="11" fillId="0" borderId="13" xfId="0" applyFont="1" applyBorder="1" applyAlignment="1" applyProtection="1">
      <alignment horizontal="right" vertical="top"/>
      <protection locked="0"/>
    </xf>
    <xf numFmtId="0" fontId="11" fillId="0" borderId="51" xfId="0" applyFont="1" applyBorder="1" applyAlignment="1" applyProtection="1">
      <alignment horizontal="right" vertical="top"/>
      <protection locked="0"/>
    </xf>
    <xf numFmtId="0" fontId="11" fillId="0" borderId="11" xfId="0" applyFont="1" applyBorder="1" applyAlignment="1" applyProtection="1">
      <alignment horizontal="right" vertical="top"/>
      <protection locked="0"/>
    </xf>
    <xf numFmtId="0" fontId="11" fillId="0" borderId="23" xfId="0" applyFont="1" applyBorder="1" applyAlignment="1" applyProtection="1">
      <alignment horizontal="right" vertical="top"/>
      <protection locked="0"/>
    </xf>
    <xf numFmtId="0" fontId="13" fillId="26" borderId="14" xfId="0" applyFont="1" applyFill="1" applyBorder="1" applyAlignment="1">
      <alignment vertical="top"/>
    </xf>
    <xf numFmtId="0" fontId="13" fillId="26" borderId="7" xfId="0" applyFont="1" applyFill="1" applyBorder="1" applyAlignment="1">
      <alignment vertical="top"/>
    </xf>
    <xf numFmtId="168" fontId="11" fillId="28" borderId="6" xfId="0" applyNumberFormat="1" applyFont="1" applyFill="1" applyBorder="1" applyAlignment="1">
      <alignment horizontal="center" wrapText="1"/>
    </xf>
    <xf numFmtId="0" fontId="13" fillId="26" borderId="6" xfId="0" applyFont="1" applyFill="1" applyBorder="1" applyAlignment="1">
      <alignment horizontal="center" vertical="top"/>
    </xf>
    <xf numFmtId="49" fontId="11" fillId="6" borderId="13" xfId="0" applyNumberFormat="1" applyFont="1" applyFill="1" applyBorder="1" applyAlignment="1" applyProtection="1">
      <alignment horizontal="left" vertical="top"/>
      <protection locked="0"/>
    </xf>
    <xf numFmtId="49" fontId="11" fillId="6" borderId="9" xfId="0" applyNumberFormat="1" applyFont="1" applyFill="1" applyBorder="1" applyAlignment="1" applyProtection="1">
      <alignment horizontal="left" vertical="top"/>
      <protection locked="0"/>
    </xf>
    <xf numFmtId="49" fontId="11" fillId="6" borderId="4" xfId="0" applyNumberFormat="1" applyFont="1" applyFill="1" applyBorder="1" applyAlignment="1" applyProtection="1">
      <alignment horizontal="left" vertical="top"/>
      <protection locked="0"/>
    </xf>
    <xf numFmtId="0" fontId="13" fillId="26" borderId="1" xfId="0" applyFont="1" applyFill="1" applyBorder="1" applyAlignment="1">
      <alignment horizontal="left" vertical="top"/>
    </xf>
    <xf numFmtId="0" fontId="11" fillId="0" borderId="14" xfId="0" applyFont="1" applyBorder="1" applyAlignment="1">
      <alignment vertical="top"/>
    </xf>
    <xf numFmtId="0" fontId="11" fillId="0" borderId="7" xfId="0" applyFont="1" applyBorder="1" applyAlignment="1">
      <alignment vertical="top"/>
    </xf>
    <xf numFmtId="0" fontId="13" fillId="26" borderId="14" xfId="0" applyFont="1" applyFill="1" applyBorder="1" applyAlignment="1">
      <alignment horizontal="center" vertical="top"/>
    </xf>
    <xf numFmtId="0" fontId="13" fillId="26" borderId="7" xfId="0" applyFont="1" applyFill="1" applyBorder="1" applyAlignment="1">
      <alignment horizontal="center" vertical="top"/>
    </xf>
    <xf numFmtId="0" fontId="13" fillId="26" borderId="5" xfId="0" applyFont="1" applyFill="1" applyBorder="1" applyAlignment="1">
      <alignment horizontal="center" vertical="top"/>
    </xf>
    <xf numFmtId="0" fontId="11" fillId="0" borderId="14" xfId="0" applyFont="1" applyBorder="1" applyAlignment="1">
      <alignment horizontal="center" vertical="top"/>
    </xf>
    <xf numFmtId="0" fontId="11" fillId="0" borderId="7" xfId="0" applyFont="1" applyBorder="1" applyAlignment="1">
      <alignment horizontal="center" vertical="top"/>
    </xf>
    <xf numFmtId="0" fontId="11" fillId="0" borderId="5" xfId="0" applyFont="1" applyBorder="1" applyAlignment="1">
      <alignment horizontal="center" vertical="top"/>
    </xf>
    <xf numFmtId="168" fontId="1" fillId="28" borderId="4" xfId="0" applyNumberFormat="1" applyFont="1" applyFill="1" applyBorder="1" applyAlignment="1">
      <alignment horizontal="center" vertical="center" wrapText="1"/>
    </xf>
    <xf numFmtId="168" fontId="1" fillId="28" borderId="8" xfId="0" applyNumberFormat="1" applyFont="1" applyFill="1" applyBorder="1" applyAlignment="1">
      <alignment horizontal="center" vertical="center" wrapText="1"/>
    </xf>
    <xf numFmtId="170" fontId="7" fillId="26" borderId="27" xfId="4" applyNumberFormat="1" applyFont="1" applyFill="1" applyBorder="1" applyAlignment="1">
      <alignment vertical="top"/>
    </xf>
    <xf numFmtId="170" fontId="7" fillId="26" borderId="0" xfId="4" applyNumberFormat="1" applyFont="1" applyFill="1" applyAlignment="1">
      <alignment vertical="top"/>
    </xf>
    <xf numFmtId="0" fontId="5" fillId="0" borderId="31" xfId="4" applyFont="1" applyBorder="1" applyAlignment="1">
      <alignment horizontal="center" vertical="top"/>
    </xf>
    <xf numFmtId="0" fontId="5" fillId="0" borderId="43" xfId="4" applyFont="1" applyBorder="1" applyAlignment="1">
      <alignment horizontal="center" vertical="center"/>
    </xf>
    <xf numFmtId="0" fontId="5" fillId="0" borderId="44" xfId="4" applyFont="1" applyBorder="1" applyAlignment="1">
      <alignment horizontal="center" vertical="center"/>
    </xf>
    <xf numFmtId="164" fontId="18" fillId="0" borderId="43" xfId="4" applyNumberFormat="1" applyFont="1" applyBorder="1" applyAlignment="1">
      <alignment horizontal="left" wrapText="1"/>
    </xf>
    <xf numFmtId="164" fontId="18" fillId="0" borderId="45" xfId="4" applyNumberFormat="1" applyFont="1" applyBorder="1" applyAlignment="1">
      <alignment horizontal="left" wrapText="1"/>
    </xf>
    <xf numFmtId="170" fontId="6" fillId="0" borderId="30" xfId="4" applyNumberFormat="1" applyFont="1" applyBorder="1" applyAlignment="1">
      <alignment horizontal="left" vertical="center"/>
    </xf>
    <xf numFmtId="170" fontId="6" fillId="0" borderId="31" xfId="4" applyNumberFormat="1" applyFont="1" applyBorder="1" applyAlignment="1">
      <alignment horizontal="left" vertical="center"/>
    </xf>
    <xf numFmtId="170" fontId="7" fillId="0" borderId="27" xfId="4" applyNumberFormat="1" applyFont="1" applyBorder="1" applyAlignment="1">
      <alignment vertical="top"/>
    </xf>
    <xf numFmtId="170" fontId="7" fillId="0" borderId="0" xfId="4" applyNumberFormat="1" applyFont="1" applyAlignment="1">
      <alignment vertical="top"/>
    </xf>
    <xf numFmtId="170" fontId="19" fillId="26" borderId="27" xfId="4" applyNumberFormat="1" applyFont="1" applyFill="1" applyBorder="1" applyAlignment="1">
      <alignment vertical="top"/>
    </xf>
    <xf numFmtId="170" fontId="19" fillId="26" borderId="0" xfId="4" applyNumberFormat="1" applyFont="1" applyFill="1" applyAlignment="1">
      <alignment vertical="top"/>
    </xf>
    <xf numFmtId="170" fontId="7" fillId="0" borderId="25" xfId="4" applyNumberFormat="1" applyFont="1" applyBorder="1" applyAlignment="1">
      <alignment vertical="top"/>
    </xf>
    <xf numFmtId="170" fontId="7" fillId="0" borderId="1" xfId="4" applyNumberFormat="1" applyFont="1" applyBorder="1" applyAlignment="1">
      <alignment vertical="top"/>
    </xf>
    <xf numFmtId="170" fontId="6" fillId="0" borderId="26" xfId="4" applyNumberFormat="1" applyFont="1" applyBorder="1" applyAlignment="1">
      <alignment horizontal="left" vertical="top"/>
    </xf>
    <xf numFmtId="170" fontId="6" fillId="0" borderId="7" xfId="4" applyNumberFormat="1" applyFont="1" applyBorder="1" applyAlignment="1">
      <alignment horizontal="left" vertical="top"/>
    </xf>
    <xf numFmtId="164" fontId="18" fillId="0" borderId="43" xfId="4" applyNumberFormat="1" applyFont="1" applyBorder="1" applyAlignment="1">
      <alignment horizontal="center" wrapText="1"/>
    </xf>
    <xf numFmtId="164" fontId="18" fillId="0" borderId="45" xfId="4" applyNumberFormat="1" applyFont="1" applyBorder="1" applyAlignment="1">
      <alignment horizontal="center" wrapText="1"/>
    </xf>
    <xf numFmtId="170" fontId="6" fillId="0" borderId="46" xfId="4" applyNumberFormat="1" applyFont="1" applyBorder="1" applyAlignment="1">
      <alignment horizontal="left" vertical="center"/>
    </xf>
    <xf numFmtId="170" fontId="6" fillId="0" borderId="47" xfId="4" applyNumberFormat="1" applyFont="1" applyBorder="1" applyAlignment="1">
      <alignment horizontal="left" vertical="center"/>
    </xf>
    <xf numFmtId="168" fontId="11" fillId="28" borderId="33" xfId="0" applyNumberFormat="1" applyFont="1" applyFill="1" applyBorder="1" applyAlignment="1">
      <alignment horizontal="center" wrapText="1"/>
    </xf>
    <xf numFmtId="168" fontId="11" fillId="28" borderId="2" xfId="0" applyNumberFormat="1" applyFont="1" applyFill="1" applyBorder="1" applyAlignment="1">
      <alignment horizontal="center" wrapText="1"/>
    </xf>
    <xf numFmtId="49" fontId="11" fillId="32" borderId="13" xfId="0" applyNumberFormat="1" applyFont="1" applyFill="1" applyBorder="1" applyAlignment="1" applyProtection="1">
      <alignment horizontal="left" vertical="top"/>
      <protection locked="0"/>
    </xf>
    <xf numFmtId="49" fontId="11" fillId="32" borderId="9" xfId="0" applyNumberFormat="1" applyFont="1" applyFill="1" applyBorder="1" applyAlignment="1" applyProtection="1">
      <alignment horizontal="left" vertical="top"/>
      <protection locked="0"/>
    </xf>
    <xf numFmtId="49" fontId="11" fillId="32" borderId="4" xfId="0" applyNumberFormat="1" applyFont="1" applyFill="1" applyBorder="1" applyAlignment="1" applyProtection="1">
      <alignment horizontal="left" vertical="top"/>
      <protection locked="0"/>
    </xf>
    <xf numFmtId="169" fontId="13" fillId="26" borderId="6" xfId="3" applyNumberFormat="1" applyFont="1" applyFill="1" applyBorder="1" applyAlignment="1" applyProtection="1">
      <alignment horizontal="center" vertical="center"/>
    </xf>
    <xf numFmtId="0" fontId="11" fillId="7" borderId="15" xfId="0" applyFont="1" applyFill="1" applyBorder="1" applyAlignment="1" applyProtection="1">
      <alignment horizontal="center" vertical="top" wrapText="1"/>
      <protection locked="0"/>
    </xf>
    <xf numFmtId="0" fontId="11" fillId="7" borderId="16" xfId="0" applyFont="1" applyFill="1" applyBorder="1" applyAlignment="1" applyProtection="1">
      <alignment horizontal="center" vertical="top" wrapText="1"/>
      <protection locked="0"/>
    </xf>
    <xf numFmtId="0" fontId="11" fillId="7" borderId="17" xfId="0" applyFont="1" applyFill="1" applyBorder="1" applyAlignment="1" applyProtection="1">
      <alignment horizontal="center" vertical="top" wrapText="1"/>
      <protection locked="0"/>
    </xf>
    <xf numFmtId="0" fontId="11" fillId="8" borderId="15" xfId="0" applyFont="1" applyFill="1" applyBorder="1" applyAlignment="1" applyProtection="1">
      <alignment horizontal="center" vertical="top" wrapText="1"/>
      <protection locked="0"/>
    </xf>
    <xf numFmtId="0" fontId="11" fillId="8" borderId="16" xfId="0" applyFont="1" applyFill="1" applyBorder="1" applyAlignment="1" applyProtection="1">
      <alignment horizontal="center" vertical="top" wrapText="1"/>
      <protection locked="0"/>
    </xf>
    <xf numFmtId="0" fontId="11" fillId="8" borderId="17" xfId="0" applyFont="1" applyFill="1" applyBorder="1" applyAlignment="1" applyProtection="1">
      <alignment horizontal="center" vertical="top" wrapText="1"/>
      <protection locked="0"/>
    </xf>
    <xf numFmtId="0" fontId="11" fillId="9" borderId="15" xfId="0" applyFont="1" applyFill="1" applyBorder="1" applyAlignment="1" applyProtection="1">
      <alignment horizontal="center" vertical="top" wrapText="1"/>
      <protection locked="0"/>
    </xf>
    <xf numFmtId="0" fontId="11" fillId="9" borderId="16" xfId="0" applyFont="1" applyFill="1" applyBorder="1" applyAlignment="1" applyProtection="1">
      <alignment horizontal="center" vertical="top" wrapText="1"/>
      <protection locked="0"/>
    </xf>
    <xf numFmtId="0" fontId="11" fillId="9" borderId="17" xfId="0" applyFont="1" applyFill="1" applyBorder="1" applyAlignment="1" applyProtection="1">
      <alignment horizontal="center" vertical="top" wrapText="1"/>
      <protection locked="0"/>
    </xf>
    <xf numFmtId="0" fontId="11" fillId="10" borderId="15" xfId="0" applyFont="1" applyFill="1" applyBorder="1" applyAlignment="1" applyProtection="1">
      <alignment horizontal="center" vertical="top" wrapText="1"/>
      <protection locked="0"/>
    </xf>
    <xf numFmtId="0" fontId="11" fillId="10" borderId="16" xfId="0" applyFont="1" applyFill="1" applyBorder="1" applyAlignment="1" applyProtection="1">
      <alignment horizontal="center" vertical="top" wrapText="1"/>
      <protection locked="0"/>
    </xf>
    <xf numFmtId="0" fontId="11" fillId="10" borderId="17" xfId="0" applyFont="1" applyFill="1" applyBorder="1" applyAlignment="1" applyProtection="1">
      <alignment horizontal="center" vertical="top" wrapText="1"/>
      <protection locked="0"/>
    </xf>
    <xf numFmtId="0" fontId="13" fillId="17" borderId="40" xfId="0" applyFont="1" applyFill="1" applyBorder="1" applyAlignment="1">
      <alignment horizontal="center" vertical="center" wrapText="1"/>
    </xf>
    <xf numFmtId="0" fontId="13" fillId="17" borderId="4" xfId="0" applyFont="1" applyFill="1" applyBorder="1" applyAlignment="1">
      <alignment horizontal="center" vertical="center" wrapText="1"/>
    </xf>
    <xf numFmtId="0" fontId="13" fillId="17" borderId="27"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25" xfId="0" applyFont="1" applyFill="1" applyBorder="1" applyAlignment="1">
      <alignment horizontal="center" vertical="center" wrapText="1"/>
    </xf>
    <xf numFmtId="0" fontId="13" fillId="17" borderId="8" xfId="0" applyFont="1" applyFill="1" applyBorder="1" applyAlignment="1">
      <alignment horizontal="center" vertical="center" wrapText="1"/>
    </xf>
    <xf numFmtId="0" fontId="13" fillId="17" borderId="13" xfId="0" applyFont="1" applyFill="1" applyBorder="1" applyAlignment="1">
      <alignment horizontal="center" vertical="center" wrapText="1"/>
    </xf>
    <xf numFmtId="0" fontId="13" fillId="17" borderId="11"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13" fillId="7" borderId="10"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8" borderId="40" xfId="0" applyFont="1" applyFill="1" applyBorder="1" applyAlignment="1">
      <alignment horizontal="center" vertical="center" wrapText="1"/>
    </xf>
    <xf numFmtId="0" fontId="13" fillId="8" borderId="4" xfId="0" applyFont="1" applyFill="1" applyBorder="1" applyAlignment="1">
      <alignment horizontal="center" vertical="center" wrapText="1"/>
    </xf>
    <xf numFmtId="0" fontId="13" fillId="8" borderId="27"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13" fillId="8" borderId="25"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3" fillId="8" borderId="13"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3" fillId="9" borderId="40"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13" fillId="9" borderId="27"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3" fillId="9" borderId="25" xfId="0" applyFont="1" applyFill="1" applyBorder="1" applyAlignment="1">
      <alignment horizontal="center" vertical="center" wrapText="1"/>
    </xf>
    <xf numFmtId="0" fontId="13" fillId="9" borderId="8" xfId="0" applyFont="1" applyFill="1" applyBorder="1" applyAlignment="1">
      <alignment horizontal="center" vertical="center" wrapText="1"/>
    </xf>
    <xf numFmtId="0" fontId="13" fillId="9" borderId="13" xfId="0" applyFont="1" applyFill="1" applyBorder="1" applyAlignment="1">
      <alignment horizontal="center" vertical="center" wrapText="1"/>
    </xf>
    <xf numFmtId="0" fontId="13" fillId="9" borderId="11"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10" borderId="40"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27"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1" fillId="17" borderId="15" xfId="0" applyFont="1" applyFill="1" applyBorder="1" applyAlignment="1" applyProtection="1">
      <alignment horizontal="center" vertical="top" wrapText="1"/>
      <protection locked="0"/>
    </xf>
    <xf numFmtId="0" fontId="11" fillId="17" borderId="16" xfId="0" applyFont="1" applyFill="1" applyBorder="1" applyAlignment="1" applyProtection="1">
      <alignment horizontal="center" vertical="top" wrapText="1"/>
      <protection locked="0"/>
    </xf>
    <xf numFmtId="0" fontId="13" fillId="10" borderId="13" xfId="0" applyFont="1" applyFill="1" applyBorder="1" applyAlignment="1">
      <alignment horizontal="center" vertical="center" wrapText="1"/>
    </xf>
    <xf numFmtId="0" fontId="13" fillId="10" borderId="11" xfId="0" applyFont="1" applyFill="1" applyBorder="1" applyAlignment="1">
      <alignment horizontal="center" vertical="center" wrapText="1"/>
    </xf>
    <xf numFmtId="0" fontId="13" fillId="10" borderId="10" xfId="0" applyFont="1" applyFill="1" applyBorder="1" applyAlignment="1">
      <alignment horizontal="center" vertical="center" wrapText="1"/>
    </xf>
    <xf numFmtId="168" fontId="13" fillId="28" borderId="58" xfId="0" applyNumberFormat="1" applyFont="1" applyFill="1" applyBorder="1" applyAlignment="1">
      <alignment horizontal="center" wrapText="1"/>
    </xf>
    <xf numFmtId="168" fontId="13" fillId="28" borderId="59" xfId="0" applyNumberFormat="1" applyFont="1" applyFill="1" applyBorder="1" applyAlignment="1">
      <alignment horizontal="center" wrapText="1"/>
    </xf>
    <xf numFmtId="0" fontId="13" fillId="7" borderId="40"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5" xfId="0" applyFont="1" applyFill="1" applyBorder="1" applyAlignment="1">
      <alignment horizontal="center" vertical="center" wrapText="1"/>
    </xf>
    <xf numFmtId="168" fontId="1" fillId="28" borderId="33" xfId="0" applyNumberFormat="1" applyFont="1" applyFill="1" applyBorder="1" applyAlignment="1">
      <alignment horizontal="center" wrapText="1"/>
    </xf>
    <xf numFmtId="168" fontId="1" fillId="28" borderId="2" xfId="0" applyNumberFormat="1" applyFont="1" applyFill="1" applyBorder="1" applyAlignment="1">
      <alignment horizontal="center" wrapText="1"/>
    </xf>
    <xf numFmtId="0" fontId="10" fillId="0" borderId="0" xfId="0" applyFont="1" applyAlignment="1">
      <alignment horizontal="center"/>
    </xf>
    <xf numFmtId="0" fontId="5" fillId="9" borderId="6" xfId="0" applyFont="1" applyFill="1" applyBorder="1" applyAlignment="1">
      <alignment horizontal="center" vertical="center"/>
    </xf>
    <xf numFmtId="0" fontId="5" fillId="10" borderId="6" xfId="0" applyFont="1" applyFill="1" applyBorder="1" applyAlignment="1">
      <alignment horizontal="center" vertical="center"/>
    </xf>
    <xf numFmtId="0" fontId="5" fillId="11" borderId="6" xfId="0" applyFont="1" applyFill="1" applyBorder="1" applyAlignment="1">
      <alignment horizontal="center" vertical="center"/>
    </xf>
    <xf numFmtId="0" fontId="5" fillId="8" borderId="6"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6" borderId="6" xfId="0" applyFont="1" applyFill="1" applyBorder="1" applyAlignment="1">
      <alignment horizontal="center" vertical="center"/>
    </xf>
    <xf numFmtId="0" fontId="5" fillId="7" borderId="6" xfId="0" applyFont="1" applyFill="1" applyBorder="1" applyAlignment="1">
      <alignment horizontal="center" vertical="center"/>
    </xf>
    <xf numFmtId="0" fontId="18" fillId="0" borderId="10" xfId="0" applyFont="1" applyBorder="1" applyAlignment="1" applyProtection="1">
      <alignment horizontal="left"/>
      <protection locked="0"/>
    </xf>
    <xf numFmtId="0" fontId="0" fillId="0" borderId="13" xfId="0" applyBorder="1" applyAlignment="1" applyProtection="1">
      <alignment horizontal="left"/>
      <protection locked="0"/>
    </xf>
    <xf numFmtId="0" fontId="5" fillId="0" borderId="13" xfId="0" applyFont="1" applyBorder="1" applyAlignment="1">
      <alignment horizontal="left"/>
    </xf>
    <xf numFmtId="0" fontId="5" fillId="0" borderId="9" xfId="0" applyFont="1" applyBorder="1" applyAlignment="1">
      <alignment horizontal="left"/>
    </xf>
    <xf numFmtId="0" fontId="1" fillId="0" borderId="10" xfId="0" applyFont="1" applyBorder="1" applyAlignment="1" applyProtection="1">
      <alignment horizontal="left"/>
      <protection locked="0"/>
    </xf>
    <xf numFmtId="0" fontId="1" fillId="0" borderId="1" xfId="0" applyFont="1" applyBorder="1" applyAlignment="1" applyProtection="1">
      <alignment horizontal="left"/>
      <protection locked="0"/>
    </xf>
    <xf numFmtId="0" fontId="1" fillId="0" borderId="13" xfId="0" applyFont="1" applyBorder="1" applyAlignment="1" applyProtection="1">
      <alignment horizontal="left"/>
      <protection locked="0"/>
    </xf>
    <xf numFmtId="0" fontId="1" fillId="0" borderId="9" xfId="0" applyFont="1" applyBorder="1" applyAlignment="1" applyProtection="1">
      <alignment horizontal="left"/>
      <protection locked="0"/>
    </xf>
    <xf numFmtId="0" fontId="5" fillId="0" borderId="0" xfId="4" applyFont="1" applyAlignment="1">
      <alignment horizontal="center" vertical="top"/>
    </xf>
    <xf numFmtId="168" fontId="11" fillId="28" borderId="24" xfId="0" applyNumberFormat="1" applyFont="1" applyFill="1" applyBorder="1" applyAlignment="1">
      <alignment horizontal="center" wrapText="1"/>
    </xf>
    <xf numFmtId="168" fontId="11" fillId="28" borderId="18" xfId="0" applyNumberFormat="1" applyFont="1" applyFill="1" applyBorder="1" applyAlignment="1">
      <alignment horizontal="center" wrapText="1"/>
    </xf>
    <xf numFmtId="168" fontId="11" fillId="28" borderId="28" xfId="0" applyNumberFormat="1" applyFont="1" applyFill="1" applyBorder="1" applyAlignment="1">
      <alignment horizontal="center" wrapText="1"/>
    </xf>
    <xf numFmtId="168" fontId="11" fillId="28" borderId="29" xfId="0" applyNumberFormat="1" applyFont="1" applyFill="1" applyBorder="1" applyAlignment="1">
      <alignment horizontal="center" wrapText="1"/>
    </xf>
    <xf numFmtId="168" fontId="11" fillId="28" borderId="12" xfId="0" applyNumberFormat="1" applyFont="1" applyFill="1" applyBorder="1" applyAlignment="1">
      <alignment horizontal="center" wrapText="1"/>
    </xf>
    <xf numFmtId="0" fontId="54" fillId="26" borderId="31" xfId="0" applyFont="1" applyFill="1" applyBorder="1" applyAlignment="1">
      <alignment horizontal="center" vertical="top"/>
    </xf>
    <xf numFmtId="0" fontId="11" fillId="28" borderId="15" xfId="0" applyFont="1" applyFill="1" applyBorder="1" applyAlignment="1">
      <alignment horizontal="center" vertical="center" wrapText="1"/>
    </xf>
    <xf numFmtId="0" fontId="11" fillId="28" borderId="16" xfId="0" applyFont="1" applyFill="1" applyBorder="1" applyAlignment="1">
      <alignment horizontal="center" vertical="center" wrapText="1"/>
    </xf>
    <xf numFmtId="0" fontId="11" fillId="28" borderId="17" xfId="0" applyFont="1" applyFill="1" applyBorder="1" applyAlignment="1">
      <alignment horizontal="center" vertical="center" wrapText="1"/>
    </xf>
    <xf numFmtId="9" fontId="13" fillId="0" borderId="13" xfId="5" applyFont="1" applyBorder="1" applyAlignment="1" applyProtection="1">
      <alignment horizontal="center" vertical="center"/>
    </xf>
    <xf numFmtId="9" fontId="13" fillId="0" borderId="11" xfId="5" applyFont="1" applyBorder="1" applyAlignment="1" applyProtection="1">
      <alignment horizontal="center" vertical="center"/>
    </xf>
    <xf numFmtId="9" fontId="13" fillId="0" borderId="10" xfId="5" applyFont="1" applyBorder="1" applyAlignment="1" applyProtection="1">
      <alignment horizontal="center" vertical="center"/>
    </xf>
    <xf numFmtId="49" fontId="11" fillId="21" borderId="14" xfId="0" applyNumberFormat="1" applyFont="1" applyFill="1" applyBorder="1" applyAlignment="1" applyProtection="1">
      <alignment horizontal="left" vertical="top"/>
      <protection locked="0"/>
    </xf>
    <xf numFmtId="49" fontId="11" fillId="21" borderId="7" xfId="0" applyNumberFormat="1" applyFont="1" applyFill="1" applyBorder="1" applyAlignment="1" applyProtection="1">
      <alignment horizontal="left" vertical="top"/>
      <protection locked="0"/>
    </xf>
    <xf numFmtId="49" fontId="11" fillId="21" borderId="4" xfId="0" applyNumberFormat="1" applyFont="1" applyFill="1" applyBorder="1" applyAlignment="1" applyProtection="1">
      <alignment horizontal="left" vertical="top"/>
      <protection locked="0"/>
    </xf>
    <xf numFmtId="14" fontId="13" fillId="0" borderId="6" xfId="0" applyNumberFormat="1" applyFont="1" applyBorder="1" applyAlignment="1">
      <alignment horizontal="center" vertical="top"/>
    </xf>
    <xf numFmtId="14" fontId="11" fillId="0" borderId="14" xfId="0" applyNumberFormat="1" applyFont="1" applyBorder="1" applyAlignment="1">
      <alignment horizontal="left" vertical="top" wrapText="1"/>
    </xf>
    <xf numFmtId="14" fontId="11" fillId="0" borderId="7" xfId="0" applyNumberFormat="1" applyFont="1" applyBorder="1" applyAlignment="1">
      <alignment horizontal="left" vertical="top" wrapText="1"/>
    </xf>
    <xf numFmtId="14" fontId="11" fillId="0" borderId="7" xfId="0" applyNumberFormat="1" applyFont="1" applyBorder="1" applyAlignment="1">
      <alignment horizontal="center" vertical="top"/>
    </xf>
    <xf numFmtId="14" fontId="11" fillId="0" borderId="5" xfId="0" applyNumberFormat="1" applyFont="1" applyBorder="1" applyAlignment="1">
      <alignment horizontal="center" vertical="top"/>
    </xf>
    <xf numFmtId="0" fontId="11" fillId="0" borderId="0" xfId="0" applyFont="1" applyAlignment="1">
      <alignment vertical="top" wrapText="1"/>
    </xf>
    <xf numFmtId="164" fontId="12" fillId="26" borderId="31" xfId="0" applyNumberFormat="1" applyFont="1" applyFill="1" applyBorder="1" applyAlignment="1">
      <alignment horizontal="center" vertical="top"/>
    </xf>
    <xf numFmtId="0" fontId="11" fillId="28" borderId="15" xfId="0" applyFont="1" applyFill="1" applyBorder="1" applyAlignment="1">
      <alignment horizontal="center" vertical="top" wrapText="1"/>
    </xf>
    <xf numFmtId="0" fontId="11" fillId="28" borderId="16" xfId="0" applyFont="1" applyFill="1" applyBorder="1" applyAlignment="1">
      <alignment horizontal="center" vertical="top" wrapText="1"/>
    </xf>
    <xf numFmtId="0" fontId="11" fillId="28" borderId="17" xfId="0" applyFont="1" applyFill="1" applyBorder="1" applyAlignment="1">
      <alignment horizontal="center" vertical="top" wrapText="1"/>
    </xf>
    <xf numFmtId="168" fontId="13" fillId="28" borderId="24" xfId="0" applyNumberFormat="1" applyFont="1" applyFill="1" applyBorder="1" applyAlignment="1">
      <alignment horizontal="center" wrapText="1"/>
    </xf>
    <xf numFmtId="168" fontId="13" fillId="28" borderId="18" xfId="0" applyNumberFormat="1" applyFont="1" applyFill="1" applyBorder="1" applyAlignment="1">
      <alignment horizontal="center" wrapText="1"/>
    </xf>
    <xf numFmtId="168" fontId="11" fillId="28" borderId="12" xfId="0" applyNumberFormat="1" applyFont="1" applyFill="1" applyBorder="1" applyAlignment="1">
      <alignment horizontal="center" vertical="center" wrapText="1"/>
    </xf>
    <xf numFmtId="168" fontId="11" fillId="28" borderId="2" xfId="0" applyNumberFormat="1" applyFont="1" applyFill="1" applyBorder="1" applyAlignment="1">
      <alignment horizontal="center" vertical="center" wrapText="1"/>
    </xf>
    <xf numFmtId="0" fontId="10" fillId="26" borderId="31" xfId="0" applyFont="1" applyFill="1" applyBorder="1" applyAlignment="1">
      <alignment horizontal="center"/>
    </xf>
    <xf numFmtId="9" fontId="10" fillId="26" borderId="31" xfId="0" applyNumberFormat="1" applyFont="1" applyFill="1" applyBorder="1" applyAlignment="1">
      <alignment horizontal="center"/>
    </xf>
    <xf numFmtId="0" fontId="1" fillId="0" borderId="41" xfId="0" applyFont="1" applyBorder="1" applyAlignment="1" applyProtection="1">
      <alignment horizontal="left"/>
      <protection locked="0"/>
    </xf>
    <xf numFmtId="0" fontId="2" fillId="0" borderId="41" xfId="0" applyFont="1" applyBorder="1" applyAlignment="1" applyProtection="1">
      <alignment horizontal="left"/>
      <protection locked="0"/>
    </xf>
    <xf numFmtId="0" fontId="5" fillId="0" borderId="41" xfId="0" applyFont="1" applyBorder="1" applyAlignment="1">
      <alignment horizontal="left"/>
    </xf>
    <xf numFmtId="0" fontId="0" fillId="0" borderId="41" xfId="0" applyBorder="1" applyAlignment="1" applyProtection="1">
      <alignment horizontal="left"/>
      <protection locked="0"/>
    </xf>
    <xf numFmtId="0" fontId="18" fillId="0" borderId="19" xfId="0" applyFont="1" applyBorder="1" applyAlignment="1" applyProtection="1">
      <alignment horizontal="left"/>
      <protection locked="0"/>
    </xf>
    <xf numFmtId="0" fontId="0" fillId="0" borderId="51" xfId="0" applyBorder="1" applyAlignment="1" applyProtection="1">
      <alignment horizontal="left"/>
      <protection locked="0"/>
    </xf>
    <xf numFmtId="0" fontId="1" fillId="26" borderId="41" xfId="0" applyFont="1" applyFill="1" applyBorder="1" applyAlignment="1">
      <alignment horizontal="left"/>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9" borderId="15"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17"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6" xfId="0" applyFont="1" applyFill="1" applyBorder="1" applyAlignment="1">
      <alignment horizontal="center" vertical="center"/>
    </xf>
    <xf numFmtId="0" fontId="5" fillId="10" borderId="17" xfId="0" applyFont="1" applyFill="1" applyBorder="1" applyAlignment="1">
      <alignment horizontal="center" vertical="center"/>
    </xf>
    <xf numFmtId="0" fontId="5" fillId="11" borderId="15" xfId="0" applyFont="1" applyFill="1" applyBorder="1" applyAlignment="1">
      <alignment horizontal="center" vertical="center"/>
    </xf>
    <xf numFmtId="0" fontId="5" fillId="11" borderId="16" xfId="0" applyFont="1" applyFill="1" applyBorder="1" applyAlignment="1">
      <alignment horizontal="center" vertical="center"/>
    </xf>
    <xf numFmtId="0" fontId="5" fillId="11" borderId="17" xfId="0" applyFont="1" applyFill="1" applyBorder="1" applyAlignment="1">
      <alignment horizontal="center" vertical="center"/>
    </xf>
    <xf numFmtId="0" fontId="5" fillId="28" borderId="15" xfId="0" applyFont="1" applyFill="1" applyBorder="1" applyAlignment="1">
      <alignment horizontal="center" vertical="center" wrapText="1"/>
    </xf>
    <xf numFmtId="0" fontId="5" fillId="28" borderId="16" xfId="0" applyFont="1" applyFill="1" applyBorder="1" applyAlignment="1">
      <alignment horizontal="center" vertical="center" wrapText="1"/>
    </xf>
    <xf numFmtId="0" fontId="5" fillId="28" borderId="17" xfId="0" applyFont="1" applyFill="1" applyBorder="1" applyAlignment="1">
      <alignment horizontal="center" vertical="center" wrapText="1"/>
    </xf>
    <xf numFmtId="0" fontId="5" fillId="2" borderId="15"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6" borderId="15" xfId="0" applyFont="1" applyFill="1" applyBorder="1" applyAlignment="1">
      <alignment horizontal="center" vertical="center"/>
    </xf>
    <xf numFmtId="0" fontId="5" fillId="6" borderId="16" xfId="0" applyFont="1" applyFill="1" applyBorder="1" applyAlignment="1">
      <alignment horizontal="center" vertical="center"/>
    </xf>
    <xf numFmtId="0" fontId="5" fillId="6" borderId="17" xfId="0" applyFont="1" applyFill="1" applyBorder="1" applyAlignment="1">
      <alignment horizontal="center" vertical="center"/>
    </xf>
    <xf numFmtId="0" fontId="5" fillId="7" borderId="15" xfId="0" applyFont="1" applyFill="1" applyBorder="1" applyAlignment="1">
      <alignment horizontal="center" vertical="center"/>
    </xf>
    <xf numFmtId="0" fontId="5" fillId="7" borderId="16" xfId="0" applyFont="1" applyFill="1" applyBorder="1" applyAlignment="1">
      <alignment horizontal="center" vertical="center"/>
    </xf>
    <xf numFmtId="0" fontId="5" fillId="7" borderId="17" xfId="0" applyFont="1" applyFill="1" applyBorder="1" applyAlignment="1">
      <alignment horizontal="center" vertical="center"/>
    </xf>
    <xf numFmtId="0" fontId="5" fillId="8" borderId="15" xfId="0" applyFont="1" applyFill="1" applyBorder="1" applyAlignment="1">
      <alignment horizontal="center" vertical="center"/>
    </xf>
    <xf numFmtId="0" fontId="5" fillId="8" borderId="16" xfId="0" applyFont="1" applyFill="1" applyBorder="1" applyAlignment="1">
      <alignment horizontal="center" vertical="center"/>
    </xf>
    <xf numFmtId="0" fontId="5" fillId="8" borderId="17" xfId="0" applyFont="1" applyFill="1" applyBorder="1" applyAlignment="1">
      <alignment horizontal="center" vertical="center"/>
    </xf>
    <xf numFmtId="168" fontId="1" fillId="28" borderId="24" xfId="0" applyNumberFormat="1" applyFont="1" applyFill="1" applyBorder="1" applyAlignment="1">
      <alignment horizontal="center" vertical="center" wrapText="1"/>
    </xf>
    <xf numFmtId="168" fontId="1" fillId="28" borderId="18" xfId="0" applyNumberFormat="1" applyFont="1" applyFill="1" applyBorder="1" applyAlignment="1">
      <alignment horizontal="center" vertical="center" wrapText="1"/>
    </xf>
    <xf numFmtId="168" fontId="5" fillId="28" borderId="12" xfId="0" applyNumberFormat="1" applyFont="1" applyFill="1" applyBorder="1" applyAlignment="1">
      <alignment horizontal="center" vertical="center" wrapText="1"/>
    </xf>
    <xf numFmtId="168" fontId="5" fillId="28" borderId="2" xfId="0" applyNumberFormat="1" applyFont="1" applyFill="1" applyBorder="1" applyAlignment="1">
      <alignment horizontal="center" vertical="center" wrapText="1"/>
    </xf>
    <xf numFmtId="168" fontId="1" fillId="28" borderId="28" xfId="0" applyNumberFormat="1" applyFont="1" applyFill="1" applyBorder="1" applyAlignment="1">
      <alignment horizontal="center" vertical="center" wrapText="1"/>
    </xf>
    <xf numFmtId="168" fontId="1" fillId="28" borderId="29" xfId="0" applyNumberFormat="1" applyFont="1" applyFill="1" applyBorder="1" applyAlignment="1">
      <alignment horizontal="center" vertical="center" wrapText="1"/>
    </xf>
    <xf numFmtId="170" fontId="6" fillId="0" borderId="26" xfId="4" applyNumberFormat="1" applyFont="1" applyBorder="1" applyAlignment="1">
      <alignment vertical="center"/>
    </xf>
    <xf numFmtId="170" fontId="6" fillId="0" borderId="7" xfId="4" applyNumberFormat="1" applyFont="1" applyBorder="1" applyAlignment="1">
      <alignment vertical="center"/>
    </xf>
    <xf numFmtId="170" fontId="7" fillId="0" borderId="46" xfId="4" applyNumberFormat="1" applyFont="1" applyBorder="1" applyAlignment="1">
      <alignment horizontal="left" vertical="center"/>
    </xf>
    <xf numFmtId="170" fontId="7" fillId="0" borderId="47" xfId="4" applyNumberFormat="1" applyFont="1" applyBorder="1" applyAlignment="1">
      <alignment horizontal="left" vertical="center"/>
    </xf>
    <xf numFmtId="170" fontId="7" fillId="0" borderId="0" xfId="4" applyNumberFormat="1" applyFont="1" applyAlignment="1">
      <alignment vertical="center"/>
    </xf>
    <xf numFmtId="170" fontId="22" fillId="12" borderId="15" xfId="4" applyNumberFormat="1" applyFont="1" applyFill="1" applyBorder="1" applyAlignment="1">
      <alignment horizontal="left" vertical="top"/>
    </xf>
    <xf numFmtId="170" fontId="22" fillId="12" borderId="16" xfId="4" applyNumberFormat="1" applyFont="1" applyFill="1" applyBorder="1" applyAlignment="1">
      <alignment horizontal="left" vertical="top"/>
    </xf>
    <xf numFmtId="170" fontId="22" fillId="12" borderId="17" xfId="4" applyNumberFormat="1" applyFont="1" applyFill="1" applyBorder="1" applyAlignment="1">
      <alignment horizontal="left" vertical="top"/>
    </xf>
    <xf numFmtId="170" fontId="6" fillId="0" borderId="6" xfId="4" applyNumberFormat="1" applyFont="1" applyBorder="1" applyAlignment="1">
      <alignment horizontal="center" vertical="top"/>
    </xf>
    <xf numFmtId="0" fontId="5" fillId="0" borderId="6" xfId="4" applyFont="1" applyBorder="1" applyAlignment="1">
      <alignment horizontal="center" vertical="top"/>
    </xf>
    <xf numFmtId="0" fontId="4" fillId="25" borderId="6" xfId="4" applyFill="1" applyBorder="1" applyAlignment="1">
      <alignment vertical="top"/>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0" fontId="1" fillId="0" borderId="6" xfId="4" applyFont="1" applyBorder="1" applyAlignment="1">
      <alignment vertical="top" wrapText="1"/>
    </xf>
    <xf numFmtId="0" fontId="4" fillId="0" borderId="6" xfId="4" applyBorder="1" applyAlignment="1">
      <alignment vertical="top" wrapText="1"/>
    </xf>
    <xf numFmtId="170" fontId="7" fillId="0" borderId="6" xfId="4" applyNumberFormat="1" applyFont="1" applyBorder="1" applyAlignment="1">
      <alignment vertical="center"/>
    </xf>
    <xf numFmtId="0" fontId="4" fillId="0" borderId="6" xfId="4" applyBorder="1" applyAlignment="1">
      <alignment vertical="top"/>
    </xf>
    <xf numFmtId="170" fontId="6" fillId="0" borderId="9" xfId="4" applyNumberFormat="1" applyFont="1" applyBorder="1" applyAlignment="1">
      <alignment vertical="top"/>
    </xf>
    <xf numFmtId="170" fontId="26" fillId="0" borderId="0" xfId="7" applyNumberFormat="1" applyFont="1" applyFill="1" applyBorder="1" applyAlignment="1">
      <alignment vertical="top"/>
    </xf>
    <xf numFmtId="170" fontId="6" fillId="0" borderId="0" xfId="4" applyNumberFormat="1" applyFont="1" applyAlignment="1">
      <alignment vertical="top"/>
    </xf>
    <xf numFmtId="0" fontId="4" fillId="25" borderId="14" xfId="4" applyFill="1" applyBorder="1" applyAlignment="1">
      <alignment vertical="top" wrapText="1"/>
    </xf>
    <xf numFmtId="0" fontId="4" fillId="25" borderId="5" xfId="4" applyFill="1" applyBorder="1" applyAlignment="1">
      <alignment vertical="top" wrapText="1"/>
    </xf>
    <xf numFmtId="0" fontId="4" fillId="25" borderId="14" xfId="4" applyFill="1" applyBorder="1" applyAlignment="1">
      <alignment vertical="top"/>
    </xf>
    <xf numFmtId="0" fontId="4" fillId="25" borderId="7" xfId="4" applyFill="1" applyBorder="1" applyAlignment="1">
      <alignment vertical="top"/>
    </xf>
    <xf numFmtId="0" fontId="4" fillId="25" borderId="5" xfId="4" applyFill="1" applyBorder="1" applyAlignment="1">
      <alignment vertical="top"/>
    </xf>
    <xf numFmtId="170" fontId="7" fillId="0" borderId="6" xfId="4" applyNumberFormat="1" applyFont="1" applyBorder="1" applyAlignment="1">
      <alignment horizontal="left" vertical="center"/>
    </xf>
    <xf numFmtId="49" fontId="11" fillId="20" borderId="14" xfId="0" applyNumberFormat="1" applyFont="1" applyFill="1" applyBorder="1" applyAlignment="1" applyProtection="1">
      <alignment horizontal="left" vertical="top"/>
      <protection locked="0"/>
    </xf>
    <xf numFmtId="49" fontId="11" fillId="20" borderId="7" xfId="0" applyNumberFormat="1" applyFont="1" applyFill="1" applyBorder="1" applyAlignment="1" applyProtection="1">
      <alignment horizontal="left" vertical="top"/>
      <protection locked="0"/>
    </xf>
    <xf numFmtId="49" fontId="11" fillId="20" borderId="4" xfId="0" applyNumberFormat="1" applyFont="1" applyFill="1" applyBorder="1" applyAlignment="1" applyProtection="1">
      <alignment horizontal="left" vertical="top"/>
      <protection locked="0"/>
    </xf>
    <xf numFmtId="0" fontId="13" fillId="0" borderId="14" xfId="0" applyFont="1" applyBorder="1" applyAlignment="1">
      <alignment vertical="top"/>
    </xf>
    <xf numFmtId="0" fontId="13" fillId="0" borderId="7" xfId="0" applyFont="1" applyBorder="1" applyAlignment="1">
      <alignment vertical="top"/>
    </xf>
    <xf numFmtId="49" fontId="11" fillId="22" borderId="14" xfId="0" applyNumberFormat="1" applyFont="1" applyFill="1" applyBorder="1" applyAlignment="1" applyProtection="1">
      <alignment horizontal="left" vertical="top"/>
      <protection locked="0"/>
    </xf>
    <xf numFmtId="49" fontId="11" fillId="22" borderId="7" xfId="0" applyNumberFormat="1" applyFont="1" applyFill="1" applyBorder="1" applyAlignment="1" applyProtection="1">
      <alignment horizontal="left" vertical="top"/>
      <protection locked="0"/>
    </xf>
    <xf numFmtId="49" fontId="11" fillId="22" borderId="4" xfId="0" applyNumberFormat="1" applyFont="1" applyFill="1" applyBorder="1" applyAlignment="1" applyProtection="1">
      <alignment horizontal="left" vertical="top"/>
      <protection locked="0"/>
    </xf>
    <xf numFmtId="168" fontId="1" fillId="28" borderId="40" xfId="0" applyNumberFormat="1" applyFont="1" applyFill="1" applyBorder="1" applyAlignment="1">
      <alignment horizontal="center" vertical="center" wrapText="1"/>
    </xf>
    <xf numFmtId="168" fontId="1" fillId="28" borderId="25" xfId="0" applyNumberFormat="1" applyFont="1" applyFill="1" applyBorder="1" applyAlignment="1">
      <alignment horizontal="center" vertical="center" wrapText="1"/>
    </xf>
    <xf numFmtId="9" fontId="13" fillId="0" borderId="12" xfId="5" applyFont="1" applyBorder="1" applyAlignment="1" applyProtection="1">
      <alignment horizontal="center" vertical="center"/>
    </xf>
    <xf numFmtId="9" fontId="13" fillId="0" borderId="33" xfId="5" applyFont="1" applyBorder="1" applyAlignment="1" applyProtection="1">
      <alignment horizontal="center" vertical="center"/>
    </xf>
    <xf numFmtId="9" fontId="13" fillId="0" borderId="2" xfId="5" applyFont="1" applyBorder="1" applyAlignment="1" applyProtection="1">
      <alignment horizontal="center" vertical="center"/>
    </xf>
    <xf numFmtId="49" fontId="11" fillId="24" borderId="14" xfId="0" applyNumberFormat="1" applyFont="1" applyFill="1" applyBorder="1" applyAlignment="1" applyProtection="1">
      <alignment horizontal="left" vertical="top"/>
      <protection locked="0"/>
    </xf>
    <xf numFmtId="49" fontId="11" fillId="24" borderId="7" xfId="0" applyNumberFormat="1" applyFont="1" applyFill="1" applyBorder="1" applyAlignment="1" applyProtection="1">
      <alignment horizontal="left" vertical="top"/>
      <protection locked="0"/>
    </xf>
    <xf numFmtId="49" fontId="11" fillId="24" borderId="4" xfId="0" applyNumberFormat="1" applyFont="1" applyFill="1" applyBorder="1" applyAlignment="1" applyProtection="1">
      <alignment horizontal="left" vertical="top"/>
      <protection locked="0"/>
    </xf>
    <xf numFmtId="170" fontId="22" fillId="14" borderId="15" xfId="4" applyNumberFormat="1" applyFont="1" applyFill="1" applyBorder="1" applyAlignment="1">
      <alignment horizontal="left" vertical="top"/>
    </xf>
    <xf numFmtId="170" fontId="22" fillId="14" borderId="16" xfId="4" applyNumberFormat="1" applyFont="1" applyFill="1" applyBorder="1" applyAlignment="1">
      <alignment horizontal="left" vertical="top"/>
    </xf>
    <xf numFmtId="170" fontId="22" fillId="14" borderId="17" xfId="4" applyNumberFormat="1" applyFont="1" applyFill="1" applyBorder="1" applyAlignment="1">
      <alignment horizontal="left" vertical="top"/>
    </xf>
    <xf numFmtId="49" fontId="11" fillId="23" borderId="14" xfId="0" applyNumberFormat="1" applyFont="1" applyFill="1" applyBorder="1" applyAlignment="1" applyProtection="1">
      <alignment horizontal="left" vertical="top"/>
      <protection locked="0"/>
    </xf>
    <xf numFmtId="49" fontId="11" fillId="23" borderId="7" xfId="0" applyNumberFormat="1" applyFont="1" applyFill="1" applyBorder="1" applyAlignment="1" applyProtection="1">
      <alignment horizontal="left" vertical="top"/>
      <protection locked="0"/>
    </xf>
    <xf numFmtId="49" fontId="11" fillId="23" borderId="4" xfId="0" applyNumberFormat="1" applyFont="1" applyFill="1" applyBorder="1" applyAlignment="1" applyProtection="1">
      <alignment horizontal="left" vertical="top"/>
      <protection locked="0"/>
    </xf>
    <xf numFmtId="49" fontId="11" fillId="31" borderId="14" xfId="0" applyNumberFormat="1" applyFont="1" applyFill="1" applyBorder="1" applyAlignment="1" applyProtection="1">
      <alignment horizontal="left" vertical="top"/>
      <protection locked="0"/>
    </xf>
    <xf numFmtId="49" fontId="11" fillId="31" borderId="7" xfId="0" applyNumberFormat="1" applyFont="1" applyFill="1" applyBorder="1" applyAlignment="1" applyProtection="1">
      <alignment horizontal="left" vertical="top"/>
      <protection locked="0"/>
    </xf>
    <xf numFmtId="49" fontId="11" fillId="31" borderId="4" xfId="0" applyNumberFormat="1" applyFont="1" applyFill="1" applyBorder="1" applyAlignment="1" applyProtection="1">
      <alignment horizontal="left" vertical="top"/>
      <protection locked="0"/>
    </xf>
    <xf numFmtId="49" fontId="11" fillId="29" borderId="14" xfId="0" applyNumberFormat="1" applyFont="1" applyFill="1" applyBorder="1" applyAlignment="1" applyProtection="1">
      <alignment horizontal="left" vertical="top"/>
      <protection locked="0"/>
    </xf>
    <xf numFmtId="49" fontId="11" fillId="29" borderId="7" xfId="0" applyNumberFormat="1" applyFont="1" applyFill="1" applyBorder="1" applyAlignment="1" applyProtection="1">
      <alignment horizontal="left" vertical="top"/>
      <protection locked="0"/>
    </xf>
    <xf numFmtId="49" fontId="11" fillId="29" borderId="4" xfId="0" applyNumberFormat="1" applyFont="1" applyFill="1" applyBorder="1" applyAlignment="1" applyProtection="1">
      <alignment horizontal="left" vertical="top"/>
      <protection locked="0"/>
    </xf>
    <xf numFmtId="0" fontId="13" fillId="26" borderId="6" xfId="0" applyFont="1" applyFill="1" applyBorder="1" applyAlignment="1">
      <alignment horizontal="center" vertical="center"/>
    </xf>
    <xf numFmtId="0" fontId="18" fillId="0" borderId="0" xfId="4" applyFont="1" applyBorder="1" applyAlignment="1">
      <alignment horizontal="center" wrapText="1"/>
    </xf>
    <xf numFmtId="0" fontId="5" fillId="0" borderId="0" xfId="4" applyFont="1" applyBorder="1" applyAlignment="1">
      <alignment horizontal="center" vertical="top"/>
    </xf>
    <xf numFmtId="0" fontId="5" fillId="0" borderId="31" xfId="4" applyFont="1" applyBorder="1" applyAlignment="1">
      <alignment vertical="top"/>
    </xf>
  </cellXfs>
  <cellStyles count="12">
    <cellStyle name="Comma" xfId="1" builtinId="3"/>
    <cellStyle name="Comma 2" xfId="2" xr:uid="{00000000-0005-0000-0000-000001000000}"/>
    <cellStyle name="Comma 2 2" xfId="10" xr:uid="{758E5490-9923-4636-B856-DDD3F8F08FD0}"/>
    <cellStyle name="Currency" xfId="3" builtinId="4"/>
    <cellStyle name="Hyperlink" xfId="7" builtinId="8"/>
    <cellStyle name="Normal" xfId="0" builtinId="0"/>
    <cellStyle name="Normal 2" xfId="4" xr:uid="{00000000-0005-0000-0000-000005000000}"/>
    <cellStyle name="Normal 2 2" xfId="11" xr:uid="{7EFD224B-2BE7-4AD8-BE3B-24A5E8A32039}"/>
    <cellStyle name="Normal 3" xfId="8" xr:uid="{00000000-0005-0000-0000-000006000000}"/>
    <cellStyle name="Percent" xfId="5" builtinId="5"/>
    <cellStyle name="Percent 2" xfId="6" xr:uid="{00000000-0005-0000-0000-000008000000}"/>
    <cellStyle name="Percent 2 2" xfId="9" xr:uid="{00000000-0005-0000-0000-000009000000}"/>
  </cellStyles>
  <dxfs count="55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color rgb="FFFF0000"/>
      </font>
    </dxf>
    <dxf>
      <font>
        <b val="0"/>
        <i val="0"/>
        <color rgb="FFFF0000"/>
      </font>
    </dxf>
    <dxf>
      <font>
        <b val="0"/>
        <i val="0"/>
        <color rgb="FFFF0000"/>
      </font>
    </dxf>
    <dxf>
      <fill>
        <patternFill>
          <bgColor theme="0" tint="-0.24994659260841701"/>
        </patternFill>
      </fill>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b/>
        <i val="0"/>
        <color rgb="FF00B050"/>
      </font>
      <fill>
        <patternFill patternType="none">
          <bgColor auto="1"/>
        </patternFill>
      </fill>
    </dxf>
    <dxf>
      <font>
        <b/>
        <i val="0"/>
        <color rgb="FF7030A0"/>
      </font>
      <fill>
        <patternFill patternType="none">
          <bgColor auto="1"/>
        </patternFill>
      </fill>
    </dxf>
    <dxf>
      <font>
        <b/>
        <i val="0"/>
        <color rgb="FFFF0000"/>
      </font>
      <fill>
        <patternFill patternType="none">
          <bgColor auto="1"/>
        </patternFill>
      </fill>
    </dxf>
    <dxf>
      <font>
        <b/>
        <i val="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ont>
        <color auto="1"/>
      </font>
      <fill>
        <patternFill patternType="none">
          <bgColor auto="1"/>
        </patternFill>
      </fill>
    </dxf>
    <dxf>
      <fill>
        <patternFill>
          <bgColor theme="0" tint="-0.499984740745262"/>
        </patternFill>
      </fill>
    </dxf>
    <dxf>
      <fill>
        <patternFill>
          <bgColor rgb="FFFFFF00"/>
        </patternFill>
      </fill>
    </dxf>
    <dxf>
      <font>
        <color auto="1"/>
      </font>
      <fill>
        <patternFill patternType="none">
          <bgColor auto="1"/>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rgb="FFFFFF00"/>
        </patternFill>
      </fill>
    </dxf>
    <dxf>
      <font>
        <color auto="1"/>
      </font>
      <fill>
        <patternFill patternType="none">
          <bgColor auto="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patternType="none">
          <bgColor auto="1"/>
        </patternFill>
      </fill>
    </dxf>
    <dxf>
      <font>
        <b/>
        <i val="0"/>
        <color rgb="FFFFFF00"/>
      </font>
      <fill>
        <patternFill>
          <bgColor rgb="FFFF0000"/>
        </patternFill>
      </fill>
    </dxf>
    <dxf>
      <font>
        <b val="0"/>
        <i val="0"/>
        <color rgb="FFFF0000"/>
      </font>
    </dxf>
    <dxf>
      <font>
        <b val="0"/>
        <i val="0"/>
        <color rgb="FFFF0000"/>
      </font>
    </dxf>
    <dxf>
      <font>
        <b/>
        <i val="0"/>
        <color rgb="FFFFFF00"/>
      </font>
      <fill>
        <patternFill>
          <bgColor rgb="FFFF0000"/>
        </patternFill>
      </fill>
    </dxf>
    <dxf>
      <fill>
        <patternFill>
          <bgColor rgb="FFFFFF00"/>
        </patternFill>
      </fill>
    </dxf>
    <dxf>
      <fill>
        <patternFill>
          <bgColor theme="0" tint="-0.499984740745262"/>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rgb="FFFFFF00"/>
        </patternFill>
      </fill>
    </dxf>
    <dxf>
      <fill>
        <patternFill patternType="none">
          <bgColor auto="1"/>
        </patternFill>
      </fill>
    </dxf>
    <dxf>
      <font>
        <b/>
        <i val="0"/>
        <color rgb="FFFFFF00"/>
      </font>
      <fill>
        <patternFill>
          <bgColor rgb="FFFF00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color rgb="FF9C0006"/>
      </font>
      <fill>
        <patternFill>
          <bgColor rgb="FFFFC7CE"/>
        </patternFill>
      </fill>
    </dxf>
    <dxf>
      <font>
        <color theme="1"/>
      </font>
      <fill>
        <patternFill patternType="none">
          <bgColor auto="1"/>
        </patternFill>
      </fill>
    </dxf>
    <dxf>
      <fill>
        <patternFill>
          <bgColor rgb="FFFFFF00"/>
        </patternFill>
      </fill>
    </dxf>
    <dxf>
      <font>
        <b/>
        <i val="0"/>
        <color rgb="FFFFFF00"/>
      </font>
      <fill>
        <patternFill>
          <bgColor rgb="FFFF0000"/>
        </patternFill>
      </fill>
    </dxf>
    <dxf>
      <font>
        <b/>
        <i/>
        <color rgb="FFFF0000"/>
      </font>
    </dxf>
    <dxf>
      <font>
        <color theme="0"/>
      </font>
    </dxf>
    <dxf>
      <font>
        <color theme="0" tint="-0.499984740745262"/>
      </font>
      <fill>
        <patternFill>
          <bgColor theme="0" tint="-0.499984740745262"/>
        </patternFill>
      </fill>
    </dxf>
    <dxf>
      <fill>
        <patternFill>
          <bgColor theme="0" tint="-0.499984740745262"/>
        </patternFill>
      </fill>
    </dxf>
    <dxf>
      <fill>
        <patternFill>
          <bgColor rgb="FFFFFF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ont>
        <color rgb="FF9C0006"/>
      </font>
      <fill>
        <patternFill>
          <bgColor rgb="FFFFC7CE"/>
        </patternFill>
      </fill>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499984740745262"/>
        </patternFill>
      </fill>
    </dxf>
    <dxf>
      <font>
        <b/>
        <i/>
        <color rgb="FFFF0000"/>
      </font>
    </dxf>
  </dxfs>
  <tableStyles count="0" defaultTableStyle="TableStyleMedium2" defaultPivotStyle="PivotStyleLight16"/>
  <colors>
    <mruColors>
      <color rgb="FFFFCC99"/>
      <color rgb="FF0000FF"/>
      <color rgb="FFCC9900"/>
      <color rgb="FF99CCFF"/>
      <color rgb="FFFFFFCC"/>
      <color rgb="FF00FFCC"/>
      <color rgb="FF00FFFF"/>
      <color rgb="FF00CC99"/>
      <color rgb="FF009999"/>
      <color rgb="FFF5D7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70" dT="2021-06-22T18:34:50.29" personId="{37C13E08-1940-4736-9219-A04A4AA0E6BC}" id="{31FAC18D-3D6F-453D-91CA-A46C73459EB2}">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70" dT="2021-06-22T18:34:50.29" personId="{37C13E08-1940-4736-9219-A04A4AA0E6BC}" id="{8F20642B-3A7C-46A1-8294-9C5FA0218A40}">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70" dT="2021-06-22T18:34:50.29" personId="{37C13E08-1940-4736-9219-A04A4AA0E6BC}" id="{29D826DB-C670-4A83-90E0-D0241062E0CA}">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70" dT="2021-06-22T18:34:50.29" personId="{37C13E08-1940-4736-9219-A04A4AA0E6BC}" id="{3A4BC3C0-3E29-45DC-9D0B-B9C62CB0899D}">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2.ed.gov/about/offices/list/ocfo/intro.html"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8.bin"/><Relationship Id="rId4" Type="http://schemas.microsoft.com/office/2017/10/relationships/threadedComment" Target="../threadedComments/threadedComment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2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2.bin"/><Relationship Id="rId4" Type="http://schemas.microsoft.com/office/2017/10/relationships/threadedComment" Target="../threadedComments/threadedComment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33.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6.bin"/><Relationship Id="rId4" Type="http://schemas.microsoft.com/office/2017/10/relationships/threadedComment" Target="../threadedComments/threadedComment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37.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0.bin"/><Relationship Id="rId4" Type="http://schemas.microsoft.com/office/2017/10/relationships/threadedComment" Target="../threadedComments/threadedComment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41.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4.bin"/><Relationship Id="rId4" Type="http://schemas.microsoft.com/office/2017/10/relationships/threadedComment" Target="../threadedComments/threadedComment6.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4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9.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8.bin"/><Relationship Id="rId4" Type="http://schemas.microsoft.com/office/2017/10/relationships/threadedComment" Target="../threadedComments/threadedComment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4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249977111117893"/>
  </sheetPr>
  <dimension ref="A1:C64"/>
  <sheetViews>
    <sheetView zoomScaleNormal="100" workbookViewId="0">
      <pane ySplit="1" topLeftCell="A2" activePane="bottomLeft" state="frozen"/>
      <selection activeCell="F105" sqref="F105"/>
      <selection pane="bottomLeft" activeCell="C64" sqref="C64"/>
    </sheetView>
  </sheetViews>
  <sheetFormatPr defaultRowHeight="12.75"/>
  <cols>
    <col min="1" max="1" width="18.28515625" customWidth="1"/>
    <col min="2" max="3" width="80.28515625" style="21" customWidth="1"/>
  </cols>
  <sheetData>
    <row r="1" spans="1:3" s="29" customFormat="1" ht="15.75">
      <c r="A1" s="173" t="s">
        <v>0</v>
      </c>
      <c r="B1" s="174" t="s">
        <v>1</v>
      </c>
      <c r="C1" s="174" t="s">
        <v>2</v>
      </c>
    </row>
    <row r="2" spans="1:3" s="29" customFormat="1" ht="24" customHeight="1">
      <c r="B2" s="170"/>
      <c r="C2" s="170"/>
    </row>
    <row r="3" spans="1:3" s="29" customFormat="1" ht="24" customHeight="1">
      <c r="A3" s="2" t="s">
        <v>3</v>
      </c>
      <c r="B3" s="172"/>
      <c r="C3" s="172"/>
    </row>
    <row r="4" spans="1:3" ht="25.5">
      <c r="A4" s="15" t="s">
        <v>4</v>
      </c>
      <c r="B4" s="171" t="s">
        <v>5</v>
      </c>
    </row>
    <row r="5" spans="1:3" ht="25.5">
      <c r="A5" s="15" t="s">
        <v>6</v>
      </c>
      <c r="B5" s="171" t="s">
        <v>7</v>
      </c>
    </row>
    <row r="6" spans="1:3" ht="25.5">
      <c r="A6" s="15" t="s">
        <v>8</v>
      </c>
      <c r="B6" s="171" t="s">
        <v>9</v>
      </c>
      <c r="C6" s="171" t="s">
        <v>10</v>
      </c>
    </row>
    <row r="7" spans="1:3" ht="25.5">
      <c r="A7" s="15" t="s">
        <v>11</v>
      </c>
      <c r="B7" s="171" t="s">
        <v>12</v>
      </c>
      <c r="C7" s="171" t="s">
        <v>13</v>
      </c>
    </row>
    <row r="8" spans="1:3" ht="63.75">
      <c r="A8" s="15" t="s">
        <v>8</v>
      </c>
      <c r="B8" s="171" t="s">
        <v>14</v>
      </c>
      <c r="C8" s="171" t="s">
        <v>15</v>
      </c>
    </row>
    <row r="9" spans="1:3" ht="25.5">
      <c r="A9" s="15" t="s">
        <v>16</v>
      </c>
      <c r="B9" s="171" t="s">
        <v>17</v>
      </c>
      <c r="C9" s="171" t="s">
        <v>18</v>
      </c>
    </row>
    <row r="10" spans="1:3" ht="25.5">
      <c r="A10" s="15" t="s">
        <v>19</v>
      </c>
      <c r="B10" s="171" t="s">
        <v>20</v>
      </c>
    </row>
    <row r="11" spans="1:3">
      <c r="A11" s="15" t="s">
        <v>21</v>
      </c>
      <c r="B11" s="171" t="s">
        <v>22</v>
      </c>
    </row>
    <row r="12" spans="1:3">
      <c r="A12" s="15" t="s">
        <v>23</v>
      </c>
      <c r="B12" s="21" t="s">
        <v>24</v>
      </c>
    </row>
    <row r="14" spans="1:3">
      <c r="A14" s="2" t="s">
        <v>25</v>
      </c>
      <c r="B14" s="175"/>
      <c r="C14" s="176"/>
    </row>
    <row r="15" spans="1:3">
      <c r="A15" s="15" t="s">
        <v>26</v>
      </c>
      <c r="B15" s="171" t="s">
        <v>27</v>
      </c>
    </row>
    <row r="16" spans="1:3" ht="25.5">
      <c r="A16" s="15" t="s">
        <v>28</v>
      </c>
      <c r="B16" s="171" t="s">
        <v>29</v>
      </c>
    </row>
    <row r="17" spans="1:3" ht="38.25">
      <c r="A17" s="15" t="s">
        <v>28</v>
      </c>
      <c r="B17" s="171" t="s">
        <v>30</v>
      </c>
      <c r="C17" s="171" t="s">
        <v>31</v>
      </c>
    </row>
    <row r="24" spans="1:3">
      <c r="A24" s="2" t="s">
        <v>32</v>
      </c>
      <c r="B24" s="175"/>
      <c r="C24" s="176"/>
    </row>
    <row r="25" spans="1:3" ht="25.5">
      <c r="A25" s="15" t="s">
        <v>33</v>
      </c>
      <c r="B25" s="171" t="s">
        <v>34</v>
      </c>
    </row>
    <row r="26" spans="1:3" ht="38.25">
      <c r="A26" s="15" t="s">
        <v>28</v>
      </c>
      <c r="B26" s="171" t="s">
        <v>35</v>
      </c>
    </row>
    <row r="27" spans="1:3" ht="38.25">
      <c r="A27" s="15" t="s">
        <v>28</v>
      </c>
      <c r="B27" s="171" t="s">
        <v>36</v>
      </c>
      <c r="C27" s="171" t="s">
        <v>37</v>
      </c>
    </row>
    <row r="34" spans="1:3">
      <c r="A34" s="2" t="s">
        <v>38</v>
      </c>
      <c r="B34" s="175"/>
      <c r="C34" s="176"/>
    </row>
    <row r="35" spans="1:3">
      <c r="A35" s="15" t="s">
        <v>28</v>
      </c>
      <c r="B35" s="171" t="s">
        <v>39</v>
      </c>
    </row>
    <row r="36" spans="1:3">
      <c r="A36" s="15" t="s">
        <v>28</v>
      </c>
      <c r="B36" s="171" t="s">
        <v>40</v>
      </c>
    </row>
    <row r="37" spans="1:3" ht="51">
      <c r="A37" s="15" t="s">
        <v>28</v>
      </c>
      <c r="B37" s="171" t="s">
        <v>41</v>
      </c>
      <c r="C37" s="171" t="s">
        <v>42</v>
      </c>
    </row>
    <row r="38" spans="1:3">
      <c r="B38" s="171"/>
    </row>
    <row r="39" spans="1:3">
      <c r="B39" s="171"/>
    </row>
    <row r="40" spans="1:3">
      <c r="B40" s="171"/>
    </row>
    <row r="41" spans="1:3">
      <c r="B41" s="171"/>
    </row>
    <row r="42" spans="1:3">
      <c r="B42" s="171"/>
    </row>
    <row r="49" spans="1:3">
      <c r="A49" s="1"/>
      <c r="B49" s="175"/>
      <c r="C49" s="176"/>
    </row>
    <row r="56" spans="1:3">
      <c r="A56" t="s">
        <v>43</v>
      </c>
    </row>
    <row r="57" spans="1:3">
      <c r="A57" t="s">
        <v>44</v>
      </c>
    </row>
    <row r="58" spans="1:3">
      <c r="A58" t="s">
        <v>45</v>
      </c>
    </row>
    <row r="59" spans="1:3">
      <c r="A59" t="s">
        <v>46</v>
      </c>
    </row>
    <row r="60" spans="1:3">
      <c r="A60" t="s">
        <v>47</v>
      </c>
    </row>
    <row r="61" spans="1:3">
      <c r="A61" t="s">
        <v>48</v>
      </c>
    </row>
    <row r="62" spans="1:3">
      <c r="A62" t="s">
        <v>49</v>
      </c>
    </row>
    <row r="63" spans="1:3">
      <c r="A63" t="s">
        <v>50</v>
      </c>
    </row>
    <row r="64" spans="1:3">
      <c r="A64" t="s">
        <v>51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pageSetUpPr fitToPage="1"/>
  </sheetPr>
  <dimension ref="A1:L84"/>
  <sheetViews>
    <sheetView showGridLines="0" zoomScaleNormal="100" workbookViewId="0">
      <pane xSplit="4" topLeftCell="E1" activePane="topRight" state="frozen"/>
      <selection activeCell="A28" sqref="A28:D28"/>
      <selection pane="topRight" activeCell="B3" sqref="B3"/>
    </sheetView>
  </sheetViews>
  <sheetFormatPr defaultColWidth="11.42578125" defaultRowHeight="15.75"/>
  <cols>
    <col min="1" max="1" width="24.85546875" style="33" customWidth="1"/>
    <col min="2" max="2" width="13.5703125" style="33" customWidth="1"/>
    <col min="3" max="3" width="14.28515625" style="33" customWidth="1"/>
    <col min="4" max="4" width="10.140625" style="33" customWidth="1"/>
    <col min="5" max="10" width="16.5703125" style="33" customWidth="1"/>
    <col min="11" max="11" width="14.28515625" style="33" customWidth="1"/>
    <col min="12" max="12" width="14" style="33" bestFit="1" customWidth="1"/>
    <col min="13" max="14" width="21.140625" style="33" customWidth="1"/>
    <col min="15" max="15" width="14" style="33" bestFit="1" customWidth="1"/>
    <col min="16" max="16384" width="11.42578125" style="33"/>
  </cols>
  <sheetData>
    <row r="1" spans="1:11" ht="15" customHeight="1">
      <c r="A1" s="32" t="s">
        <v>218</v>
      </c>
      <c r="B1" s="32"/>
      <c r="C1" s="32"/>
      <c r="D1" s="32"/>
    </row>
    <row r="2" spans="1:11" ht="15" customHeight="1">
      <c r="A2" s="32" t="s">
        <v>219</v>
      </c>
      <c r="B2" s="32"/>
      <c r="C2" s="32"/>
      <c r="D2" s="32"/>
    </row>
    <row r="3" spans="1:11">
      <c r="A3" s="34" t="s">
        <v>220</v>
      </c>
      <c r="B3" s="710"/>
    </row>
    <row r="4" spans="1:11" ht="28.5" customHeight="1">
      <c r="A4" s="1340" t="s">
        <v>221</v>
      </c>
      <c r="B4" s="191" t="s">
        <v>222</v>
      </c>
      <c r="C4" s="191" t="s">
        <v>223</v>
      </c>
      <c r="D4" s="191" t="s">
        <v>224</v>
      </c>
    </row>
    <row r="5" spans="1:11">
      <c r="A5" s="1341"/>
      <c r="B5" s="710">
        <v>45413</v>
      </c>
      <c r="C5" s="710">
        <v>46934</v>
      </c>
      <c r="D5" s="810">
        <f>ROUNDUP(YEARFRAC(B5,C5),0)</f>
        <v>5</v>
      </c>
    </row>
    <row r="6" spans="1:11" ht="15.75" customHeight="1">
      <c r="A6" s="37" t="s">
        <v>386</v>
      </c>
      <c r="B6" s="1334"/>
      <c r="C6" s="1335"/>
      <c r="D6" s="1336"/>
      <c r="E6" s="36"/>
      <c r="F6" s="36"/>
      <c r="G6" s="36"/>
      <c r="H6" s="36"/>
      <c r="I6" s="36"/>
    </row>
    <row r="7" spans="1:11">
      <c r="A7" s="37" t="s">
        <v>248</v>
      </c>
      <c r="B7" s="1337" t="s">
        <v>410</v>
      </c>
      <c r="C7" s="1338"/>
      <c r="D7" s="1339"/>
      <c r="E7" s="36"/>
      <c r="F7" s="36"/>
      <c r="G7" s="36"/>
      <c r="H7" s="36"/>
      <c r="I7" s="36"/>
    </row>
    <row r="8" spans="1:11">
      <c r="A8" s="34" t="s">
        <v>283</v>
      </c>
      <c r="B8" s="1331" t="s">
        <v>284</v>
      </c>
      <c r="C8" s="1332"/>
      <c r="D8" s="1333"/>
    </row>
    <row r="9" spans="1:11">
      <c r="A9" s="812" t="s">
        <v>428</v>
      </c>
      <c r="B9" s="1129">
        <f>J46</f>
        <v>2730000</v>
      </c>
      <c r="C9" s="1130"/>
      <c r="D9" s="1131"/>
    </row>
    <row r="10" spans="1:11" s="646" customFormat="1" ht="18.75" customHeight="1">
      <c r="A10" s="641"/>
      <c r="B10" s="642"/>
      <c r="C10" s="643"/>
      <c r="D10" s="644"/>
      <c r="E10" s="644"/>
      <c r="F10" s="644"/>
      <c r="G10" s="644"/>
      <c r="H10" s="644"/>
      <c r="I10" s="644"/>
      <c r="J10" s="644"/>
      <c r="K10" s="644"/>
    </row>
    <row r="11" spans="1:11" s="73" customFormat="1" ht="18.75" customHeight="1">
      <c r="E11" s="911" t="s">
        <v>237</v>
      </c>
      <c r="F11" s="1007" t="s">
        <v>238</v>
      </c>
      <c r="G11" s="1013" t="s">
        <v>239</v>
      </c>
      <c r="H11" s="1014" t="s">
        <v>240</v>
      </c>
      <c r="I11" s="1006" t="s">
        <v>241</v>
      </c>
      <c r="J11" s="994" t="s">
        <v>259</v>
      </c>
    </row>
    <row r="12" spans="1:11" s="93" customFormat="1" ht="38.25" customHeight="1">
      <c r="A12" s="73"/>
      <c r="B12" s="73"/>
      <c r="C12" s="73"/>
      <c r="D12" s="73"/>
      <c r="E12" s="912" t="str">
        <f t="shared" ref="E12:J12" si="0">CONCATENATE(TEXT(E80,"m/d/yyyy")," - ",TEXT(E81,"m/d/yyyy"))</f>
        <v>5/1/2024 - 6/30/2024</v>
      </c>
      <c r="F12" s="955" t="str">
        <f t="shared" si="0"/>
        <v>7/1/2024 - 6/30/2025</v>
      </c>
      <c r="G12" s="78" t="str">
        <f t="shared" si="0"/>
        <v>7/1/2025 - 6/30/2026</v>
      </c>
      <c r="H12" s="80" t="str">
        <f t="shared" si="0"/>
        <v>7/1/2026 - 6/30/2027</v>
      </c>
      <c r="I12" s="1010" t="str">
        <f t="shared" si="0"/>
        <v>7/1/2027 - 6/30/2028</v>
      </c>
      <c r="J12" s="1005" t="str">
        <f t="shared" si="0"/>
        <v>5/1/2024 - 6/30/2028</v>
      </c>
    </row>
    <row r="13" spans="1:11">
      <c r="A13" s="94"/>
      <c r="B13" s="94"/>
      <c r="C13" s="94"/>
      <c r="D13" s="94"/>
      <c r="E13" s="913" t="str">
        <f t="shared" ref="E13:I13" si="1">_xlfn.CONCAT(ROUND(YEARFRAC(E80,E81)*12,0)," Months")</f>
        <v>2 Months</v>
      </c>
      <c r="F13" s="1008" t="str">
        <f>_xlfn.CONCAT(ROUND(YEARFRAC(F80,F81)*12,0)," Months")</f>
        <v>12 Months</v>
      </c>
      <c r="G13" s="447" t="str">
        <f t="shared" si="1"/>
        <v>12 Months</v>
      </c>
      <c r="H13" s="1015" t="str">
        <f t="shared" si="1"/>
        <v>12 Months</v>
      </c>
      <c r="I13" s="1011" t="str">
        <f t="shared" si="1"/>
        <v>12 Months</v>
      </c>
      <c r="J13" s="1324" t="str">
        <f>$E$14</f>
        <v>New</v>
      </c>
    </row>
    <row r="14" spans="1:11">
      <c r="A14" s="94"/>
      <c r="B14" s="94"/>
      <c r="C14" s="94"/>
      <c r="D14" s="94"/>
      <c r="E14" s="914" t="s">
        <v>260</v>
      </c>
      <c r="F14" s="1009" t="str">
        <f>$E$14</f>
        <v>New</v>
      </c>
      <c r="G14" s="408" t="str">
        <f>$E$14</f>
        <v>New</v>
      </c>
      <c r="H14" s="1016" t="str">
        <f>$E$14</f>
        <v>New</v>
      </c>
      <c r="I14" s="1012" t="str">
        <f>$E$14</f>
        <v>New</v>
      </c>
      <c r="J14" s="1325"/>
    </row>
    <row r="15" spans="1:11">
      <c r="A15" s="1307" t="s">
        <v>261</v>
      </c>
      <c r="B15" s="1307"/>
      <c r="C15" s="1307"/>
      <c r="D15" s="1307"/>
      <c r="E15" s="973"/>
      <c r="F15" s="608"/>
      <c r="G15" s="608"/>
      <c r="H15" s="608"/>
      <c r="I15" s="608"/>
      <c r="J15" s="974"/>
    </row>
    <row r="16" spans="1:11">
      <c r="A16" s="1319" t="s">
        <v>262</v>
      </c>
      <c r="B16" s="1318"/>
      <c r="C16" s="1318"/>
      <c r="D16" s="1318"/>
      <c r="E16" s="265">
        <f>'Salary Detail - SS'!G60</f>
        <v>0</v>
      </c>
      <c r="F16" s="909">
        <f>'Salary Detail - SS'!L60</f>
        <v>0</v>
      </c>
      <c r="G16" s="635">
        <f>'Salary Detail - SS'!Q60</f>
        <v>0</v>
      </c>
      <c r="H16" s="265">
        <f>'Salary Detail - SS'!V60</f>
        <v>0</v>
      </c>
      <c r="I16" s="265">
        <f>'Salary Detail - SS'!AA60</f>
        <v>0</v>
      </c>
      <c r="J16" s="975">
        <f>SUM(E16,F16,G16,H16,I16,)</f>
        <v>0</v>
      </c>
    </row>
    <row r="17" spans="1:11">
      <c r="A17" s="1201" t="s">
        <v>263</v>
      </c>
      <c r="B17" s="1201"/>
      <c r="C17" s="1201"/>
      <c r="D17" s="1201"/>
      <c r="E17" s="1021">
        <f>'Operating Detail - SS'!C67</f>
        <v>0</v>
      </c>
      <c r="F17" s="978">
        <f>'Operating Detail - SS'!D67</f>
        <v>0</v>
      </c>
      <c r="G17" s="256">
        <f>'Operating Detail - SS'!E67</f>
        <v>0</v>
      </c>
      <c r="H17" s="1021">
        <f>'Operating Detail - SS'!F67</f>
        <v>0</v>
      </c>
      <c r="I17" s="1021">
        <f>'Operating Detail - SS'!G67</f>
        <v>0</v>
      </c>
      <c r="J17" s="975">
        <f t="shared" ref="J17:J23" si="2">SUM(E17,F17,G17,H17,I17,)</f>
        <v>0</v>
      </c>
      <c r="K17" s="41"/>
    </row>
    <row r="18" spans="1:11" s="242" customFormat="1">
      <c r="A18" s="1201" t="s">
        <v>264</v>
      </c>
      <c r="B18" s="1201"/>
      <c r="C18" s="1201"/>
      <c r="D18" s="1201"/>
      <c r="E18" s="1021">
        <f t="shared" ref="E18:I18" si="3">SUM(E16:E17)</f>
        <v>0</v>
      </c>
      <c r="F18" s="978">
        <f t="shared" si="3"/>
        <v>0</v>
      </c>
      <c r="G18" s="256">
        <f t="shared" si="3"/>
        <v>0</v>
      </c>
      <c r="H18" s="1021">
        <f t="shared" si="3"/>
        <v>0</v>
      </c>
      <c r="I18" s="1021">
        <f t="shared" si="3"/>
        <v>0</v>
      </c>
      <c r="J18" s="975">
        <f t="shared" si="2"/>
        <v>0</v>
      </c>
    </row>
    <row r="19" spans="1:11">
      <c r="A19" s="1342" t="s">
        <v>265</v>
      </c>
      <c r="B19" s="1342"/>
      <c r="C19" s="1342"/>
      <c r="D19" s="1342"/>
      <c r="E19" s="1022"/>
      <c r="F19" s="1018"/>
      <c r="G19" s="239"/>
      <c r="H19" s="1022"/>
      <c r="I19" s="1022"/>
      <c r="J19" s="977"/>
    </row>
    <row r="20" spans="1:11">
      <c r="A20" s="1201" t="s">
        <v>417</v>
      </c>
      <c r="B20" s="1201"/>
      <c r="C20" s="1201"/>
      <c r="D20" s="1201"/>
      <c r="E20" s="1023">
        <f>ROUND(E18*E19,0)</f>
        <v>0</v>
      </c>
      <c r="F20" s="925">
        <f>ROUND(F18*F19,0)</f>
        <v>0</v>
      </c>
      <c r="G20" s="270">
        <f>ROUND(G18*G19,0)</f>
        <v>0</v>
      </c>
      <c r="H20" s="1023">
        <f>ROUND(H18*H19,0)</f>
        <v>0</v>
      </c>
      <c r="I20" s="1023">
        <f>ROUND(I18*I19,0)</f>
        <v>0</v>
      </c>
      <c r="J20" s="975">
        <f t="shared" si="2"/>
        <v>0</v>
      </c>
    </row>
    <row r="21" spans="1:11">
      <c r="A21" s="1201" t="s">
        <v>267</v>
      </c>
      <c r="B21" s="1201"/>
      <c r="C21" s="1201"/>
      <c r="D21" s="1201"/>
      <c r="E21" s="1023">
        <f>'Operating Detail - SS'!C92</f>
        <v>0</v>
      </c>
      <c r="F21" s="925">
        <f>'Operating Detail - SS'!D92</f>
        <v>0</v>
      </c>
      <c r="G21" s="270">
        <f>'Operating Detail - SS'!E92</f>
        <v>0</v>
      </c>
      <c r="H21" s="1023">
        <f>'Operating Detail - SS'!F92</f>
        <v>0</v>
      </c>
      <c r="I21" s="1023">
        <f>'Operating Detail - SS'!G92</f>
        <v>0</v>
      </c>
      <c r="J21" s="975">
        <f t="shared" si="2"/>
        <v>0</v>
      </c>
    </row>
    <row r="22" spans="1:11" s="231" customFormat="1">
      <c r="A22" s="1201" t="s">
        <v>286</v>
      </c>
      <c r="B22" s="1201"/>
      <c r="C22" s="1201"/>
      <c r="D22" s="1201"/>
      <c r="E22" s="1023">
        <f>'Operating Detail - SS'!C103</f>
        <v>0</v>
      </c>
      <c r="F22" s="925">
        <f>'Operating Detail - SS'!D103</f>
        <v>0</v>
      </c>
      <c r="G22" s="270">
        <f>'Operating Detail - SS'!E103</f>
        <v>0</v>
      </c>
      <c r="H22" s="1023">
        <f>'Operating Detail - SS'!F103</f>
        <v>0</v>
      </c>
      <c r="I22" s="1023">
        <f>'Operating Detail - SS'!G103</f>
        <v>0</v>
      </c>
      <c r="J22" s="975">
        <f t="shared" si="2"/>
        <v>0</v>
      </c>
    </row>
    <row r="23" spans="1:11" s="32" customFormat="1" hidden="1">
      <c r="A23" s="1189" t="s">
        <v>287</v>
      </c>
      <c r="B23" s="1189"/>
      <c r="C23" s="1189"/>
      <c r="D23" s="1189"/>
      <c r="E23" s="1037"/>
      <c r="F23" s="1019"/>
      <c r="G23" s="245"/>
      <c r="H23" s="1024"/>
      <c r="I23" s="1024"/>
      <c r="J23" s="975">
        <f t="shared" si="2"/>
        <v>0</v>
      </c>
      <c r="K23" s="183"/>
    </row>
    <row r="24" spans="1:11" s="32" customFormat="1">
      <c r="A24" s="1193" t="s">
        <v>270</v>
      </c>
      <c r="B24" s="1193"/>
      <c r="C24" s="1193"/>
      <c r="D24" s="1193"/>
      <c r="E24" s="377">
        <f t="shared" ref="E24:I24" si="4">SUM(E18+E20+E21+E22+E23)</f>
        <v>0</v>
      </c>
      <c r="F24" s="1020">
        <f t="shared" si="4"/>
        <v>0</v>
      </c>
      <c r="G24" s="1017">
        <f t="shared" si="4"/>
        <v>0</v>
      </c>
      <c r="H24" s="377">
        <f t="shared" si="4"/>
        <v>0</v>
      </c>
      <c r="I24" s="377">
        <f t="shared" si="4"/>
        <v>0</v>
      </c>
      <c r="J24" s="54">
        <f>SUM(E24,F24,G24,H24,I24,)</f>
        <v>0</v>
      </c>
      <c r="K24" s="183"/>
    </row>
    <row r="25" spans="1:11" ht="11.25" customHeight="1">
      <c r="A25" s="1306"/>
      <c r="B25" s="1306"/>
      <c r="C25" s="1306"/>
      <c r="D25" s="1306"/>
      <c r="E25" s="973"/>
      <c r="F25" s="608"/>
      <c r="G25" s="608"/>
      <c r="H25" s="608"/>
      <c r="I25" s="608"/>
      <c r="J25" s="974"/>
    </row>
    <row r="26" spans="1:11" s="231" customFormat="1">
      <c r="A26" s="1315" t="s">
        <v>271</v>
      </c>
      <c r="B26" s="1307"/>
      <c r="C26" s="1307"/>
      <c r="D26" s="1307"/>
      <c r="E26" s="1038"/>
      <c r="F26" s="396"/>
      <c r="G26" s="396"/>
      <c r="H26" s="396"/>
      <c r="I26" s="396"/>
      <c r="J26" s="39"/>
      <c r="K26" s="236"/>
    </row>
    <row r="27" spans="1:11" s="232" customFormat="1">
      <c r="A27" s="1329" t="s">
        <v>174</v>
      </c>
      <c r="B27" s="1330"/>
      <c r="C27" s="1330"/>
      <c r="D27" s="1330"/>
      <c r="E27" s="282">
        <f>109200-'Summary Capacity Building'!E28</f>
        <v>109200</v>
      </c>
      <c r="F27" s="271">
        <f>655200-'Summary - Start Up '!F29</f>
        <v>655200</v>
      </c>
      <c r="G27" s="271">
        <v>655200</v>
      </c>
      <c r="H27" s="271">
        <v>655200</v>
      </c>
      <c r="I27" s="271">
        <v>655200</v>
      </c>
      <c r="J27" s="931">
        <f t="shared" ref="J27:J46" si="5">SUM(E27,F27,G27,H27,I27,)</f>
        <v>2730000</v>
      </c>
    </row>
    <row r="28" spans="1:11" s="232" customFormat="1" hidden="1">
      <c r="A28" s="1329" t="s">
        <v>209</v>
      </c>
      <c r="B28" s="1330"/>
      <c r="C28" s="1330"/>
      <c r="D28" s="1330"/>
      <c r="E28" s="282"/>
      <c r="F28" s="271"/>
      <c r="G28" s="270"/>
      <c r="H28" s="282"/>
      <c r="I28" s="271"/>
      <c r="J28" s="931">
        <f t="shared" si="5"/>
        <v>0</v>
      </c>
    </row>
    <row r="29" spans="1:11" s="232" customFormat="1" hidden="1">
      <c r="A29" s="1329" t="s">
        <v>405</v>
      </c>
      <c r="B29" s="1330"/>
      <c r="C29" s="1330"/>
      <c r="D29" s="1330"/>
      <c r="E29" s="282"/>
      <c r="F29" s="271"/>
      <c r="G29" s="270"/>
      <c r="H29" s="282"/>
      <c r="I29" s="271"/>
      <c r="J29" s="931">
        <f t="shared" si="5"/>
        <v>0</v>
      </c>
    </row>
    <row r="30" spans="1:11" s="232" customFormat="1" hidden="1">
      <c r="A30" s="1329"/>
      <c r="B30" s="1330"/>
      <c r="C30" s="1330"/>
      <c r="D30" s="1330"/>
      <c r="E30" s="282"/>
      <c r="F30" s="271"/>
      <c r="G30" s="270"/>
      <c r="H30" s="282"/>
      <c r="I30" s="271"/>
      <c r="J30" s="931">
        <f t="shared" si="5"/>
        <v>0</v>
      </c>
    </row>
    <row r="31" spans="1:11" s="232" customFormat="1" hidden="1">
      <c r="A31" s="1329"/>
      <c r="B31" s="1330"/>
      <c r="C31" s="1330"/>
      <c r="D31" s="1330"/>
      <c r="E31" s="282"/>
      <c r="F31" s="271"/>
      <c r="G31" s="270"/>
      <c r="H31" s="282"/>
      <c r="I31" s="271"/>
      <c r="J31" s="931">
        <f t="shared" si="5"/>
        <v>0</v>
      </c>
    </row>
    <row r="32" spans="1:11" s="232" customFormat="1" hidden="1">
      <c r="A32" s="1329"/>
      <c r="B32" s="1330"/>
      <c r="C32" s="1330"/>
      <c r="D32" s="1330"/>
      <c r="E32" s="282"/>
      <c r="F32" s="271"/>
      <c r="G32" s="270"/>
      <c r="H32" s="282"/>
      <c r="I32" s="271"/>
      <c r="J32" s="931">
        <f t="shared" si="5"/>
        <v>0</v>
      </c>
    </row>
    <row r="33" spans="1:12" s="232" customFormat="1" hidden="1">
      <c r="A33" s="1329"/>
      <c r="B33" s="1330"/>
      <c r="C33" s="1330"/>
      <c r="D33" s="1330"/>
      <c r="E33" s="282"/>
      <c r="F33" s="271"/>
      <c r="G33" s="270"/>
      <c r="H33" s="282"/>
      <c r="I33" s="271"/>
      <c r="J33" s="931">
        <f t="shared" si="5"/>
        <v>0</v>
      </c>
    </row>
    <row r="34" spans="1:12" s="232" customFormat="1" hidden="1">
      <c r="A34" s="1329"/>
      <c r="B34" s="1330"/>
      <c r="C34" s="1330"/>
      <c r="D34" s="1330"/>
      <c r="E34" s="282"/>
      <c r="F34" s="271"/>
      <c r="G34" s="270"/>
      <c r="H34" s="282"/>
      <c r="I34" s="271"/>
      <c r="J34" s="931">
        <f t="shared" si="5"/>
        <v>0</v>
      </c>
    </row>
    <row r="35" spans="1:12" s="232" customFormat="1" hidden="1">
      <c r="A35" s="1329"/>
      <c r="B35" s="1330"/>
      <c r="C35" s="1330"/>
      <c r="D35" s="1330"/>
      <c r="E35" s="282"/>
      <c r="F35" s="271"/>
      <c r="G35" s="270"/>
      <c r="H35" s="282"/>
      <c r="I35" s="271"/>
      <c r="J35" s="931">
        <f t="shared" si="5"/>
        <v>0</v>
      </c>
    </row>
    <row r="36" spans="1:12" s="232" customFormat="1" hidden="1">
      <c r="A36" s="1329"/>
      <c r="B36" s="1330"/>
      <c r="C36" s="1330"/>
      <c r="D36" s="1330"/>
      <c r="E36" s="282"/>
      <c r="F36" s="271"/>
      <c r="G36" s="270"/>
      <c r="H36" s="282"/>
      <c r="I36" s="271"/>
      <c r="J36" s="931">
        <f t="shared" si="5"/>
        <v>0</v>
      </c>
    </row>
    <row r="37" spans="1:12" s="232" customFormat="1" hidden="1">
      <c r="A37" s="1329"/>
      <c r="B37" s="1330"/>
      <c r="C37" s="1330"/>
      <c r="D37" s="1330"/>
      <c r="E37" s="282"/>
      <c r="F37" s="271"/>
      <c r="G37" s="270"/>
      <c r="H37" s="282"/>
      <c r="I37" s="271"/>
      <c r="J37" s="931">
        <f t="shared" si="5"/>
        <v>0</v>
      </c>
    </row>
    <row r="38" spans="1:12" s="232" customFormat="1" hidden="1">
      <c r="A38" s="1329"/>
      <c r="B38" s="1330"/>
      <c r="C38" s="1330"/>
      <c r="D38" s="1330"/>
      <c r="E38" s="282"/>
      <c r="F38" s="271"/>
      <c r="G38" s="270"/>
      <c r="H38" s="282"/>
      <c r="I38" s="271"/>
      <c r="J38" s="931">
        <f t="shared" si="5"/>
        <v>0</v>
      </c>
    </row>
    <row r="39" spans="1:12" s="231" customFormat="1" hidden="1">
      <c r="A39" s="1329"/>
      <c r="B39" s="1330"/>
      <c r="C39" s="1330"/>
      <c r="D39" s="1330"/>
      <c r="E39" s="282"/>
      <c r="F39" s="271"/>
      <c r="G39" s="270"/>
      <c r="H39" s="282"/>
      <c r="I39" s="271"/>
      <c r="J39" s="931">
        <f t="shared" si="5"/>
        <v>0</v>
      </c>
    </row>
    <row r="40" spans="1:12" s="231" customFormat="1" hidden="1">
      <c r="A40" s="1329"/>
      <c r="B40" s="1330"/>
      <c r="C40" s="1330"/>
      <c r="D40" s="1330"/>
      <c r="E40" s="282"/>
      <c r="F40" s="271"/>
      <c r="G40" s="270"/>
      <c r="H40" s="282"/>
      <c r="I40" s="271"/>
      <c r="J40" s="931">
        <f t="shared" si="5"/>
        <v>0</v>
      </c>
    </row>
    <row r="41" spans="1:12" s="231" customFormat="1" hidden="1">
      <c r="A41" s="1329"/>
      <c r="B41" s="1330"/>
      <c r="C41" s="1330"/>
      <c r="D41" s="1330"/>
      <c r="E41" s="282"/>
      <c r="F41" s="271"/>
      <c r="G41" s="270"/>
      <c r="H41" s="282"/>
      <c r="I41" s="271"/>
      <c r="J41" s="931">
        <f t="shared" si="5"/>
        <v>0</v>
      </c>
    </row>
    <row r="42" spans="1:12" s="231" customFormat="1" hidden="1">
      <c r="A42" s="1329"/>
      <c r="B42" s="1330"/>
      <c r="C42" s="1330"/>
      <c r="D42" s="1330"/>
      <c r="E42" s="282"/>
      <c r="F42" s="271"/>
      <c r="G42" s="270"/>
      <c r="H42" s="282"/>
      <c r="I42" s="271"/>
      <c r="J42" s="975">
        <f t="shared" si="5"/>
        <v>0</v>
      </c>
    </row>
    <row r="43" spans="1:12" s="231" customFormat="1" hidden="1">
      <c r="A43" s="1329"/>
      <c r="B43" s="1330"/>
      <c r="C43" s="1330"/>
      <c r="D43" s="1330"/>
      <c r="E43" s="282"/>
      <c r="F43" s="271"/>
      <c r="G43" s="270"/>
      <c r="H43" s="282"/>
      <c r="I43" s="271"/>
      <c r="J43" s="975">
        <f t="shared" si="5"/>
        <v>0</v>
      </c>
    </row>
    <row r="44" spans="1:12" s="231" customFormat="1" hidden="1">
      <c r="A44" s="1329"/>
      <c r="B44" s="1330"/>
      <c r="C44" s="1330"/>
      <c r="D44" s="1330"/>
      <c r="E44" s="282"/>
      <c r="F44" s="271"/>
      <c r="G44" s="270"/>
      <c r="H44" s="282"/>
      <c r="I44" s="271"/>
      <c r="J44" s="975">
        <f t="shared" si="5"/>
        <v>0</v>
      </c>
    </row>
    <row r="45" spans="1:12" s="231" customFormat="1" hidden="1">
      <c r="A45" s="1329"/>
      <c r="B45" s="1330"/>
      <c r="C45" s="1330"/>
      <c r="D45" s="1330"/>
      <c r="E45" s="282"/>
      <c r="F45" s="271"/>
      <c r="G45" s="270"/>
      <c r="H45" s="282"/>
      <c r="I45" s="271"/>
      <c r="J45" s="975">
        <f t="shared" si="5"/>
        <v>0</v>
      </c>
    </row>
    <row r="46" spans="1:12" s="32" customFormat="1">
      <c r="A46" s="1193" t="s">
        <v>272</v>
      </c>
      <c r="B46" s="1193"/>
      <c r="C46" s="1193"/>
      <c r="D46" s="1193"/>
      <c r="E46" s="600">
        <f>ROUND(SUM(E27:E45),0)</f>
        <v>109200</v>
      </c>
      <c r="F46" s="600">
        <f t="shared" ref="F46:I46" si="6">ROUND(SUM(F27:F45),0)</f>
        <v>655200</v>
      </c>
      <c r="G46" s="602">
        <f t="shared" si="6"/>
        <v>655200</v>
      </c>
      <c r="H46" s="278">
        <f t="shared" si="6"/>
        <v>655200</v>
      </c>
      <c r="I46" s="600">
        <f t="shared" si="6"/>
        <v>655200</v>
      </c>
      <c r="J46" s="982">
        <f t="shared" si="5"/>
        <v>2730000</v>
      </c>
      <c r="K46" s="184"/>
      <c r="L46" s="184"/>
    </row>
    <row r="47" spans="1:12" ht="9" customHeight="1">
      <c r="A47" s="1306"/>
      <c r="B47" s="1306"/>
      <c r="C47" s="1306"/>
      <c r="D47" s="1306"/>
      <c r="E47" s="1039"/>
      <c r="F47" s="609"/>
      <c r="G47" s="609"/>
      <c r="H47" s="609"/>
      <c r="I47" s="609"/>
      <c r="J47" s="983"/>
      <c r="L47" s="283"/>
    </row>
    <row r="48" spans="1:12" s="231" customFormat="1" ht="15.75" customHeight="1">
      <c r="A48" s="1307" t="s">
        <v>416</v>
      </c>
      <c r="B48" s="1307"/>
      <c r="C48" s="1307"/>
      <c r="D48" s="1307"/>
      <c r="E48" s="1023"/>
      <c r="F48" s="270"/>
      <c r="G48" s="270"/>
      <c r="H48" s="270"/>
      <c r="I48" s="270"/>
      <c r="J48" s="125"/>
      <c r="L48" s="250"/>
    </row>
    <row r="49" spans="1:12" s="231" customFormat="1">
      <c r="A49" s="1328"/>
      <c r="B49" s="1328"/>
      <c r="C49" s="1328"/>
      <c r="D49" s="1328"/>
      <c r="E49" s="1027"/>
      <c r="F49" s="1026"/>
      <c r="G49" s="1026"/>
      <c r="H49" s="1028"/>
      <c r="I49" s="1030"/>
      <c r="J49" s="975">
        <f t="shared" ref="J49:J56" si="7">SUM(E49,F49,G49,H49,I49,)</f>
        <v>0</v>
      </c>
      <c r="L49" s="236"/>
    </row>
    <row r="50" spans="1:12" s="231" customFormat="1">
      <c r="A50" s="1328"/>
      <c r="B50" s="1328"/>
      <c r="C50" s="1328"/>
      <c r="D50" s="1328"/>
      <c r="E50" s="1027"/>
      <c r="F50" s="1027"/>
      <c r="G50" s="1027"/>
      <c r="H50" s="1029"/>
      <c r="I50" s="1025"/>
      <c r="J50" s="975">
        <f t="shared" si="7"/>
        <v>0</v>
      </c>
      <c r="L50" s="236"/>
    </row>
    <row r="51" spans="1:12" s="231" customFormat="1">
      <c r="A51" s="1328"/>
      <c r="B51" s="1328"/>
      <c r="C51" s="1328"/>
      <c r="D51" s="1328"/>
      <c r="E51" s="1027"/>
      <c r="F51" s="1027"/>
      <c r="G51" s="1027"/>
      <c r="H51" s="1029"/>
      <c r="I51" s="1025"/>
      <c r="J51" s="975">
        <f t="shared" si="7"/>
        <v>0</v>
      </c>
    </row>
    <row r="52" spans="1:12" s="231" customFormat="1">
      <c r="A52" s="1328"/>
      <c r="B52" s="1328"/>
      <c r="C52" s="1328"/>
      <c r="D52" s="1328"/>
      <c r="E52" s="1027"/>
      <c r="F52" s="1027"/>
      <c r="G52" s="1027"/>
      <c r="H52" s="1029"/>
      <c r="I52" s="1025"/>
      <c r="J52" s="975">
        <f t="shared" si="7"/>
        <v>0</v>
      </c>
    </row>
    <row r="53" spans="1:12" ht="18" customHeight="1">
      <c r="A53" s="1306" t="s">
        <v>274</v>
      </c>
      <c r="B53" s="1306"/>
      <c r="C53" s="1306"/>
      <c r="D53" s="1306"/>
      <c r="E53" s="1035">
        <f t="shared" ref="E53:I53" si="8">ROUND(SUM(E48:E52),0)</f>
        <v>0</v>
      </c>
      <c r="F53" s="1033">
        <f t="shared" si="8"/>
        <v>0</v>
      </c>
      <c r="G53" s="1032">
        <f t="shared" si="8"/>
        <v>0</v>
      </c>
      <c r="H53" s="1033">
        <f t="shared" si="8"/>
        <v>0</v>
      </c>
      <c r="I53" s="1034">
        <f t="shared" si="8"/>
        <v>0</v>
      </c>
      <c r="J53" s="1031">
        <f t="shared" si="7"/>
        <v>0</v>
      </c>
    </row>
    <row r="54" spans="1:12" ht="18" customHeight="1">
      <c r="A54" s="1306"/>
      <c r="B54" s="1306"/>
      <c r="C54" s="1306"/>
      <c r="D54" s="1306"/>
      <c r="E54" s="1040"/>
      <c r="F54" s="813"/>
      <c r="G54" s="813"/>
      <c r="H54" s="813"/>
      <c r="I54" s="813"/>
      <c r="J54" s="1041"/>
      <c r="L54" s="283"/>
    </row>
    <row r="55" spans="1:12" s="32" customFormat="1" ht="18" customHeight="1">
      <c r="A55" s="1193" t="s">
        <v>275</v>
      </c>
      <c r="B55" s="1193"/>
      <c r="C55" s="1193"/>
      <c r="D55" s="1193"/>
      <c r="E55" s="264">
        <f t="shared" ref="E55:I55" si="9">E46+E53</f>
        <v>109200</v>
      </c>
      <c r="F55" s="255">
        <f t="shared" si="9"/>
        <v>655200</v>
      </c>
      <c r="G55" s="255">
        <f t="shared" si="9"/>
        <v>655200</v>
      </c>
      <c r="H55" s="263">
        <f t="shared" si="9"/>
        <v>655200</v>
      </c>
      <c r="I55" s="255">
        <f t="shared" si="9"/>
        <v>655200</v>
      </c>
      <c r="J55" s="1036">
        <f t="shared" si="7"/>
        <v>2730000</v>
      </c>
    </row>
    <row r="56" spans="1:12">
      <c r="A56" s="1201" t="s">
        <v>276</v>
      </c>
      <c r="B56" s="1201"/>
      <c r="C56" s="1201"/>
      <c r="D56" s="1201"/>
      <c r="E56" s="1023">
        <f>IF(AND(E55-E24&gt;-2,E55-E24&lt;2),0,E55-E24)</f>
        <v>109200</v>
      </c>
      <c r="F56" s="925">
        <f>IF(AND(F55-F24&gt;-2,F55-F24&lt;2),0,F55-F24)</f>
        <v>655200</v>
      </c>
      <c r="G56" s="270">
        <f>IF(AND(G55-G24&gt;-2,G55-G24&lt;2),0,G55-G24)</f>
        <v>655200</v>
      </c>
      <c r="H56" s="1023">
        <f>IF(AND(H55-H24&gt;-2,H55-H24&lt;2),0,H55-H24)</f>
        <v>655200</v>
      </c>
      <c r="I56" s="925">
        <f>IF(AND(I55-I24&gt;-2,I55-I24&lt;2),0,I55-I24)</f>
        <v>655200</v>
      </c>
      <c r="J56" s="274">
        <f t="shared" si="7"/>
        <v>2730000</v>
      </c>
      <c r="K56" s="46"/>
      <c r="L56" s="46"/>
    </row>
    <row r="57" spans="1:12" ht="12.95" customHeight="1">
      <c r="F57" s="963"/>
      <c r="G57" s="963"/>
      <c r="H57" s="963"/>
      <c r="I57" s="963"/>
      <c r="J57" s="963"/>
    </row>
    <row r="58" spans="1:12" ht="20.100000000000001" customHeight="1">
      <c r="A58" s="62"/>
      <c r="B58" s="62"/>
      <c r="C58" s="62"/>
      <c r="D58" s="62"/>
    </row>
    <row r="59" spans="1:12" ht="20.100000000000001" customHeight="1">
      <c r="A59" s="62"/>
      <c r="B59" s="62"/>
      <c r="C59" s="62"/>
      <c r="D59" s="62"/>
    </row>
    <row r="60" spans="1:12">
      <c r="A60" s="808" t="s">
        <v>278</v>
      </c>
      <c r="B60" s="1326"/>
      <c r="C60" s="1326"/>
      <c r="D60" s="1326"/>
    </row>
    <row r="61" spans="1:12">
      <c r="A61" s="808" t="s">
        <v>279</v>
      </c>
      <c r="B61" s="1326"/>
      <c r="C61" s="1326"/>
      <c r="D61" s="1326"/>
    </row>
    <row r="62" spans="1:12" ht="17.25" customHeight="1">
      <c r="A62" s="808" t="s">
        <v>280</v>
      </c>
      <c r="B62" s="1326"/>
      <c r="C62" s="1326"/>
      <c r="D62" s="1326"/>
    </row>
    <row r="63" spans="1:12" ht="17.25" customHeight="1">
      <c r="A63" s="808" t="s">
        <v>281</v>
      </c>
      <c r="B63" s="1327"/>
      <c r="C63" s="1327"/>
      <c r="D63" s="1327"/>
    </row>
    <row r="64" spans="1:12" ht="15.75" customHeight="1">
      <c r="A64" s="1193"/>
      <c r="B64" s="1193"/>
      <c r="C64" s="1193"/>
      <c r="D64" s="830"/>
    </row>
    <row r="79" spans="1:10" s="231" customFormat="1">
      <c r="A79" s="49" t="s">
        <v>231</v>
      </c>
      <c r="B79" s="49"/>
      <c r="C79" s="49"/>
      <c r="D79" s="49"/>
      <c r="E79" s="49">
        <v>1</v>
      </c>
      <c r="F79" s="49">
        <f>E79+1</f>
        <v>2</v>
      </c>
      <c r="G79" s="49">
        <f>F79+1</f>
        <v>3</v>
      </c>
      <c r="H79" s="49">
        <f>G79+1</f>
        <v>4</v>
      </c>
      <c r="I79" s="49">
        <f>H79+1</f>
        <v>5</v>
      </c>
      <c r="J79" s="49">
        <v>5</v>
      </c>
    </row>
    <row r="80" spans="1:10" s="231" customFormat="1">
      <c r="A80" s="252" t="s">
        <v>232</v>
      </c>
      <c r="B80" s="252"/>
      <c r="C80" s="252"/>
      <c r="D80" s="252"/>
      <c r="E80" s="50">
        <v>45413</v>
      </c>
      <c r="F80" s="50">
        <v>45474</v>
      </c>
      <c r="G80" s="50">
        <v>45839</v>
      </c>
      <c r="H80" s="50">
        <v>46204</v>
      </c>
      <c r="I80" s="50">
        <v>46569</v>
      </c>
      <c r="J80" s="50">
        <f>E80</f>
        <v>45413</v>
      </c>
    </row>
    <row r="81" spans="1:10" ht="13.5" customHeight="1">
      <c r="A81" s="252" t="s">
        <v>233</v>
      </c>
      <c r="B81" s="252"/>
      <c r="C81" s="252"/>
      <c r="D81" s="252"/>
      <c r="E81" s="50">
        <v>45473</v>
      </c>
      <c r="F81" s="50">
        <v>45838</v>
      </c>
      <c r="G81" s="50">
        <v>46203</v>
      </c>
      <c r="H81" s="50">
        <v>46568</v>
      </c>
      <c r="I81" s="50">
        <v>46934</v>
      </c>
      <c r="J81" s="50">
        <f>C5</f>
        <v>46934</v>
      </c>
    </row>
    <row r="82" spans="1:10">
      <c r="A82" s="49" t="s">
        <v>220</v>
      </c>
      <c r="B82" s="49"/>
      <c r="C82" s="49"/>
      <c r="D82" s="49"/>
      <c r="E82" s="50">
        <f t="shared" ref="E82:J82" si="10">$B$3</f>
        <v>0</v>
      </c>
      <c r="F82" s="50">
        <f t="shared" si="10"/>
        <v>0</v>
      </c>
      <c r="G82" s="50">
        <f t="shared" si="10"/>
        <v>0</v>
      </c>
      <c r="H82" s="50">
        <f t="shared" si="10"/>
        <v>0</v>
      </c>
      <c r="I82" s="50">
        <f t="shared" si="10"/>
        <v>0</v>
      </c>
      <c r="J82" s="50">
        <f t="shared" si="10"/>
        <v>0</v>
      </c>
    </row>
    <row r="83" spans="1:10">
      <c r="A83" s="226"/>
    </row>
    <row r="84" spans="1:10">
      <c r="J84" s="33" t="str">
        <f>TEXT($C$5,"m/d/yyyy")</f>
        <v>6/30/2028</v>
      </c>
    </row>
  </sheetData>
  <sheetProtection formatCells="0" formatColumns="0" formatRows="0" insertHyperlinks="0" sort="0" autoFilter="0" pivotTables="0"/>
  <mergeCells count="52">
    <mergeCell ref="A4:A5"/>
    <mergeCell ref="A39:D39"/>
    <mergeCell ref="A20:D20"/>
    <mergeCell ref="A21:D21"/>
    <mergeCell ref="A22:D22"/>
    <mergeCell ref="A24:D24"/>
    <mergeCell ref="A25:D25"/>
    <mergeCell ref="A26:D26"/>
    <mergeCell ref="A27:D27"/>
    <mergeCell ref="A23:D23"/>
    <mergeCell ref="A17:D17"/>
    <mergeCell ref="A18:D18"/>
    <mergeCell ref="A19:D19"/>
    <mergeCell ref="A37:D37"/>
    <mergeCell ref="A38:D38"/>
    <mergeCell ref="B6:D6"/>
    <mergeCell ref="B7:D7"/>
    <mergeCell ref="A15:D15"/>
    <mergeCell ref="A16:D16"/>
    <mergeCell ref="A56:D56"/>
    <mergeCell ref="A50:D50"/>
    <mergeCell ref="A28:D28"/>
    <mergeCell ref="A40:D40"/>
    <mergeCell ref="A43:D43"/>
    <mergeCell ref="A44:D44"/>
    <mergeCell ref="A45:D45"/>
    <mergeCell ref="A41:D41"/>
    <mergeCell ref="A42:D42"/>
    <mergeCell ref="A29:D29"/>
    <mergeCell ref="B8:D8"/>
    <mergeCell ref="A46:D46"/>
    <mergeCell ref="A47:D47"/>
    <mergeCell ref="A48:D48"/>
    <mergeCell ref="A49:D49"/>
    <mergeCell ref="A34:D34"/>
    <mergeCell ref="A35:D35"/>
    <mergeCell ref="A36:D36"/>
    <mergeCell ref="A32:D32"/>
    <mergeCell ref="A33:D33"/>
    <mergeCell ref="J13:J14"/>
    <mergeCell ref="A64:C64"/>
    <mergeCell ref="B60:D60"/>
    <mergeCell ref="B62:D62"/>
    <mergeCell ref="B63:D63"/>
    <mergeCell ref="A51:D51"/>
    <mergeCell ref="A52:D52"/>
    <mergeCell ref="A53:D53"/>
    <mergeCell ref="A55:D55"/>
    <mergeCell ref="A30:D30"/>
    <mergeCell ref="A31:D31"/>
    <mergeCell ref="A54:D54"/>
    <mergeCell ref="B61:D61"/>
  </mergeCells>
  <phoneticPr fontId="0" type="noConversion"/>
  <conditionalFormatting sqref="A49:A52">
    <cfRule type="containsBlanks" dxfId="537" priority="12">
      <formula>LEN(TRIM(A49))=0</formula>
    </cfRule>
    <cfRule type="expression" dxfId="536" priority="13">
      <formula>$C49=0</formula>
    </cfRule>
  </conditionalFormatting>
  <conditionalFormatting sqref="A27:D45">
    <cfRule type="duplicateValues" dxfId="535" priority="15"/>
  </conditionalFormatting>
  <conditionalFormatting sqref="B3 B5:C5 B60:B63">
    <cfRule type="containsBlanks" dxfId="534" priority="69">
      <formula>LEN(TRIM(B3))=0</formula>
    </cfRule>
  </conditionalFormatting>
  <conditionalFormatting sqref="B6:B8">
    <cfRule type="containsBlanks" dxfId="533" priority="45">
      <formula>LEN(TRIM(B6))=0</formula>
    </cfRule>
  </conditionalFormatting>
  <conditionalFormatting sqref="E49">
    <cfRule type="expression" dxfId="532" priority="9">
      <formula>E$79&gt;#REF!</formula>
    </cfRule>
  </conditionalFormatting>
  <conditionalFormatting sqref="E55 F55:I56 E56:I56">
    <cfRule type="expression" dxfId="531" priority="16">
      <formula>E$82&gt;E$81</formula>
    </cfRule>
  </conditionalFormatting>
  <conditionalFormatting sqref="E11:I48 E53:I56">
    <cfRule type="expression" dxfId="530" priority="426">
      <formula>E$79&gt;#REF!</formula>
    </cfRule>
  </conditionalFormatting>
  <conditionalFormatting sqref="E13:I54">
    <cfRule type="expression" dxfId="529" priority="1">
      <formula>E$82&gt;E$81</formula>
    </cfRule>
  </conditionalFormatting>
  <conditionalFormatting sqref="E19:I19">
    <cfRule type="containsBlanks" dxfId="528" priority="192">
      <formula>LEN(TRIM(E19))=0</formula>
    </cfRule>
  </conditionalFormatting>
  <conditionalFormatting sqref="E23:I23">
    <cfRule type="expression" dxfId="527" priority="41">
      <formula>COUNTIF($A$27:$D$46,"*HUD*")=0</formula>
    </cfRule>
    <cfRule type="containsBlanks" dxfId="526" priority="44">
      <formula>LEN(TRIM(E23))=0</formula>
    </cfRule>
  </conditionalFormatting>
  <conditionalFormatting sqref="E49:I52">
    <cfRule type="containsBlanks" dxfId="525" priority="2">
      <formula>LEN(TRIM(E49))=0</formula>
    </cfRule>
  </conditionalFormatting>
  <conditionalFormatting sqref="E50:I52">
    <cfRule type="expression" dxfId="524" priority="6">
      <formula>E$79&gt;#REF!</formula>
    </cfRule>
  </conditionalFormatting>
  <conditionalFormatting sqref="E56:J56">
    <cfRule type="cellIs" dxfId="523" priority="48" operator="notBetween">
      <formula>-2</formula>
      <formula>2</formula>
    </cfRule>
  </conditionalFormatting>
  <conditionalFormatting sqref="F49:I49">
    <cfRule type="expression" dxfId="522" priority="3">
      <formula>F$79&gt;#REF!</formula>
    </cfRule>
  </conditionalFormatting>
  <dataValidations count="1">
    <dataValidation type="date" allowBlank="1" showInputMessage="1" showErrorMessage="1" error="Please insert date in M/D/YY format" sqref="B3" xr:uid="{72B20367-87DB-4F09-AC2B-BAF94A548978}">
      <formula1>1</formula1>
      <formula2>73415</formula2>
    </dataValidation>
  </dataValidations>
  <printOptions headings="1"/>
  <pageMargins left="0.25" right="0.25" top="0.75" bottom="0.75" header="0.3" footer="0.3"/>
  <pageSetup paperSize="5" scale="27"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3000000}">
          <x14:formula1>
            <xm:f>'Dropdown Lists'!$A$2:$A$178</xm:f>
          </x14:formula1>
          <xm:sqref>A27:A45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pageSetUpPr fitToPage="1"/>
  </sheetPr>
  <dimension ref="A1:L123"/>
  <sheetViews>
    <sheetView showGridLines="0" showZeros="0" zoomScaleNormal="100" workbookViewId="0"/>
  </sheetViews>
  <sheetFormatPr defaultColWidth="0" defaultRowHeight="12.75" zeroHeight="1"/>
  <cols>
    <col min="1" max="1" width="20.140625" style="342" customWidth="1"/>
    <col min="2" max="2" width="42.42578125" style="342" customWidth="1"/>
    <col min="3" max="7" width="14.7109375" style="342" customWidth="1"/>
    <col min="8" max="8" width="13.5703125" customWidth="1"/>
    <col min="9" max="9" width="3.7109375" style="342" customWidth="1"/>
    <col min="10" max="10" width="13.28515625" style="342" customWidth="1"/>
    <col min="11" max="11" width="2.28515625" style="342" customWidth="1"/>
    <col min="12" max="12" width="10.28515625" style="342" hidden="1" customWidth="1"/>
    <col min="13" max="16384" width="9.85546875" style="342" hidden="1"/>
  </cols>
  <sheetData>
    <row r="1" spans="1:8" customFormat="1" ht="15.75">
      <c r="A1" s="63" t="str">
        <f>'Summary - SS'!A1</f>
        <v>DEPARTMENT OF HOMELESSNESS AND SUPPORTIVE HOUSING</v>
      </c>
      <c r="B1" s="63"/>
      <c r="C1" s="56"/>
      <c r="H1" s="437"/>
    </row>
    <row r="2" spans="1:8" customFormat="1" ht="15.75">
      <c r="A2" s="63" t="s">
        <v>288</v>
      </c>
      <c r="B2" s="63"/>
      <c r="C2" s="56"/>
    </row>
    <row r="3" spans="1:8" customFormat="1" ht="15" customHeight="1">
      <c r="A3" s="68" t="s">
        <v>220</v>
      </c>
      <c r="B3" s="1134">
        <f>'Summary - SS'!B3</f>
        <v>0</v>
      </c>
      <c r="C3" s="56"/>
      <c r="D3" s="60"/>
      <c r="E3" s="60"/>
      <c r="F3" s="60"/>
      <c r="G3" s="60"/>
    </row>
    <row r="4" spans="1:8" customFormat="1" ht="15" customHeight="1">
      <c r="A4" s="69" t="str">
        <f>'Summary - SS'!A6</f>
        <v>Proposer Name</v>
      </c>
      <c r="B4" s="1135">
        <f>'Summary - SS'!B6</f>
        <v>0</v>
      </c>
      <c r="C4" s="56"/>
      <c r="D4" s="57"/>
      <c r="E4" s="57"/>
      <c r="F4" s="57"/>
      <c r="G4" s="57"/>
    </row>
    <row r="5" spans="1:8" customFormat="1" ht="15" customHeight="1">
      <c r="A5" s="69" t="str">
        <f>'Summary - SS'!A7</f>
        <v>Program</v>
      </c>
      <c r="B5" s="588" t="str">
        <f>'Summary - SS'!B7</f>
        <v>RFQ #142 TAY Site in SOMA</v>
      </c>
      <c r="C5" s="56"/>
      <c r="D5" s="57"/>
      <c r="E5" s="57"/>
      <c r="F5" s="57"/>
      <c r="G5" s="57"/>
    </row>
    <row r="6" spans="1:8" customFormat="1" ht="15.75">
      <c r="A6" s="69" t="s">
        <v>283</v>
      </c>
      <c r="B6" s="1124" t="str">
        <f>'Summary - SS'!B8</f>
        <v>Support Services</v>
      </c>
      <c r="C6" s="56"/>
      <c r="D6" s="189"/>
      <c r="E6" s="189"/>
      <c r="F6" s="189"/>
      <c r="G6" s="189"/>
    </row>
    <row r="7" spans="1:8" customFormat="1">
      <c r="A7" s="30"/>
      <c r="B7" s="30"/>
      <c r="C7" s="903"/>
      <c r="D7" s="904"/>
      <c r="E7" s="904"/>
      <c r="F7" s="904"/>
      <c r="G7" s="904"/>
    </row>
    <row r="8" spans="1:8" customFormat="1" ht="24.75" customHeight="1">
      <c r="C8" s="905" t="s">
        <v>237</v>
      </c>
      <c r="D8" s="883" t="s">
        <v>238</v>
      </c>
      <c r="E8" s="906" t="s">
        <v>239</v>
      </c>
      <c r="F8" s="907" t="s">
        <v>240</v>
      </c>
      <c r="G8" s="908" t="s">
        <v>241</v>
      </c>
      <c r="H8" s="1136" t="s">
        <v>259</v>
      </c>
    </row>
    <row r="9" spans="1:8" s="21" customFormat="1" ht="27" customHeight="1">
      <c r="C9" s="852" t="str">
        <f>'Salary Detail - SS'!G10</f>
        <v>5/1/2024 - 6/30/2024</v>
      </c>
      <c r="D9" s="857" t="str">
        <f>'Salary Detail - SS'!L10</f>
        <v>7/1/2024 - 6/30/2025</v>
      </c>
      <c r="E9" s="533" t="str">
        <f>'Salary Detail - SS'!Q10</f>
        <v>7/1/2025 - 6/30/2026</v>
      </c>
      <c r="F9" s="536" t="str">
        <f>'Salary Detail - SS'!V10</f>
        <v>7/1/2026 - 6/30/2027</v>
      </c>
      <c r="G9" s="540" t="str">
        <f>'Salary Detail - SS'!AA10</f>
        <v>7/1/2027 - 6/30/2028</v>
      </c>
      <c r="H9" s="1084" t="str">
        <f>'Salary Detail - SS'!AB10</f>
        <v>5/1/2024 - 6/30/2028</v>
      </c>
    </row>
    <row r="10" spans="1:8" s="630" customFormat="1" ht="19.5" customHeight="1">
      <c r="C10" s="853" t="str">
        <f>'Summary - SS'!E13</f>
        <v>2 Months</v>
      </c>
      <c r="D10" s="858" t="str">
        <f>'Summary - SS'!F13</f>
        <v>12 Months</v>
      </c>
      <c r="E10" s="797" t="str">
        <f>'Summary - SS'!G13</f>
        <v>12 Months</v>
      </c>
      <c r="F10" s="799" t="str">
        <f>'Summary - SS'!H13</f>
        <v>12 Months</v>
      </c>
      <c r="G10" s="765" t="str">
        <f>'Summary - SS'!I13</f>
        <v>12 Months</v>
      </c>
      <c r="H10" s="1354"/>
    </row>
    <row r="11" spans="1:8" s="630" customFormat="1" ht="19.5" hidden="1" customHeight="1">
      <c r="C11" s="854" t="str">
        <f>'Salary Detail - SS'!G12</f>
        <v>New</v>
      </c>
      <c r="D11" s="858" t="str">
        <f>'Salary Detail - SS'!L12</f>
        <v>New</v>
      </c>
      <c r="E11" s="860" t="str">
        <f>'Salary Detail - SS'!Q12</f>
        <v>New</v>
      </c>
      <c r="F11" s="799" t="str">
        <f>'Salary Detail - SS'!V12</f>
        <v>New</v>
      </c>
      <c r="G11" s="765" t="str">
        <f>'Salary Detail - SS'!AA12</f>
        <v>New</v>
      </c>
      <c r="H11" s="1355"/>
    </row>
    <row r="12" spans="1:8" s="630" customFormat="1" ht="30.75" customHeight="1">
      <c r="A12" s="749" t="s">
        <v>289</v>
      </c>
      <c r="B12" s="749"/>
      <c r="C12" s="855" t="s">
        <v>290</v>
      </c>
      <c r="D12" s="859" t="s">
        <v>290</v>
      </c>
      <c r="E12" s="861" t="s">
        <v>290</v>
      </c>
      <c r="F12" s="799" t="s">
        <v>290</v>
      </c>
      <c r="G12" s="800" t="s">
        <v>290</v>
      </c>
      <c r="H12" s="954" t="s">
        <v>290</v>
      </c>
    </row>
    <row r="13" spans="1:8" ht="17.25" customHeight="1">
      <c r="A13" s="1352" t="s">
        <v>291</v>
      </c>
      <c r="B13" s="1353"/>
      <c r="C13" s="833"/>
      <c r="D13" s="833"/>
      <c r="E13" s="848"/>
      <c r="F13" s="848"/>
      <c r="G13" s="848"/>
      <c r="H13" s="838">
        <f>SUM(C13,D13,E13,F13,G13)</f>
        <v>0</v>
      </c>
    </row>
    <row r="14" spans="1:8" ht="17.25" customHeight="1">
      <c r="A14" s="1352" t="s">
        <v>292</v>
      </c>
      <c r="B14" s="1353"/>
      <c r="C14" s="834"/>
      <c r="D14" s="833"/>
      <c r="E14" s="848"/>
      <c r="F14" s="848"/>
      <c r="G14" s="848"/>
      <c r="H14" s="838">
        <f t="shared" ref="H14:H65" si="0">SUM(C14,D14,E14,F14,G14)</f>
        <v>0</v>
      </c>
    </row>
    <row r="15" spans="1:8" ht="17.25" customHeight="1">
      <c r="A15" s="1352" t="s">
        <v>293</v>
      </c>
      <c r="B15" s="1353"/>
      <c r="C15" s="833"/>
      <c r="D15" s="833"/>
      <c r="E15" s="848"/>
      <c r="F15" s="848"/>
      <c r="G15" s="848"/>
      <c r="H15" s="838">
        <f t="shared" si="0"/>
        <v>0</v>
      </c>
    </row>
    <row r="16" spans="1:8" ht="17.25" customHeight="1">
      <c r="A16" s="1352" t="s">
        <v>294</v>
      </c>
      <c r="B16" s="1353"/>
      <c r="C16" s="833"/>
      <c r="D16" s="833"/>
      <c r="E16" s="848"/>
      <c r="F16" s="848"/>
      <c r="G16" s="848"/>
      <c r="H16" s="838">
        <f t="shared" si="0"/>
        <v>0</v>
      </c>
    </row>
    <row r="17" spans="1:11" ht="17.25" customHeight="1">
      <c r="A17" s="1352" t="s">
        <v>295</v>
      </c>
      <c r="B17" s="1353"/>
      <c r="C17" s="833"/>
      <c r="D17" s="833"/>
      <c r="E17" s="848"/>
      <c r="F17" s="848"/>
      <c r="G17" s="848"/>
      <c r="H17" s="838">
        <f t="shared" si="0"/>
        <v>0</v>
      </c>
    </row>
    <row r="18" spans="1:11" ht="17.25" customHeight="1">
      <c r="A18" s="1352" t="s">
        <v>296</v>
      </c>
      <c r="B18" s="1353"/>
      <c r="C18" s="833"/>
      <c r="D18" s="834"/>
      <c r="E18" s="355"/>
      <c r="F18" s="355"/>
      <c r="G18" s="848"/>
      <c r="H18" s="838">
        <f t="shared" si="0"/>
        <v>0</v>
      </c>
      <c r="I18"/>
      <c r="J18"/>
      <c r="K18" s="13"/>
    </row>
    <row r="19" spans="1:11" ht="17.25" customHeight="1">
      <c r="A19" s="1352" t="s">
        <v>297</v>
      </c>
      <c r="B19" s="1353"/>
      <c r="C19" s="833"/>
      <c r="D19" s="834"/>
      <c r="E19" s="355"/>
      <c r="F19" s="355"/>
      <c r="G19" s="848"/>
      <c r="H19" s="838">
        <f t="shared" si="0"/>
        <v>0</v>
      </c>
      <c r="I19"/>
      <c r="J19"/>
      <c r="K19"/>
    </row>
    <row r="20" spans="1:11" ht="17.25" customHeight="1">
      <c r="A20" s="1352" t="s">
        <v>298</v>
      </c>
      <c r="B20" s="1353"/>
      <c r="C20" s="833"/>
      <c r="D20" s="833"/>
      <c r="E20" s="355"/>
      <c r="F20" s="355"/>
      <c r="G20" s="848"/>
      <c r="H20" s="838">
        <f t="shared" si="0"/>
        <v>0</v>
      </c>
      <c r="I20"/>
      <c r="J20"/>
      <c r="K20"/>
    </row>
    <row r="21" spans="1:11" ht="17.25" customHeight="1">
      <c r="A21" s="1352" t="s">
        <v>299</v>
      </c>
      <c r="B21" s="1353"/>
      <c r="C21" s="833"/>
      <c r="D21" s="833"/>
      <c r="E21" s="848"/>
      <c r="F21" s="848"/>
      <c r="G21" s="848"/>
      <c r="H21" s="838">
        <f t="shared" si="0"/>
        <v>0</v>
      </c>
    </row>
    <row r="22" spans="1:11" ht="17.25" customHeight="1">
      <c r="A22" s="1343"/>
      <c r="B22" s="1344"/>
      <c r="C22" s="833"/>
      <c r="D22" s="834"/>
      <c r="E22" s="355"/>
      <c r="F22" s="355"/>
      <c r="G22" s="848"/>
      <c r="H22" s="838">
        <f t="shared" si="0"/>
        <v>0</v>
      </c>
      <c r="I22"/>
      <c r="J22"/>
      <c r="K22"/>
    </row>
    <row r="23" spans="1:11" ht="17.25" customHeight="1">
      <c r="A23" s="1343"/>
      <c r="B23" s="1344"/>
      <c r="C23" s="833"/>
      <c r="D23" s="834"/>
      <c r="E23" s="355"/>
      <c r="F23" s="355"/>
      <c r="G23" s="848"/>
      <c r="H23" s="838">
        <f t="shared" si="0"/>
        <v>0</v>
      </c>
      <c r="I23"/>
      <c r="J23"/>
      <c r="K23"/>
    </row>
    <row r="24" spans="1:11" ht="17.25" customHeight="1">
      <c r="A24" s="1343"/>
      <c r="B24" s="1344"/>
      <c r="C24" s="833"/>
      <c r="D24" s="834"/>
      <c r="E24" s="355"/>
      <c r="F24" s="355"/>
      <c r="G24" s="848"/>
      <c r="H24" s="838">
        <f t="shared" si="0"/>
        <v>0</v>
      </c>
      <c r="I24"/>
      <c r="J24"/>
      <c r="K24"/>
    </row>
    <row r="25" spans="1:11" ht="17.25" customHeight="1">
      <c r="A25" s="1343"/>
      <c r="B25" s="1344"/>
      <c r="C25" s="833"/>
      <c r="D25" s="833"/>
      <c r="E25" s="848"/>
      <c r="F25" s="848"/>
      <c r="G25" s="848"/>
      <c r="H25" s="838">
        <f t="shared" si="0"/>
        <v>0</v>
      </c>
    </row>
    <row r="26" spans="1:11" ht="17.25" customHeight="1">
      <c r="A26" s="1343"/>
      <c r="B26" s="1344"/>
      <c r="C26" s="833"/>
      <c r="D26" s="834"/>
      <c r="E26" s="355"/>
      <c r="F26" s="355"/>
      <c r="G26" s="848"/>
      <c r="H26" s="838">
        <f t="shared" si="0"/>
        <v>0</v>
      </c>
      <c r="I26"/>
      <c r="J26"/>
      <c r="K26"/>
    </row>
    <row r="27" spans="1:11" ht="17.25" customHeight="1">
      <c r="A27" s="1343"/>
      <c r="B27" s="1344"/>
      <c r="C27" s="833"/>
      <c r="D27" s="834"/>
      <c r="E27" s="355"/>
      <c r="F27" s="355"/>
      <c r="G27" s="848"/>
      <c r="H27" s="838">
        <f t="shared" si="0"/>
        <v>0</v>
      </c>
      <c r="I27"/>
      <c r="J27"/>
      <c r="K27"/>
    </row>
    <row r="28" spans="1:11" ht="17.25" customHeight="1">
      <c r="A28" s="1343"/>
      <c r="B28" s="1344"/>
      <c r="C28" s="833"/>
      <c r="D28" s="834"/>
      <c r="E28" s="355"/>
      <c r="F28" s="355"/>
      <c r="G28" s="848"/>
      <c r="H28" s="838">
        <f t="shared" si="0"/>
        <v>0</v>
      </c>
      <c r="I28"/>
      <c r="J28"/>
      <c r="K28"/>
    </row>
    <row r="29" spans="1:11" ht="17.25" customHeight="1">
      <c r="A29" s="1343"/>
      <c r="B29" s="1344"/>
      <c r="C29" s="833"/>
      <c r="D29" s="833"/>
      <c r="E29" s="848"/>
      <c r="F29" s="848"/>
      <c r="G29" s="848"/>
      <c r="H29" s="838">
        <f t="shared" si="0"/>
        <v>0</v>
      </c>
      <c r="I29"/>
      <c r="J29"/>
      <c r="K29"/>
    </row>
    <row r="30" spans="1:11" ht="17.25" customHeight="1">
      <c r="A30" s="1343"/>
      <c r="B30" s="1344"/>
      <c r="C30" s="833"/>
      <c r="D30" s="834"/>
      <c r="E30" s="355"/>
      <c r="F30" s="355"/>
      <c r="G30" s="848"/>
      <c r="H30" s="838">
        <f t="shared" si="0"/>
        <v>0</v>
      </c>
      <c r="I30"/>
      <c r="J30"/>
      <c r="K30"/>
    </row>
    <row r="31" spans="1:11" ht="17.25" customHeight="1">
      <c r="A31" s="1343"/>
      <c r="B31" s="1344"/>
      <c r="C31" s="833"/>
      <c r="D31" s="833"/>
      <c r="E31" s="848"/>
      <c r="F31" s="848"/>
      <c r="G31" s="848"/>
      <c r="H31" s="838">
        <f t="shared" si="0"/>
        <v>0</v>
      </c>
    </row>
    <row r="32" spans="1:11" ht="17.25" customHeight="1">
      <c r="A32" s="1343"/>
      <c r="B32" s="1344"/>
      <c r="C32" s="833"/>
      <c r="D32" s="833"/>
      <c r="E32" s="848"/>
      <c r="F32" s="848"/>
      <c r="G32" s="848"/>
      <c r="H32" s="838">
        <f t="shared" si="0"/>
        <v>0</v>
      </c>
    </row>
    <row r="33" spans="1:11" ht="17.25" customHeight="1">
      <c r="A33" s="1343"/>
      <c r="B33" s="1344"/>
      <c r="C33" s="833"/>
      <c r="D33" s="834"/>
      <c r="E33" s="355"/>
      <c r="F33" s="355"/>
      <c r="G33" s="848"/>
      <c r="H33" s="838">
        <f t="shared" si="0"/>
        <v>0</v>
      </c>
      <c r="I33"/>
      <c r="J33"/>
      <c r="K33"/>
    </row>
    <row r="34" spans="1:11" ht="17.25" customHeight="1">
      <c r="A34" s="1343"/>
      <c r="B34" s="1344"/>
      <c r="C34" s="833"/>
      <c r="D34" s="834"/>
      <c r="E34" s="355"/>
      <c r="F34" s="355"/>
      <c r="G34" s="848"/>
      <c r="H34" s="838">
        <f t="shared" si="0"/>
        <v>0</v>
      </c>
      <c r="I34"/>
      <c r="J34"/>
      <c r="K34"/>
    </row>
    <row r="35" spans="1:11" ht="17.25" customHeight="1">
      <c r="A35" s="1343"/>
      <c r="B35" s="1344"/>
      <c r="C35" s="833"/>
      <c r="D35" s="834"/>
      <c r="E35" s="355"/>
      <c r="F35" s="355"/>
      <c r="G35" s="848"/>
      <c r="H35" s="838">
        <f t="shared" si="0"/>
        <v>0</v>
      </c>
      <c r="I35"/>
      <c r="J35"/>
      <c r="K35"/>
    </row>
    <row r="36" spans="1:11" ht="17.25" customHeight="1">
      <c r="A36" s="1343"/>
      <c r="B36" s="1344"/>
      <c r="C36" s="833"/>
      <c r="D36" s="834"/>
      <c r="E36" s="355"/>
      <c r="F36" s="355"/>
      <c r="G36" s="848"/>
      <c r="H36" s="838">
        <f t="shared" si="0"/>
        <v>0</v>
      </c>
      <c r="I36"/>
      <c r="J36"/>
      <c r="K36"/>
    </row>
    <row r="37" spans="1:11" ht="17.25" customHeight="1">
      <c r="A37" s="1343"/>
      <c r="B37" s="1344"/>
      <c r="C37" s="833"/>
      <c r="D37" s="834"/>
      <c r="E37" s="355"/>
      <c r="F37" s="355"/>
      <c r="G37" s="848"/>
      <c r="H37" s="838">
        <f t="shared" si="0"/>
        <v>0</v>
      </c>
      <c r="I37"/>
      <c r="J37"/>
      <c r="K37"/>
    </row>
    <row r="38" spans="1:11" ht="17.25" customHeight="1">
      <c r="A38" s="1343"/>
      <c r="B38" s="1344"/>
      <c r="C38" s="833"/>
      <c r="D38" s="834"/>
      <c r="E38" s="355"/>
      <c r="F38" s="355"/>
      <c r="G38" s="848"/>
      <c r="H38" s="838">
        <f t="shared" si="0"/>
        <v>0</v>
      </c>
      <c r="I38"/>
      <c r="J38"/>
      <c r="K38"/>
    </row>
    <row r="39" spans="1:11" ht="17.25" customHeight="1">
      <c r="A39" s="1343"/>
      <c r="B39" s="1344"/>
      <c r="C39" s="833"/>
      <c r="D39" s="834"/>
      <c r="E39" s="355"/>
      <c r="F39" s="355"/>
      <c r="G39" s="848"/>
      <c r="H39" s="838">
        <f t="shared" si="0"/>
        <v>0</v>
      </c>
      <c r="I39"/>
      <c r="J39"/>
      <c r="K39"/>
    </row>
    <row r="40" spans="1:11" ht="17.25" customHeight="1">
      <c r="A40" s="1343"/>
      <c r="B40" s="1344"/>
      <c r="C40" s="833"/>
      <c r="D40" s="834"/>
      <c r="E40" s="355"/>
      <c r="F40" s="355"/>
      <c r="G40" s="848"/>
      <c r="H40" s="838">
        <f t="shared" si="0"/>
        <v>0</v>
      </c>
      <c r="I40"/>
      <c r="J40"/>
      <c r="K40"/>
    </row>
    <row r="41" spans="1:11" ht="17.25" customHeight="1">
      <c r="A41" s="1343"/>
      <c r="B41" s="1344"/>
      <c r="C41" s="833"/>
      <c r="D41" s="834"/>
      <c r="E41" s="355"/>
      <c r="F41" s="355"/>
      <c r="G41" s="848"/>
      <c r="H41" s="838">
        <f t="shared" si="0"/>
        <v>0</v>
      </c>
      <c r="I41"/>
      <c r="J41"/>
      <c r="K41"/>
    </row>
    <row r="42" spans="1:11" ht="17.25" customHeight="1">
      <c r="A42" s="1343"/>
      <c r="B42" s="1344"/>
      <c r="C42" s="833"/>
      <c r="D42" s="834"/>
      <c r="E42" s="355"/>
      <c r="F42" s="355"/>
      <c r="G42" s="848"/>
      <c r="H42" s="838">
        <f t="shared" si="0"/>
        <v>0</v>
      </c>
      <c r="I42"/>
      <c r="J42"/>
      <c r="K42"/>
    </row>
    <row r="43" spans="1:11" ht="17.25" customHeight="1">
      <c r="A43" s="1343"/>
      <c r="B43" s="1344"/>
      <c r="C43" s="833"/>
      <c r="D43" s="834"/>
      <c r="E43" s="355"/>
      <c r="F43" s="355"/>
      <c r="G43" s="848"/>
      <c r="H43" s="838">
        <f t="shared" si="0"/>
        <v>0</v>
      </c>
      <c r="I43"/>
      <c r="J43"/>
      <c r="K43"/>
    </row>
    <row r="44" spans="1:11" ht="17.25" customHeight="1">
      <c r="A44" s="1343"/>
      <c r="B44" s="1344"/>
      <c r="C44" s="833"/>
      <c r="D44" s="834"/>
      <c r="E44" s="355"/>
      <c r="F44" s="355"/>
      <c r="G44" s="848"/>
      <c r="H44" s="838">
        <f t="shared" si="0"/>
        <v>0</v>
      </c>
      <c r="I44"/>
      <c r="J44"/>
      <c r="K44"/>
    </row>
    <row r="45" spans="1:11" ht="17.25" customHeight="1">
      <c r="A45" s="1343"/>
      <c r="B45" s="1344"/>
      <c r="C45" s="833"/>
      <c r="D45" s="834"/>
      <c r="E45" s="355"/>
      <c r="F45" s="355"/>
      <c r="G45" s="848"/>
      <c r="H45" s="838">
        <f t="shared" si="0"/>
        <v>0</v>
      </c>
      <c r="I45"/>
      <c r="J45"/>
      <c r="K45"/>
    </row>
    <row r="46" spans="1:11" ht="17.25" customHeight="1">
      <c r="A46" s="1343"/>
      <c r="B46" s="1344"/>
      <c r="C46" s="833"/>
      <c r="D46" s="834"/>
      <c r="E46" s="355"/>
      <c r="F46" s="355"/>
      <c r="G46" s="848"/>
      <c r="H46" s="838">
        <f t="shared" si="0"/>
        <v>0</v>
      </c>
      <c r="I46"/>
      <c r="J46"/>
      <c r="K46"/>
    </row>
    <row r="47" spans="1:11" ht="17.25" customHeight="1">
      <c r="A47" s="1343"/>
      <c r="B47" s="1344"/>
      <c r="C47" s="833"/>
      <c r="D47" s="834"/>
      <c r="E47" s="355"/>
      <c r="F47" s="355"/>
      <c r="G47" s="848"/>
      <c r="H47" s="838">
        <f t="shared" si="0"/>
        <v>0</v>
      </c>
      <c r="I47"/>
      <c r="J47"/>
      <c r="K47"/>
    </row>
    <row r="48" spans="1:11" ht="17.25" customHeight="1">
      <c r="A48" s="1343"/>
      <c r="B48" s="1344"/>
      <c r="C48" s="833"/>
      <c r="D48" s="834"/>
      <c r="E48" s="355"/>
      <c r="F48" s="355"/>
      <c r="G48" s="848"/>
      <c r="H48" s="838">
        <f t="shared" si="0"/>
        <v>0</v>
      </c>
      <c r="I48"/>
      <c r="J48"/>
      <c r="K48"/>
    </row>
    <row r="49" spans="1:11" ht="17.25" customHeight="1">
      <c r="A49" s="1343"/>
      <c r="B49" s="1344"/>
      <c r="C49" s="833"/>
      <c r="D49" s="834"/>
      <c r="E49" s="355"/>
      <c r="F49" s="355"/>
      <c r="G49" s="848"/>
      <c r="H49" s="838">
        <f t="shared" si="0"/>
        <v>0</v>
      </c>
      <c r="I49"/>
      <c r="J49"/>
      <c r="K49"/>
    </row>
    <row r="50" spans="1:11" ht="17.25" customHeight="1">
      <c r="A50" s="1343"/>
      <c r="B50" s="1344"/>
      <c r="C50" s="833"/>
      <c r="D50" s="834"/>
      <c r="E50" s="355"/>
      <c r="F50" s="355"/>
      <c r="G50" s="848"/>
      <c r="H50" s="838">
        <f t="shared" si="0"/>
        <v>0</v>
      </c>
      <c r="I50"/>
      <c r="J50"/>
      <c r="K50"/>
    </row>
    <row r="51" spans="1:11" ht="17.25" customHeight="1">
      <c r="A51" s="1343"/>
      <c r="B51" s="1344"/>
      <c r="C51" s="833"/>
      <c r="D51" s="834"/>
      <c r="E51" s="355"/>
      <c r="F51" s="355"/>
      <c r="G51" s="848"/>
      <c r="H51" s="838">
        <f t="shared" si="0"/>
        <v>0</v>
      </c>
      <c r="I51"/>
      <c r="J51"/>
      <c r="K51"/>
    </row>
    <row r="52" spans="1:11" ht="17.25" customHeight="1">
      <c r="A52" s="1343"/>
      <c r="B52" s="1344"/>
      <c r="C52" s="833"/>
      <c r="D52" s="834"/>
      <c r="E52" s="355"/>
      <c r="F52" s="355"/>
      <c r="G52" s="848"/>
      <c r="H52" s="838">
        <f t="shared" si="0"/>
        <v>0</v>
      </c>
      <c r="I52"/>
      <c r="J52"/>
      <c r="K52"/>
    </row>
    <row r="53" spans="1:11" ht="17.25" customHeight="1">
      <c r="A53" s="1343"/>
      <c r="B53" s="1344"/>
      <c r="C53" s="833"/>
      <c r="D53" s="833"/>
      <c r="E53" s="848"/>
      <c r="F53" s="848"/>
      <c r="G53" s="848"/>
      <c r="H53" s="838">
        <f t="shared" si="0"/>
        <v>0</v>
      </c>
    </row>
    <row r="54" spans="1:11" ht="17.25" customHeight="1">
      <c r="A54" s="1343"/>
      <c r="B54" s="1344"/>
      <c r="C54" s="833"/>
      <c r="D54" s="833"/>
      <c r="E54" s="848"/>
      <c r="F54" s="848"/>
      <c r="G54" s="848"/>
      <c r="H54" s="838">
        <f t="shared" si="0"/>
        <v>0</v>
      </c>
    </row>
    <row r="55" spans="1:11" ht="17.25" customHeight="1">
      <c r="A55" s="1348" t="s">
        <v>300</v>
      </c>
      <c r="B55" s="1349"/>
      <c r="C55" s="845"/>
      <c r="D55" s="835"/>
      <c r="E55" s="619"/>
      <c r="F55" s="619"/>
      <c r="G55" s="844"/>
      <c r="H55" s="839"/>
      <c r="I55"/>
      <c r="J55"/>
      <c r="K55"/>
    </row>
    <row r="56" spans="1:11" ht="17.25" customHeight="1">
      <c r="A56" s="1343"/>
      <c r="B56" s="1344"/>
      <c r="C56" s="833"/>
      <c r="D56" s="834"/>
      <c r="E56" s="355"/>
      <c r="F56" s="355"/>
      <c r="G56" s="848"/>
      <c r="H56" s="838">
        <f t="shared" si="0"/>
        <v>0</v>
      </c>
      <c r="I56"/>
      <c r="J56"/>
      <c r="K56"/>
    </row>
    <row r="57" spans="1:11" ht="17.25" customHeight="1">
      <c r="A57" s="1343"/>
      <c r="B57" s="1344"/>
      <c r="C57" s="833"/>
      <c r="D57" s="834"/>
      <c r="E57" s="355"/>
      <c r="F57" s="355"/>
      <c r="G57" s="848"/>
      <c r="H57" s="838">
        <f t="shared" si="0"/>
        <v>0</v>
      </c>
      <c r="I57"/>
      <c r="J57"/>
      <c r="K57"/>
    </row>
    <row r="58" spans="1:11" ht="17.25" customHeight="1">
      <c r="A58" s="1343"/>
      <c r="B58" s="1344"/>
      <c r="C58" s="833"/>
      <c r="D58" s="834"/>
      <c r="E58" s="355"/>
      <c r="F58" s="355"/>
      <c r="G58" s="848"/>
      <c r="H58" s="838">
        <f t="shared" si="0"/>
        <v>0</v>
      </c>
      <c r="I58"/>
      <c r="J58"/>
      <c r="K58"/>
    </row>
    <row r="59" spans="1:11" ht="17.25" customHeight="1">
      <c r="A59" s="1343"/>
      <c r="B59" s="1344"/>
      <c r="C59" s="833"/>
      <c r="D59" s="834"/>
      <c r="E59" s="355"/>
      <c r="F59" s="355"/>
      <c r="G59" s="848"/>
      <c r="H59" s="838">
        <f t="shared" si="0"/>
        <v>0</v>
      </c>
      <c r="I59"/>
      <c r="J59"/>
      <c r="K59"/>
    </row>
    <row r="60" spans="1:11" ht="17.25" customHeight="1">
      <c r="A60" s="1343"/>
      <c r="B60" s="1344"/>
      <c r="C60" s="833"/>
      <c r="D60" s="833"/>
      <c r="E60" s="848"/>
      <c r="F60" s="848"/>
      <c r="G60" s="848"/>
      <c r="H60" s="838">
        <f t="shared" si="0"/>
        <v>0</v>
      </c>
    </row>
    <row r="61" spans="1:11" ht="17.25" customHeight="1">
      <c r="A61" s="1343"/>
      <c r="B61" s="1344"/>
      <c r="C61" s="833"/>
      <c r="D61" s="834"/>
      <c r="E61" s="355"/>
      <c r="F61" s="355"/>
      <c r="G61" s="848"/>
      <c r="H61" s="838">
        <f t="shared" si="0"/>
        <v>0</v>
      </c>
      <c r="I61"/>
      <c r="J61"/>
      <c r="K61"/>
    </row>
    <row r="62" spans="1:11" ht="17.25" customHeight="1">
      <c r="A62" s="1343"/>
      <c r="B62" s="1344"/>
      <c r="C62" s="833"/>
      <c r="D62" s="833"/>
      <c r="E62" s="848"/>
      <c r="F62" s="848"/>
      <c r="G62" s="848"/>
      <c r="H62" s="838">
        <f t="shared" si="0"/>
        <v>0</v>
      </c>
    </row>
    <row r="63" spans="1:11" ht="17.25" customHeight="1">
      <c r="A63" s="1343"/>
      <c r="B63" s="1344"/>
      <c r="C63" s="833"/>
      <c r="D63" s="833"/>
      <c r="E63" s="848"/>
      <c r="F63" s="848"/>
      <c r="G63" s="848"/>
      <c r="H63" s="838">
        <f t="shared" si="0"/>
        <v>0</v>
      </c>
    </row>
    <row r="64" spans="1:11" ht="17.25" customHeight="1">
      <c r="A64" s="1343"/>
      <c r="B64" s="1344"/>
      <c r="C64" s="833"/>
      <c r="D64" s="833"/>
      <c r="E64" s="848"/>
      <c r="F64" s="848"/>
      <c r="G64" s="848"/>
      <c r="H64" s="838">
        <f t="shared" si="0"/>
        <v>0</v>
      </c>
    </row>
    <row r="65" spans="1:11" ht="17.25" customHeight="1">
      <c r="A65" s="1343"/>
      <c r="B65" s="1344"/>
      <c r="C65" s="833"/>
      <c r="D65" s="833"/>
      <c r="E65" s="848"/>
      <c r="F65" s="848"/>
      <c r="G65" s="848"/>
      <c r="H65" s="838">
        <f t="shared" si="0"/>
        <v>0</v>
      </c>
    </row>
    <row r="66" spans="1:11" ht="15" customHeight="1">
      <c r="A66" s="1343"/>
      <c r="B66" s="1344"/>
      <c r="C66" s="836"/>
      <c r="D66" s="836"/>
      <c r="E66" s="850"/>
      <c r="F66" s="850"/>
      <c r="G66" s="850"/>
      <c r="H66" s="840"/>
    </row>
    <row r="67" spans="1:11" customFormat="1" ht="17.25" customHeight="1">
      <c r="A67" s="1345" t="s">
        <v>301</v>
      </c>
      <c r="B67" s="1346"/>
      <c r="C67" s="834">
        <f t="shared" ref="C67:G67" si="1">ROUND(SUM(C13:C66),0)</f>
        <v>0</v>
      </c>
      <c r="D67" s="834">
        <f t="shared" si="1"/>
        <v>0</v>
      </c>
      <c r="E67" s="355">
        <f t="shared" si="1"/>
        <v>0</v>
      </c>
      <c r="F67" s="355">
        <f t="shared" si="1"/>
        <v>0</v>
      </c>
      <c r="G67" s="355">
        <f t="shared" si="1"/>
        <v>0</v>
      </c>
      <c r="H67" s="355">
        <f t="shared" ref="H67" si="2">SUM(H13:H65)</f>
        <v>0</v>
      </c>
    </row>
    <row r="68" spans="1:11" ht="17.25" customHeight="1">
      <c r="A68" s="1351"/>
      <c r="B68" s="1351"/>
      <c r="C68" s="836"/>
      <c r="D68" s="836"/>
      <c r="E68" s="850"/>
      <c r="F68" s="850"/>
      <c r="G68" s="850"/>
      <c r="H68" s="840"/>
    </row>
    <row r="69" spans="1:11" ht="17.25" customHeight="1">
      <c r="A69" s="1350" t="s">
        <v>302</v>
      </c>
      <c r="B69" s="1350"/>
      <c r="C69" s="836"/>
      <c r="D69" s="836"/>
      <c r="E69" s="850"/>
      <c r="F69" s="850"/>
      <c r="G69" s="850"/>
      <c r="H69" s="840"/>
    </row>
    <row r="70" spans="1:11" ht="17.25" customHeight="1">
      <c r="A70" s="1343"/>
      <c r="B70" s="1344"/>
      <c r="C70" s="833"/>
      <c r="D70" s="833"/>
      <c r="E70" s="848"/>
      <c r="F70" s="848"/>
      <c r="G70" s="848"/>
      <c r="H70" s="838">
        <f t="shared" ref="H70:H79" si="3">SUM(C70,D70,E70,F70,G70)</f>
        <v>0</v>
      </c>
      <c r="J70" s="1088"/>
    </row>
    <row r="71" spans="1:11" ht="17.25" customHeight="1">
      <c r="A71" s="1343"/>
      <c r="B71" s="1344"/>
      <c r="C71" s="833"/>
      <c r="D71" s="833"/>
      <c r="E71" s="848"/>
      <c r="F71" s="848"/>
      <c r="G71" s="848"/>
      <c r="H71" s="838">
        <f t="shared" si="3"/>
        <v>0</v>
      </c>
      <c r="J71" s="1088"/>
    </row>
    <row r="72" spans="1:11" ht="17.25" customHeight="1">
      <c r="A72" s="1343"/>
      <c r="B72" s="1344"/>
      <c r="C72" s="833"/>
      <c r="D72" s="833"/>
      <c r="E72" s="848"/>
      <c r="F72" s="848"/>
      <c r="G72" s="848"/>
      <c r="H72" s="838">
        <f t="shared" si="3"/>
        <v>0</v>
      </c>
      <c r="J72" s="1088"/>
    </row>
    <row r="73" spans="1:11" ht="17.25" customHeight="1">
      <c r="A73" s="1343"/>
      <c r="B73" s="1344"/>
      <c r="C73" s="833"/>
      <c r="D73" s="833"/>
      <c r="E73" s="848"/>
      <c r="F73" s="848"/>
      <c r="G73" s="848"/>
      <c r="H73" s="838">
        <f t="shared" si="3"/>
        <v>0</v>
      </c>
      <c r="J73" s="1088"/>
    </row>
    <row r="74" spans="1:11" ht="17.25" customHeight="1">
      <c r="A74" s="1343"/>
      <c r="B74" s="1344"/>
      <c r="C74" s="833"/>
      <c r="D74" s="833"/>
      <c r="E74" s="848"/>
      <c r="F74" s="848"/>
      <c r="G74" s="848"/>
      <c r="H74" s="838">
        <f t="shared" si="3"/>
        <v>0</v>
      </c>
      <c r="J74" s="1088"/>
    </row>
    <row r="75" spans="1:11" ht="17.25" customHeight="1">
      <c r="A75" s="1343"/>
      <c r="B75" s="1344"/>
      <c r="C75" s="833"/>
      <c r="D75" s="833"/>
      <c r="E75" s="848"/>
      <c r="F75" s="848"/>
      <c r="G75" s="848"/>
      <c r="H75" s="838">
        <f t="shared" si="3"/>
        <v>0</v>
      </c>
      <c r="J75" s="1088"/>
    </row>
    <row r="76" spans="1:11" ht="17.25" customHeight="1">
      <c r="A76" s="1343"/>
      <c r="B76" s="1344"/>
      <c r="C76" s="833"/>
      <c r="D76" s="833"/>
      <c r="E76" s="848"/>
      <c r="F76" s="848"/>
      <c r="G76" s="848"/>
      <c r="H76" s="838">
        <f t="shared" si="3"/>
        <v>0</v>
      </c>
      <c r="J76" s="1088"/>
    </row>
    <row r="77" spans="1:11" ht="17.25" customHeight="1">
      <c r="A77" s="1343"/>
      <c r="B77" s="1344"/>
      <c r="C77" s="833"/>
      <c r="D77" s="833"/>
      <c r="E77" s="848"/>
      <c r="F77" s="848"/>
      <c r="G77" s="848"/>
      <c r="H77" s="838">
        <f t="shared" si="3"/>
        <v>0</v>
      </c>
      <c r="J77" s="1088"/>
    </row>
    <row r="78" spans="1:11" ht="17.25" customHeight="1">
      <c r="A78" s="1343"/>
      <c r="B78" s="1344"/>
      <c r="C78" s="833"/>
      <c r="D78" s="833"/>
      <c r="E78" s="848"/>
      <c r="F78" s="848"/>
      <c r="G78" s="848"/>
      <c r="H78" s="838">
        <f t="shared" si="3"/>
        <v>0</v>
      </c>
      <c r="J78" s="1088"/>
    </row>
    <row r="79" spans="1:11" ht="17.25" customHeight="1">
      <c r="A79" s="1343"/>
      <c r="B79" s="1344"/>
      <c r="C79" s="833"/>
      <c r="D79" s="833"/>
      <c r="E79" s="848"/>
      <c r="F79" s="848"/>
      <c r="G79" s="848"/>
      <c r="H79" s="838">
        <f t="shared" si="3"/>
        <v>0</v>
      </c>
      <c r="J79" s="1088"/>
    </row>
    <row r="80" spans="1:11" ht="17.25" customHeight="1">
      <c r="A80" s="1348" t="s">
        <v>303</v>
      </c>
      <c r="B80" s="1349"/>
      <c r="C80" s="845"/>
      <c r="D80" s="835"/>
      <c r="E80" s="619"/>
      <c r="F80" s="619"/>
      <c r="G80" s="844"/>
      <c r="H80" s="839"/>
      <c r="I80"/>
      <c r="J80"/>
      <c r="K80"/>
    </row>
    <row r="81" spans="1:11" ht="17.25" customHeight="1">
      <c r="A81" s="1343"/>
      <c r="B81" s="1344"/>
      <c r="C81" s="833"/>
      <c r="D81" s="833"/>
      <c r="E81" s="848"/>
      <c r="F81" s="848"/>
      <c r="G81" s="848"/>
      <c r="H81" s="838">
        <f t="shared" ref="H81:H90" si="4">SUM(C81,D81,E81,F81,G81)</f>
        <v>0</v>
      </c>
      <c r="J81" s="1088"/>
    </row>
    <row r="82" spans="1:11" ht="17.25" customHeight="1">
      <c r="A82" s="1343"/>
      <c r="B82" s="1344"/>
      <c r="C82" s="833"/>
      <c r="D82" s="833"/>
      <c r="E82" s="848"/>
      <c r="F82" s="848"/>
      <c r="G82" s="848"/>
      <c r="H82" s="838">
        <f t="shared" si="4"/>
        <v>0</v>
      </c>
      <c r="J82" s="1088"/>
    </row>
    <row r="83" spans="1:11" ht="17.25" customHeight="1">
      <c r="A83" s="1343"/>
      <c r="B83" s="1344"/>
      <c r="C83" s="833"/>
      <c r="D83" s="833"/>
      <c r="E83" s="848"/>
      <c r="F83" s="848"/>
      <c r="G83" s="848"/>
      <c r="H83" s="838">
        <f t="shared" si="4"/>
        <v>0</v>
      </c>
      <c r="J83" s="1088"/>
    </row>
    <row r="84" spans="1:11" ht="17.25" customHeight="1">
      <c r="A84" s="1343"/>
      <c r="B84" s="1344"/>
      <c r="C84" s="833"/>
      <c r="D84" s="833"/>
      <c r="E84" s="848"/>
      <c r="F84" s="848"/>
      <c r="G84" s="848"/>
      <c r="H84" s="838">
        <f t="shared" si="4"/>
        <v>0</v>
      </c>
      <c r="J84" s="1088"/>
    </row>
    <row r="85" spans="1:11" ht="17.25" customHeight="1">
      <c r="A85" s="1343"/>
      <c r="B85" s="1344"/>
      <c r="C85" s="833"/>
      <c r="D85" s="833"/>
      <c r="E85" s="848"/>
      <c r="F85" s="848"/>
      <c r="G85" s="848"/>
      <c r="H85" s="838">
        <f t="shared" si="4"/>
        <v>0</v>
      </c>
      <c r="J85" s="1088"/>
    </row>
    <row r="86" spans="1:11" ht="17.25" customHeight="1">
      <c r="A86" s="1343"/>
      <c r="B86" s="1344"/>
      <c r="C86" s="833"/>
      <c r="D86" s="833"/>
      <c r="E86" s="848"/>
      <c r="F86" s="848"/>
      <c r="G86" s="848"/>
      <c r="H86" s="838">
        <f t="shared" si="4"/>
        <v>0</v>
      </c>
      <c r="J86" s="1088"/>
      <c r="K86" s="345"/>
    </row>
    <row r="87" spans="1:11" ht="17.25" customHeight="1">
      <c r="A87" s="1343"/>
      <c r="B87" s="1344"/>
      <c r="C87" s="833"/>
      <c r="D87" s="833"/>
      <c r="E87" s="848"/>
      <c r="F87" s="848"/>
      <c r="G87" s="848"/>
      <c r="H87" s="838">
        <f t="shared" si="4"/>
        <v>0</v>
      </c>
    </row>
    <row r="88" spans="1:11" ht="17.25" customHeight="1">
      <c r="A88" s="1343"/>
      <c r="B88" s="1344"/>
      <c r="C88" s="833"/>
      <c r="D88" s="833"/>
      <c r="E88" s="848"/>
      <c r="F88" s="848"/>
      <c r="G88" s="848"/>
      <c r="H88" s="838">
        <f t="shared" si="4"/>
        <v>0</v>
      </c>
    </row>
    <row r="89" spans="1:11" ht="17.25" customHeight="1">
      <c r="A89" s="1343"/>
      <c r="B89" s="1344"/>
      <c r="C89" s="833"/>
      <c r="D89" s="833"/>
      <c r="E89" s="848"/>
      <c r="F89" s="848"/>
      <c r="G89" s="848"/>
      <c r="H89" s="838">
        <f t="shared" si="4"/>
        <v>0</v>
      </c>
    </row>
    <row r="90" spans="1:11" ht="17.25" customHeight="1">
      <c r="A90" s="1343" t="s">
        <v>304</v>
      </c>
      <c r="B90" s="1344"/>
      <c r="C90" s="835">
        <f>IF(C81&lt;25000,C81*C116,25000*C116)+IF(C82&lt;25000,C82*C116,25000*C116)+IF(C83&lt;25000,C83*C116,25000*C116)+IF(C84&lt;25000,C84*C116,25000*C116)+IF(C85&lt;25000,C85*C116,25000*C116)+IF(C86&lt;25000,C86*C116,25000*C116)+IF(C87&lt;25000,C87*C116,25000*C116)+IF(C88&lt;25000,C88*C116,25000*C116)+IF(C89&lt;25000,C89*C116,25000*C116)</f>
        <v>0</v>
      </c>
      <c r="D90" s="834">
        <f>IF(D81&lt;25000,D81*D116,25000*D116)+IF(D82&lt;25000,D82*D116,25000*D116)+IF(D83&lt;25000,D83*D116,25000*D116)+IF(D84&lt;25000,D84*D116,25000*D116)+IF(D85&lt;25000,D85*D116,25000*D116)+IF(D86&lt;25000,D86*D116,25000*D116)+IF(D87&lt;25000,D87*D116,25000*D116)+IF(D88&lt;25000,D88*D116,25000*D116)+IF(D89&lt;25000,D89*D116,25000*D116)</f>
        <v>0</v>
      </c>
      <c r="E90" s="355">
        <f>IF(E81&lt;25000,E81*E116,25000*E116)+IF(E82&lt;25000,E82*E116,25000*E116)+IF(E83&lt;25000,E83*E116,25000*E116)+IF(E84&lt;25000,E84*E116,25000*E116)+IF(E85&lt;25000,E85*E116,25000*E116)+IF(E86&lt;25000,E86*E116,25000*E116)+IF(E87&lt;25000,E87*E116,25000*E116)+IF(E88&lt;25000,E88*E116,25000*E116)+IF(E89&lt;25000,E89*E116,25000*E116)</f>
        <v>0</v>
      </c>
      <c r="F90" s="355">
        <f>IF(F81&lt;25000,F81*F116,25000*F116)+IF(F82&lt;25000,F82*F116,25000*F116)+IF(F83&lt;25000,F83*F116,25000*F116)+IF(F84&lt;25000,F84*F116,25000*F116)+IF(F85&lt;25000,F85*F116,25000*F116)+IF(F86&lt;25000,F86*F116,25000*F116)+IF(F87&lt;25000,F87*F116,25000*F116)+IF(F88&lt;25000,F88*F116,25000*F116)+IF(F89&lt;25000,F89*F116,25000*F116)</f>
        <v>0</v>
      </c>
      <c r="G90" s="619">
        <f>IF(G81&lt;25000,G81*G116,25000*G116)+IF(G82&lt;25000,G82*G116,25000*G116)+IF(G83&lt;25000,G83*G116,25000*G116)+IF(G84&lt;25000,G84*G116,25000*G116)+IF(G85&lt;25000,G85*G116,25000*G116)+IF(G86&lt;25000,G86*G116,25000*G116)+IF(G87&lt;25000,G87*G116,25000*G116)+IF(G88&lt;25000,G88*G116,25000*G116)+IF(G89&lt;25000,G89*G116,25000*G116)</f>
        <v>0</v>
      </c>
      <c r="H90" s="838">
        <f t="shared" si="4"/>
        <v>0</v>
      </c>
    </row>
    <row r="91" spans="1:11" ht="16.5" customHeight="1">
      <c r="A91" s="1347"/>
      <c r="B91" s="1347"/>
      <c r="C91" s="836"/>
      <c r="D91" s="836"/>
      <c r="E91" s="850"/>
      <c r="F91" s="850"/>
      <c r="G91" s="850"/>
      <c r="H91" s="840"/>
    </row>
    <row r="92" spans="1:11" customFormat="1" ht="20.100000000000001" customHeight="1">
      <c r="A92" s="389" t="s">
        <v>305</v>
      </c>
      <c r="B92" s="595"/>
      <c r="C92" s="834">
        <f t="shared" ref="C92:G92" si="5">ROUND(SUM(C70:C90),0)</f>
        <v>0</v>
      </c>
      <c r="D92" s="834">
        <f t="shared" si="5"/>
        <v>0</v>
      </c>
      <c r="E92" s="355">
        <f t="shared" si="5"/>
        <v>0</v>
      </c>
      <c r="F92" s="355">
        <f t="shared" si="5"/>
        <v>0</v>
      </c>
      <c r="G92" s="355">
        <f t="shared" si="5"/>
        <v>0</v>
      </c>
      <c r="H92" s="862">
        <f t="shared" ref="H92" si="6">SUM(H70:H90)</f>
        <v>0</v>
      </c>
    </row>
    <row r="93" spans="1:11" ht="20.100000000000001" customHeight="1">
      <c r="D93"/>
      <c r="E93" s="843"/>
      <c r="F93" s="843"/>
      <c r="G93" s="843"/>
      <c r="H93" s="863"/>
      <c r="I93"/>
      <c r="J93"/>
      <c r="K93"/>
    </row>
    <row r="94" spans="1:11" ht="17.25" customHeight="1">
      <c r="A94" s="490" t="s">
        <v>306</v>
      </c>
      <c r="B94" s="490"/>
      <c r="C94" s="836"/>
      <c r="D94" s="837"/>
      <c r="E94" s="851"/>
      <c r="F94" s="851"/>
      <c r="G94" s="851"/>
      <c r="H94" s="864"/>
      <c r="I94"/>
      <c r="J94"/>
      <c r="K94"/>
    </row>
    <row r="95" spans="1:11" ht="17.25" customHeight="1">
      <c r="A95" s="1343"/>
      <c r="B95" s="1344"/>
      <c r="C95" s="833"/>
      <c r="D95" s="834"/>
      <c r="E95" s="355"/>
      <c r="F95" s="355"/>
      <c r="G95" s="848"/>
      <c r="H95" s="838">
        <f t="shared" ref="H95:H101" si="7">SUM(C95,D95,E95,F95,G95)</f>
        <v>0</v>
      </c>
      <c r="I95"/>
      <c r="J95" s="1089"/>
      <c r="K95"/>
    </row>
    <row r="96" spans="1:11" ht="17.25" customHeight="1">
      <c r="A96" s="1343"/>
      <c r="B96" s="1344"/>
      <c r="C96" s="833"/>
      <c r="D96" s="834"/>
      <c r="E96" s="355"/>
      <c r="F96" s="355"/>
      <c r="G96" s="848"/>
      <c r="H96" s="838">
        <f t="shared" si="7"/>
        <v>0</v>
      </c>
      <c r="J96" s="1088"/>
    </row>
    <row r="97" spans="1:11" ht="17.25" customHeight="1">
      <c r="A97" s="1343"/>
      <c r="B97" s="1344"/>
      <c r="C97" s="833"/>
      <c r="D97" s="833"/>
      <c r="E97" s="848"/>
      <c r="F97" s="848"/>
      <c r="G97" s="848"/>
      <c r="H97" s="838">
        <f t="shared" si="7"/>
        <v>0</v>
      </c>
      <c r="I97"/>
      <c r="J97" s="1089"/>
      <c r="K97" s="13"/>
    </row>
    <row r="98" spans="1:11" ht="17.25" customHeight="1">
      <c r="A98" s="1343"/>
      <c r="B98" s="1344"/>
      <c r="C98" s="833"/>
      <c r="D98" s="833"/>
      <c r="E98" s="848"/>
      <c r="F98" s="848"/>
      <c r="G98" s="848"/>
      <c r="H98" s="838">
        <f t="shared" si="7"/>
        <v>0</v>
      </c>
      <c r="I98"/>
      <c r="J98"/>
      <c r="K98"/>
    </row>
    <row r="99" spans="1:11" ht="17.25" customHeight="1">
      <c r="A99" s="1343"/>
      <c r="B99" s="1344"/>
      <c r="C99" s="833"/>
      <c r="D99" s="833"/>
      <c r="E99" s="848"/>
      <c r="F99" s="848"/>
      <c r="G99" s="848"/>
      <c r="H99" s="838">
        <f t="shared" si="7"/>
        <v>0</v>
      </c>
    </row>
    <row r="100" spans="1:11" ht="17.25" customHeight="1">
      <c r="A100" s="1343"/>
      <c r="B100" s="1344"/>
      <c r="C100" s="833"/>
      <c r="D100" s="833"/>
      <c r="E100" s="848"/>
      <c r="F100" s="848"/>
      <c r="G100" s="848"/>
      <c r="H100" s="838">
        <f t="shared" si="7"/>
        <v>0</v>
      </c>
    </row>
    <row r="101" spans="1:11" ht="17.25" customHeight="1">
      <c r="A101" s="1343"/>
      <c r="B101" s="1344"/>
      <c r="C101" s="833"/>
      <c r="D101" s="833"/>
      <c r="E101" s="848"/>
      <c r="F101" s="848"/>
      <c r="G101" s="848"/>
      <c r="H101" s="838">
        <f t="shared" si="7"/>
        <v>0</v>
      </c>
    </row>
    <row r="102" spans="1:11" ht="15" customHeight="1">
      <c r="A102" s="1343"/>
      <c r="B102" s="1344"/>
      <c r="C102" s="836"/>
      <c r="D102" s="836"/>
      <c r="E102" s="850"/>
      <c r="F102" s="850"/>
      <c r="G102" s="850"/>
      <c r="H102" s="840"/>
    </row>
    <row r="103" spans="1:11" customFormat="1" ht="20.100000000000001" customHeight="1">
      <c r="A103" s="1345" t="s">
        <v>307</v>
      </c>
      <c r="B103" s="1346"/>
      <c r="C103" s="834">
        <f t="shared" ref="C103:G103" si="8">ROUND(SUM(C95:C101),0)</f>
        <v>0</v>
      </c>
      <c r="D103" s="834">
        <f t="shared" si="8"/>
        <v>0</v>
      </c>
      <c r="E103" s="355">
        <f t="shared" si="8"/>
        <v>0</v>
      </c>
      <c r="F103" s="355">
        <f t="shared" si="8"/>
        <v>0</v>
      </c>
      <c r="G103" s="355">
        <f t="shared" si="8"/>
        <v>0</v>
      </c>
      <c r="H103" s="841">
        <f t="shared" ref="H103" si="9">SUM(H95:H101)</f>
        <v>0</v>
      </c>
    </row>
    <row r="104" spans="1:11"/>
    <row r="105" spans="1:11"/>
    <row r="111" spans="1:11" hidden="1">
      <c r="C111" s="345"/>
    </row>
    <row r="112" spans="1:11" customFormat="1" hidden="1">
      <c r="A112" s="485" t="s">
        <v>231</v>
      </c>
      <c r="B112" s="485"/>
      <c r="C112" s="560">
        <f>'Summary - SS'!E79</f>
        <v>1</v>
      </c>
      <c r="D112" s="560">
        <f>'Summary - SS'!F79</f>
        <v>2</v>
      </c>
      <c r="E112" s="560">
        <f>'Summary - SS'!G79</f>
        <v>3</v>
      </c>
      <c r="F112" s="560">
        <f>'Summary - SS'!H79</f>
        <v>4</v>
      </c>
      <c r="G112" s="560">
        <f>'Summary - SS'!I79</f>
        <v>5</v>
      </c>
      <c r="H112" s="560">
        <v>5</v>
      </c>
    </row>
    <row r="113" spans="1:9" s="31" customFormat="1" hidden="1">
      <c r="A113" s="486" t="s">
        <v>232</v>
      </c>
      <c r="B113" s="486"/>
      <c r="C113" s="561">
        <f>'Summary - SS'!E80</f>
        <v>45413</v>
      </c>
      <c r="D113" s="561">
        <f>'Summary - SS'!F80</f>
        <v>45474</v>
      </c>
      <c r="E113" s="561">
        <f>'Summary - SS'!G80</f>
        <v>45839</v>
      </c>
      <c r="F113" s="561">
        <f>'Summary - SS'!H80</f>
        <v>46204</v>
      </c>
      <c r="G113" s="561">
        <f>'Summary - SS'!I80</f>
        <v>46569</v>
      </c>
      <c r="H113" s="561">
        <f>'Summary - SS'!J80</f>
        <v>45413</v>
      </c>
    </row>
    <row r="114" spans="1:9" s="31" customFormat="1" hidden="1">
      <c r="A114" s="486" t="s">
        <v>233</v>
      </c>
      <c r="B114" s="486"/>
      <c r="C114" s="561">
        <f>'Summary - SS'!E81</f>
        <v>45473</v>
      </c>
      <c r="D114" s="561">
        <f>'Summary - SS'!F81</f>
        <v>45838</v>
      </c>
      <c r="E114" s="561">
        <f>'Summary - SS'!G81</f>
        <v>46203</v>
      </c>
      <c r="F114" s="561">
        <f>'Summary - SS'!H81</f>
        <v>46568</v>
      </c>
      <c r="G114" s="561">
        <f>'Summary - SS'!I81</f>
        <v>46934</v>
      </c>
      <c r="H114" s="561">
        <f>'Summary - SS'!J81</f>
        <v>46934</v>
      </c>
    </row>
    <row r="115" spans="1:9" customFormat="1" hidden="1">
      <c r="A115" s="485" t="s">
        <v>220</v>
      </c>
      <c r="B115" s="485"/>
      <c r="C115" s="561">
        <f>'Summary - SS'!E82</f>
        <v>0</v>
      </c>
      <c r="D115" s="561">
        <f>'Summary - SS'!F82</f>
        <v>0</v>
      </c>
      <c r="E115" s="561">
        <f>'Summary - SS'!G82</f>
        <v>0</v>
      </c>
      <c r="F115" s="561">
        <f>'Summary - SS'!H82</f>
        <v>0</v>
      </c>
      <c r="G115" s="561">
        <f>'Summary - SS'!I82</f>
        <v>0</v>
      </c>
      <c r="H115" s="561">
        <f>'Summary - SS'!J82</f>
        <v>0</v>
      </c>
    </row>
    <row r="116" spans="1:9" hidden="1">
      <c r="A116" s="523" t="s">
        <v>309</v>
      </c>
      <c r="B116" s="523"/>
      <c r="C116" s="525">
        <f>'Summary - SS'!E19</f>
        <v>0</v>
      </c>
      <c r="D116" s="525">
        <f>'Summary - SS'!F19</f>
        <v>0</v>
      </c>
      <c r="E116" s="525">
        <f>'Summary - SS'!G19</f>
        <v>0</v>
      </c>
      <c r="F116" s="525">
        <f>'Summary - SS'!H19</f>
        <v>0</v>
      </c>
      <c r="G116" s="525">
        <f>'Summary - SS'!I19</f>
        <v>0</v>
      </c>
      <c r="H116" s="522"/>
      <c r="I116" s="524"/>
    </row>
    <row r="123" spans="1:9"/>
  </sheetData>
  <sheetProtection formatCells="0" formatColumns="0" formatRows="0" insertHyperlinks="0" sort="0" autoFilter="0" pivotTables="0"/>
  <mergeCells count="89">
    <mergeCell ref="A13:B13"/>
    <mergeCell ref="A14:B14"/>
    <mergeCell ref="A15:B15"/>
    <mergeCell ref="A16:B16"/>
    <mergeCell ref="H10:H11"/>
    <mergeCell ref="A22:B22"/>
    <mergeCell ref="A23:B23"/>
    <mergeCell ref="A24:B24"/>
    <mergeCell ref="A25:B25"/>
    <mergeCell ref="A26:B26"/>
    <mergeCell ref="A17:B17"/>
    <mergeCell ref="A18:B18"/>
    <mergeCell ref="A19:B19"/>
    <mergeCell ref="A20:B20"/>
    <mergeCell ref="A21:B21"/>
    <mergeCell ref="A32:B32"/>
    <mergeCell ref="A33:B33"/>
    <mergeCell ref="A34:B34"/>
    <mergeCell ref="A35:B35"/>
    <mergeCell ref="A36:B36"/>
    <mergeCell ref="A27:B27"/>
    <mergeCell ref="A28:B28"/>
    <mergeCell ref="A29:B29"/>
    <mergeCell ref="A30:B30"/>
    <mergeCell ref="A31:B31"/>
    <mergeCell ref="A42:B42"/>
    <mergeCell ref="A43:B43"/>
    <mergeCell ref="A44:B44"/>
    <mergeCell ref="A45:B45"/>
    <mergeCell ref="A46:B46"/>
    <mergeCell ref="A37:B37"/>
    <mergeCell ref="A38:B38"/>
    <mergeCell ref="A39:B39"/>
    <mergeCell ref="A40:B40"/>
    <mergeCell ref="A41:B41"/>
    <mergeCell ref="A69:B69"/>
    <mergeCell ref="A68:B68"/>
    <mergeCell ref="A67:B67"/>
    <mergeCell ref="A52:B52"/>
    <mergeCell ref="A53:B53"/>
    <mergeCell ref="A54:B54"/>
    <mergeCell ref="A56:B56"/>
    <mergeCell ref="A57:B57"/>
    <mergeCell ref="A63:B63"/>
    <mergeCell ref="A64:B64"/>
    <mergeCell ref="A65:B65"/>
    <mergeCell ref="A66:B66"/>
    <mergeCell ref="A55:B55"/>
    <mergeCell ref="A58:B58"/>
    <mergeCell ref="A59:B59"/>
    <mergeCell ref="A60:B60"/>
    <mergeCell ref="A47:B47"/>
    <mergeCell ref="A48:B48"/>
    <mergeCell ref="A49:B49"/>
    <mergeCell ref="A50:B50"/>
    <mergeCell ref="A51:B51"/>
    <mergeCell ref="A61:B61"/>
    <mergeCell ref="A62:B62"/>
    <mergeCell ref="A100:B100"/>
    <mergeCell ref="A101:B101"/>
    <mergeCell ref="A102:B102"/>
    <mergeCell ref="A80:B80"/>
    <mergeCell ref="A86:B86"/>
    <mergeCell ref="A87:B87"/>
    <mergeCell ref="A88:B88"/>
    <mergeCell ref="A89:B89"/>
    <mergeCell ref="A90:B90"/>
    <mergeCell ref="A81:B81"/>
    <mergeCell ref="A82:B82"/>
    <mergeCell ref="A83:B83"/>
    <mergeCell ref="A84:B84"/>
    <mergeCell ref="A85:B85"/>
    <mergeCell ref="A103:B103"/>
    <mergeCell ref="A91:B91"/>
    <mergeCell ref="A95:B95"/>
    <mergeCell ref="A96:B96"/>
    <mergeCell ref="A97:B97"/>
    <mergeCell ref="A98:B98"/>
    <mergeCell ref="A99:B99"/>
    <mergeCell ref="A75:B75"/>
    <mergeCell ref="A76:B76"/>
    <mergeCell ref="A77:B77"/>
    <mergeCell ref="A78:B78"/>
    <mergeCell ref="A79:B79"/>
    <mergeCell ref="A70:B70"/>
    <mergeCell ref="A71:B71"/>
    <mergeCell ref="A72:B72"/>
    <mergeCell ref="A73:B73"/>
    <mergeCell ref="A74:B74"/>
  </mergeCells>
  <phoneticPr fontId="0" type="noConversion"/>
  <conditionalFormatting sqref="C13:G54 C56:G65 C70:G79 C81:G90 C95:G101">
    <cfRule type="containsBlanks" dxfId="520" priority="34">
      <formula>LEN(TRIM(C13))=0</formula>
    </cfRule>
  </conditionalFormatting>
  <conditionalFormatting sqref="C13:G101">
    <cfRule type="expression" dxfId="519" priority="3">
      <formula>$A13=""</formula>
    </cfRule>
  </conditionalFormatting>
  <conditionalFormatting sqref="C13:G103">
    <cfRule type="expression" dxfId="518" priority="2">
      <formula>C$115&gt;C$114</formula>
    </cfRule>
  </conditionalFormatting>
  <dataValidations count="1">
    <dataValidation type="whole" allowBlank="1" showInputMessage="1" showErrorMessage="1" sqref="C56:G65" xr:uid="{2927BCDC-876F-4317-B662-5CB62E981568}">
      <formula1>0</formula1>
      <formula2>25000</formula2>
    </dataValidation>
  </dataValidations>
  <printOptions headings="1"/>
  <pageMargins left="0.25" right="0.25" top="0.75" bottom="0.75" header="0.3" footer="0.3"/>
  <pageSetup scale="26" fitToWidth="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40" id="{2FADAFC7-9872-47AD-9768-8E3A98D6D33A}">
            <xm:f>C$112&gt;'Summary - SS'!#REF!</xm:f>
            <x14:dxf>
              <fill>
                <patternFill>
                  <bgColor theme="0" tint="-0.499984740745262"/>
                </patternFill>
              </fill>
            </x14:dxf>
          </x14:cfRule>
          <xm:sqref>C8:G103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pageSetUpPr fitToPage="1"/>
  </sheetPr>
  <dimension ref="A1:BM563"/>
  <sheetViews>
    <sheetView showGridLines="0" showZeros="0" zoomScale="85" zoomScaleNormal="85" zoomScaleSheetLayoutView="85" workbookViewId="0"/>
  </sheetViews>
  <sheetFormatPr defaultColWidth="0" defaultRowHeight="15.75" zeroHeight="1"/>
  <cols>
    <col min="1" max="1" width="28" style="251" customWidth="1"/>
    <col min="2" max="2" width="33.85546875" style="293" customWidth="1"/>
    <col min="3" max="3" width="14.7109375" style="251" customWidth="1"/>
    <col min="4" max="4" width="13.140625" style="251" customWidth="1"/>
    <col min="5" max="6" width="11" style="251" customWidth="1"/>
    <col min="7" max="8" width="15.7109375" style="251" customWidth="1"/>
    <col min="9" max="11" width="11" style="251" customWidth="1"/>
    <col min="12" max="13" width="15.7109375" style="251" customWidth="1"/>
    <col min="14" max="16" width="11" style="251" customWidth="1"/>
    <col min="17" max="18" width="15.7109375" style="251" customWidth="1"/>
    <col min="19" max="21" width="11" style="251" customWidth="1"/>
    <col min="22" max="23" width="15.7109375" style="251" customWidth="1"/>
    <col min="24" max="26" width="11" style="251" customWidth="1"/>
    <col min="27" max="27" width="15.7109375" style="251" customWidth="1"/>
    <col min="28" max="29" width="17.7109375" style="251" customWidth="1"/>
    <col min="30" max="58" width="17.7109375" style="251" hidden="1" customWidth="1"/>
    <col min="59" max="65" width="0" style="251" hidden="1" customWidth="1"/>
    <col min="66" max="16384" width="17.7109375" style="251" hidden="1"/>
  </cols>
  <sheetData>
    <row r="1" spans="1:65" s="56" customFormat="1">
      <c r="A1" s="63" t="str">
        <f>'Summary - SS'!A1</f>
        <v>DEPARTMENT OF HOMELESSNESS AND SUPPORTIVE HOUSING</v>
      </c>
      <c r="C1" s="57"/>
      <c r="D1" s="57"/>
      <c r="E1" s="57"/>
      <c r="F1" s="57"/>
      <c r="G1" s="57"/>
      <c r="H1" s="57"/>
      <c r="I1" s="57"/>
      <c r="J1" s="57"/>
      <c r="K1" s="57"/>
    </row>
    <row r="2" spans="1:65" s="56" customFormat="1">
      <c r="A2" s="230" t="s">
        <v>310</v>
      </c>
      <c r="B2" s="58"/>
      <c r="C2" s="57"/>
      <c r="D2" s="57"/>
      <c r="E2" s="57"/>
      <c r="F2" s="57"/>
      <c r="G2" s="57"/>
      <c r="H2" s="57"/>
      <c r="I2" s="57"/>
      <c r="J2" s="57"/>
      <c r="K2" s="57"/>
    </row>
    <row r="3" spans="1:65" s="56" customFormat="1">
      <c r="A3" s="812" t="s">
        <v>220</v>
      </c>
      <c r="B3" s="965">
        <f>'Summary - SS'!B3</f>
        <v>0</v>
      </c>
      <c r="C3" s="60"/>
      <c r="D3" s="60"/>
      <c r="E3" s="60"/>
      <c r="F3" s="60"/>
      <c r="G3" s="60"/>
      <c r="H3" s="60"/>
      <c r="I3" s="60"/>
      <c r="J3" s="60"/>
      <c r="K3" s="60"/>
      <c r="L3" s="60"/>
      <c r="M3" s="60"/>
      <c r="N3" s="60"/>
      <c r="O3" s="60"/>
      <c r="P3" s="60"/>
      <c r="Q3" s="60"/>
      <c r="R3" s="60"/>
      <c r="S3" s="60"/>
      <c r="T3" s="60"/>
      <c r="U3" s="60"/>
      <c r="V3" s="60"/>
      <c r="W3" s="60"/>
      <c r="X3" s="60"/>
      <c r="Y3" s="60"/>
      <c r="Z3" s="60"/>
      <c r="AA3" s="60"/>
    </row>
    <row r="4" spans="1:65" s="56" customFormat="1">
      <c r="A4" s="229" t="str">
        <f>'Summary - SS'!A6</f>
        <v>Proposer Name</v>
      </c>
      <c r="B4" s="966">
        <f>'Summary - SS'!B6</f>
        <v>0</v>
      </c>
      <c r="C4" s="57"/>
      <c r="D4" s="57"/>
      <c r="E4" s="57"/>
      <c r="F4" s="57"/>
      <c r="G4" s="57"/>
      <c r="H4" s="57"/>
      <c r="I4" s="57"/>
      <c r="J4" s="57"/>
      <c r="K4" s="57"/>
      <c r="L4" s="57"/>
      <c r="M4" s="57"/>
      <c r="N4" s="57"/>
      <c r="O4" s="57"/>
      <c r="P4" s="57"/>
      <c r="Q4" s="57"/>
      <c r="R4" s="57"/>
      <c r="S4" s="57"/>
      <c r="T4" s="57"/>
      <c r="U4" s="57"/>
      <c r="V4" s="57"/>
      <c r="W4" s="57"/>
      <c r="X4" s="57"/>
      <c r="Y4" s="57"/>
      <c r="Z4" s="57"/>
      <c r="AA4" s="57"/>
    </row>
    <row r="5" spans="1:65" s="56" customFormat="1">
      <c r="A5" s="229" t="str">
        <f>'Summary - SS'!A7</f>
        <v>Program</v>
      </c>
      <c r="B5" s="579" t="str">
        <f>'Summary - SS'!B7</f>
        <v>RFQ #142 TAY Site in SOMA</v>
      </c>
      <c r="C5" s="57"/>
      <c r="D5" s="57"/>
      <c r="E5" s="57"/>
      <c r="F5" s="57"/>
      <c r="G5" s="57"/>
      <c r="H5" s="57"/>
      <c r="I5" s="57"/>
      <c r="J5" s="57"/>
      <c r="K5" s="57"/>
      <c r="L5" s="57"/>
      <c r="M5" s="57"/>
      <c r="N5" s="57"/>
      <c r="O5" s="57"/>
      <c r="P5" s="57"/>
      <c r="Q5" s="57"/>
      <c r="R5" s="57"/>
      <c r="S5" s="57"/>
      <c r="T5" s="57"/>
      <c r="U5" s="57"/>
      <c r="V5" s="57"/>
      <c r="W5" s="57"/>
      <c r="X5" s="57"/>
      <c r="Y5" s="57"/>
      <c r="Z5" s="57"/>
      <c r="AA5" s="57"/>
    </row>
    <row r="6" spans="1:65" s="70" customFormat="1">
      <c r="A6" s="229" t="s">
        <v>283</v>
      </c>
      <c r="B6" s="1125" t="str">
        <f>'Summary - SS'!B8</f>
        <v>Support Services</v>
      </c>
      <c r="C6" s="134"/>
      <c r="D6" s="134"/>
      <c r="E6" s="134"/>
      <c r="F6" s="134"/>
      <c r="G6" s="134"/>
      <c r="H6" s="134"/>
      <c r="I6" s="134"/>
      <c r="J6" s="134"/>
      <c r="K6" s="134"/>
      <c r="L6" s="134"/>
      <c r="M6" s="134"/>
      <c r="N6" s="134"/>
      <c r="O6" s="134"/>
      <c r="P6" s="134"/>
      <c r="Q6" s="134"/>
      <c r="R6" s="134"/>
      <c r="S6" s="134"/>
      <c r="T6" s="134"/>
      <c r="U6" s="134"/>
      <c r="V6" s="134"/>
      <c r="W6" s="134"/>
      <c r="X6" s="134"/>
      <c r="Y6" s="134"/>
      <c r="Z6" s="134"/>
      <c r="AA6" s="134"/>
    </row>
    <row r="7" spans="1:65" s="70" customFormat="1">
      <c r="A7" s="709"/>
      <c r="B7" s="709"/>
      <c r="C7" s="134"/>
      <c r="D7" s="134"/>
      <c r="E7" s="134"/>
      <c r="F7" s="134"/>
      <c r="G7" s="134"/>
      <c r="H7" s="134"/>
      <c r="I7" s="134"/>
      <c r="J7" s="134"/>
      <c r="K7" s="134"/>
      <c r="L7" s="134"/>
      <c r="M7" s="134"/>
      <c r="N7" s="134"/>
      <c r="O7" s="134"/>
      <c r="P7" s="134"/>
      <c r="Q7" s="134"/>
      <c r="R7" s="134"/>
      <c r="S7" s="134"/>
      <c r="T7" s="134"/>
      <c r="U7" s="134"/>
      <c r="V7" s="134"/>
      <c r="W7" s="134"/>
      <c r="X7" s="134"/>
      <c r="Y7" s="134"/>
      <c r="Z7" s="134"/>
      <c r="AA7" s="134"/>
    </row>
    <row r="8" spans="1:65" s="56" customFormat="1" ht="16.5" thickBot="1">
      <c r="A8" s="251"/>
      <c r="B8" s="134"/>
      <c r="C8" s="1357"/>
      <c r="D8" s="1357"/>
      <c r="E8" s="1357"/>
      <c r="F8" s="1357"/>
      <c r="G8" s="1357"/>
      <c r="H8" s="1357"/>
      <c r="I8" s="1357"/>
      <c r="J8" s="1357"/>
      <c r="K8" s="1357"/>
      <c r="L8" s="1357"/>
      <c r="M8" s="1357"/>
      <c r="N8" s="1357"/>
      <c r="O8" s="1357"/>
      <c r="P8" s="1357"/>
      <c r="Q8" s="1357"/>
      <c r="R8" s="1357"/>
      <c r="S8" s="1357"/>
      <c r="T8" s="1357"/>
      <c r="U8" s="1357"/>
      <c r="V8" s="1357"/>
      <c r="W8" s="1357"/>
      <c r="X8" s="1357"/>
      <c r="Y8" s="1357"/>
      <c r="Z8" s="1357"/>
      <c r="AA8" s="1357"/>
    </row>
    <row r="9" spans="1:65" ht="18" customHeight="1">
      <c r="A9" s="1388" t="s">
        <v>311</v>
      </c>
      <c r="B9" s="1389"/>
      <c r="C9" s="1406" t="s">
        <v>237</v>
      </c>
      <c r="D9" s="1407"/>
      <c r="E9" s="1407"/>
      <c r="F9" s="1407"/>
      <c r="G9" s="1408"/>
      <c r="H9" s="1376" t="s">
        <v>238</v>
      </c>
      <c r="I9" s="1377"/>
      <c r="J9" s="1377"/>
      <c r="K9" s="1377"/>
      <c r="L9" s="1378"/>
      <c r="M9" s="1403" t="s">
        <v>239</v>
      </c>
      <c r="N9" s="1404"/>
      <c r="O9" s="1404"/>
      <c r="P9" s="1404"/>
      <c r="Q9" s="1405"/>
      <c r="R9" s="1420" t="s">
        <v>240</v>
      </c>
      <c r="S9" s="1421"/>
      <c r="T9" s="1421"/>
      <c r="U9" s="1421"/>
      <c r="V9" s="1422"/>
      <c r="W9" s="1423" t="s">
        <v>241</v>
      </c>
      <c r="X9" s="1424"/>
      <c r="Y9" s="1424"/>
      <c r="Z9" s="1424"/>
      <c r="AA9" s="1425"/>
      <c r="AB9" s="822"/>
    </row>
    <row r="10" spans="1:65" s="296" customFormat="1" ht="31.5" customHeight="1">
      <c r="A10" s="1390"/>
      <c r="B10" s="1391"/>
      <c r="C10" s="1370" t="s">
        <v>312</v>
      </c>
      <c r="D10" s="1371"/>
      <c r="E10" s="1364" t="s">
        <v>313</v>
      </c>
      <c r="F10" s="1365"/>
      <c r="G10" s="135" t="str">
        <f>'Summary - SS'!E12</f>
        <v>5/1/2024 - 6/30/2024</v>
      </c>
      <c r="H10" s="1379" t="s">
        <v>312</v>
      </c>
      <c r="I10" s="1380"/>
      <c r="J10" s="1385" t="s">
        <v>313</v>
      </c>
      <c r="K10" s="1380"/>
      <c r="L10" s="142" t="str">
        <f>'Summary - SS'!F12</f>
        <v>7/1/2024 - 6/30/2025</v>
      </c>
      <c r="M10" s="1409" t="s">
        <v>312</v>
      </c>
      <c r="N10" s="1410"/>
      <c r="O10" s="1415" t="s">
        <v>313</v>
      </c>
      <c r="P10" s="1410"/>
      <c r="Q10" s="145" t="str">
        <f>'Summary - SS'!G12</f>
        <v>7/1/2025 - 6/30/2026</v>
      </c>
      <c r="R10" s="1358" t="s">
        <v>312</v>
      </c>
      <c r="S10" s="1359"/>
      <c r="T10" s="1400" t="s">
        <v>313</v>
      </c>
      <c r="U10" s="1359"/>
      <c r="V10" s="148" t="str">
        <f>'Summary - SS'!H12</f>
        <v>7/1/2026 - 6/30/2027</v>
      </c>
      <c r="W10" s="1426" t="s">
        <v>312</v>
      </c>
      <c r="X10" s="1427"/>
      <c r="Y10" s="1432" t="s">
        <v>313</v>
      </c>
      <c r="Z10" s="1427"/>
      <c r="AA10" s="151" t="str">
        <f>'Summary - SS'!I12</f>
        <v>7/1/2027 - 6/30/2028</v>
      </c>
      <c r="AB10" s="696" t="str">
        <f>'Summary - SS'!J12</f>
        <v>5/1/2024 - 6/30/2028</v>
      </c>
    </row>
    <row r="11" spans="1:65" s="296" customFormat="1">
      <c r="A11" s="1390"/>
      <c r="B11" s="1391"/>
      <c r="C11" s="1372"/>
      <c r="D11" s="1373"/>
      <c r="E11" s="1366"/>
      <c r="F11" s="1367"/>
      <c r="G11" s="135" t="str">
        <f>'Summary - SS'!E13</f>
        <v>2 Months</v>
      </c>
      <c r="H11" s="1381"/>
      <c r="I11" s="1382"/>
      <c r="J11" s="1386"/>
      <c r="K11" s="1382"/>
      <c r="L11" s="142" t="str">
        <f>'Summary - SS'!F13</f>
        <v>12 Months</v>
      </c>
      <c r="M11" s="1411"/>
      <c r="N11" s="1412"/>
      <c r="O11" s="1416"/>
      <c r="P11" s="1412"/>
      <c r="Q11" s="145" t="str">
        <f>'Summary - SS'!G13</f>
        <v>12 Months</v>
      </c>
      <c r="R11" s="1360"/>
      <c r="S11" s="1361"/>
      <c r="T11" s="1401"/>
      <c r="U11" s="1361"/>
      <c r="V11" s="148" t="str">
        <f>'Summary - SS'!H13</f>
        <v>12 Months</v>
      </c>
      <c r="W11" s="1428"/>
      <c r="X11" s="1429"/>
      <c r="Y11" s="1433"/>
      <c r="Z11" s="1429"/>
      <c r="AA11" s="151" t="str">
        <f>'Summary - SS'!I13</f>
        <v>12 Months</v>
      </c>
      <c r="AB11" s="1418" t="str">
        <f>'Summary (6)'!AK20</f>
        <v>New</v>
      </c>
    </row>
    <row r="12" spans="1:65" s="297" customFormat="1" ht="15.75" customHeight="1">
      <c r="A12" s="1390"/>
      <c r="B12" s="1391"/>
      <c r="C12" s="1374"/>
      <c r="D12" s="1375"/>
      <c r="E12" s="1368"/>
      <c r="F12" s="1369"/>
      <c r="G12" s="136" t="str">
        <f>'Summary - SS'!E14</f>
        <v>New</v>
      </c>
      <c r="H12" s="1383"/>
      <c r="I12" s="1384"/>
      <c r="J12" s="1387"/>
      <c r="K12" s="1384"/>
      <c r="L12" s="143" t="str">
        <f>'Summary - SS'!F14</f>
        <v>New</v>
      </c>
      <c r="M12" s="1413"/>
      <c r="N12" s="1414"/>
      <c r="O12" s="1417"/>
      <c r="P12" s="1414"/>
      <c r="Q12" s="146" t="str">
        <f>'Summary - SS'!G14</f>
        <v>New</v>
      </c>
      <c r="R12" s="1362"/>
      <c r="S12" s="1363"/>
      <c r="T12" s="1402"/>
      <c r="U12" s="1363"/>
      <c r="V12" s="149" t="str">
        <f>'Summary - SS'!H14</f>
        <v>New</v>
      </c>
      <c r="W12" s="1430"/>
      <c r="X12" s="1431"/>
      <c r="Y12" s="1434"/>
      <c r="Z12" s="1431"/>
      <c r="AA12" s="152" t="str">
        <f>'Summary - SS'!I14</f>
        <v>New</v>
      </c>
      <c r="AB12" s="1419"/>
    </row>
    <row r="13" spans="1:65" s="297" customFormat="1" ht="63">
      <c r="A13" s="1392"/>
      <c r="B13" s="1393"/>
      <c r="C13" s="137" t="s">
        <v>314</v>
      </c>
      <c r="D13" s="108" t="s">
        <v>315</v>
      </c>
      <c r="E13" s="108" t="s">
        <v>316</v>
      </c>
      <c r="F13" s="108" t="s">
        <v>317</v>
      </c>
      <c r="G13" s="135" t="s">
        <v>318</v>
      </c>
      <c r="H13" s="144" t="s">
        <v>314</v>
      </c>
      <c r="I13" s="99" t="s">
        <v>315</v>
      </c>
      <c r="J13" s="99" t="s">
        <v>316</v>
      </c>
      <c r="K13" s="99" t="s">
        <v>317</v>
      </c>
      <c r="L13" s="142" t="str">
        <f>G13</f>
        <v>Budgeted Salary</v>
      </c>
      <c r="M13" s="147" t="s">
        <v>314</v>
      </c>
      <c r="N13" s="100" t="s">
        <v>315</v>
      </c>
      <c r="O13" s="100" t="s">
        <v>316</v>
      </c>
      <c r="P13" s="100" t="s">
        <v>317</v>
      </c>
      <c r="Q13" s="145" t="str">
        <f>L13</f>
        <v>Budgeted Salary</v>
      </c>
      <c r="R13" s="150" t="s">
        <v>314</v>
      </c>
      <c r="S13" s="109" t="s">
        <v>315</v>
      </c>
      <c r="T13" s="109" t="s">
        <v>316</v>
      </c>
      <c r="U13" s="109" t="s">
        <v>317</v>
      </c>
      <c r="V13" s="149" t="str">
        <f>Q13</f>
        <v>Budgeted Salary</v>
      </c>
      <c r="W13" s="153" t="s">
        <v>314</v>
      </c>
      <c r="X13" s="107" t="s">
        <v>315</v>
      </c>
      <c r="Y13" s="107" t="s">
        <v>316</v>
      </c>
      <c r="Z13" s="107" t="s">
        <v>317</v>
      </c>
      <c r="AA13" s="152" t="str">
        <f>V13</f>
        <v>Budgeted Salary</v>
      </c>
      <c r="AB13" s="697" t="str">
        <f>Q13</f>
        <v>Budgeted Salary</v>
      </c>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row>
    <row r="14" spans="1:65" ht="19.5" customHeight="1">
      <c r="A14" s="1356"/>
      <c r="B14" s="1189"/>
      <c r="C14" s="299"/>
      <c r="D14" s="300"/>
      <c r="E14" s="301"/>
      <c r="F14" s="491">
        <f>E14*D14</f>
        <v>0</v>
      </c>
      <c r="G14" s="493">
        <f>ROUND(C14*F14,0)</f>
        <v>0</v>
      </c>
      <c r="H14" s="299"/>
      <c r="I14" s="300"/>
      <c r="J14" s="301"/>
      <c r="K14" s="491">
        <f t="shared" ref="K14:K34" si="0">J14*I14</f>
        <v>0</v>
      </c>
      <c r="L14" s="493">
        <f t="shared" ref="L14:L55" si="1">ROUND(H14*K14,0)</f>
        <v>0</v>
      </c>
      <c r="M14" s="299"/>
      <c r="N14" s="300"/>
      <c r="O14" s="301"/>
      <c r="P14" s="491">
        <f>O14*N14</f>
        <v>0</v>
      </c>
      <c r="Q14" s="493">
        <f t="shared" ref="Q14:Q55" si="2">ROUND(M14*P14,0)</f>
        <v>0</v>
      </c>
      <c r="R14" s="299"/>
      <c r="S14" s="300"/>
      <c r="T14" s="301"/>
      <c r="U14" s="491">
        <f>T14*S14</f>
        <v>0</v>
      </c>
      <c r="V14" s="493">
        <f t="shared" ref="V14:V55" si="3">ROUND(R14*U14,0)</f>
        <v>0</v>
      </c>
      <c r="W14" s="299"/>
      <c r="X14" s="300"/>
      <c r="Y14" s="301"/>
      <c r="Z14" s="491">
        <f>Y14*X14</f>
        <v>0</v>
      </c>
      <c r="AA14" s="493">
        <f t="shared" ref="AA14:AA55" si="4">ROUND(W14*Z14,0)</f>
        <v>0</v>
      </c>
      <c r="AB14" s="493">
        <f t="shared" ref="AB14:AB55" si="5">SUM(G14,L14,Q14,V14,AA14)</f>
        <v>0</v>
      </c>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c r="BM14" s="290"/>
    </row>
    <row r="15" spans="1:65" ht="19.5" customHeight="1">
      <c r="A15" s="1356"/>
      <c r="B15" s="1189"/>
      <c r="C15" s="299"/>
      <c r="D15" s="300"/>
      <c r="E15" s="301"/>
      <c r="F15" s="491">
        <f t="shared" ref="F15:F55" si="6">E15*D15</f>
        <v>0</v>
      </c>
      <c r="G15" s="493">
        <f t="shared" ref="G15:G55" si="7">ROUND(C15*F15,0)</f>
        <v>0</v>
      </c>
      <c r="H15" s="299"/>
      <c r="I15" s="300"/>
      <c r="J15" s="301"/>
      <c r="K15" s="491">
        <f t="shared" si="0"/>
        <v>0</v>
      </c>
      <c r="L15" s="493">
        <f t="shared" si="1"/>
        <v>0</v>
      </c>
      <c r="M15" s="299"/>
      <c r="N15" s="300"/>
      <c r="O15" s="301"/>
      <c r="P15" s="491">
        <f t="shared" ref="P15:P55" si="8">O15*N15</f>
        <v>0</v>
      </c>
      <c r="Q15" s="493">
        <f t="shared" si="2"/>
        <v>0</v>
      </c>
      <c r="R15" s="299"/>
      <c r="S15" s="300"/>
      <c r="T15" s="301"/>
      <c r="U15" s="491">
        <f t="shared" ref="U15:U55" si="9">T15*S15</f>
        <v>0</v>
      </c>
      <c r="V15" s="493">
        <f t="shared" si="3"/>
        <v>0</v>
      </c>
      <c r="W15" s="299"/>
      <c r="X15" s="300"/>
      <c r="Y15" s="301"/>
      <c r="Z15" s="491">
        <f t="shared" ref="Z15:Z55" si="10">Y15*X15</f>
        <v>0</v>
      </c>
      <c r="AA15" s="493">
        <f t="shared" si="4"/>
        <v>0</v>
      </c>
      <c r="AB15" s="493">
        <f t="shared" si="5"/>
        <v>0</v>
      </c>
      <c r="AC15" s="303"/>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row>
    <row r="16" spans="1:65" ht="20.100000000000001" customHeight="1">
      <c r="A16" s="1356"/>
      <c r="B16" s="1189"/>
      <c r="C16" s="299"/>
      <c r="D16" s="300"/>
      <c r="E16" s="301"/>
      <c r="F16" s="491">
        <f t="shared" si="6"/>
        <v>0</v>
      </c>
      <c r="G16" s="493">
        <f t="shared" si="7"/>
        <v>0</v>
      </c>
      <c r="H16" s="299"/>
      <c r="I16" s="300"/>
      <c r="J16" s="301"/>
      <c r="K16" s="491">
        <f t="shared" si="0"/>
        <v>0</v>
      </c>
      <c r="L16" s="493">
        <f t="shared" si="1"/>
        <v>0</v>
      </c>
      <c r="M16" s="299"/>
      <c r="N16" s="300"/>
      <c r="O16" s="301"/>
      <c r="P16" s="491">
        <f t="shared" si="8"/>
        <v>0</v>
      </c>
      <c r="Q16" s="493">
        <f t="shared" si="2"/>
        <v>0</v>
      </c>
      <c r="R16" s="299"/>
      <c r="S16" s="300"/>
      <c r="T16" s="301"/>
      <c r="U16" s="491">
        <f t="shared" si="9"/>
        <v>0</v>
      </c>
      <c r="V16" s="493">
        <f t="shared" si="3"/>
        <v>0</v>
      </c>
      <c r="W16" s="299"/>
      <c r="X16" s="300"/>
      <c r="Y16" s="301"/>
      <c r="Z16" s="491">
        <f t="shared" si="10"/>
        <v>0</v>
      </c>
      <c r="AA16" s="493">
        <f t="shared" si="4"/>
        <v>0</v>
      </c>
      <c r="AB16" s="493">
        <f t="shared" si="5"/>
        <v>0</v>
      </c>
      <c r="AC16" s="303"/>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row>
    <row r="17" spans="1:65" ht="20.100000000000001" customHeight="1">
      <c r="A17" s="1356"/>
      <c r="B17" s="1189"/>
      <c r="C17" s="299"/>
      <c r="D17" s="300"/>
      <c r="E17" s="301"/>
      <c r="F17" s="491">
        <f t="shared" si="6"/>
        <v>0</v>
      </c>
      <c r="G17" s="493">
        <f t="shared" si="7"/>
        <v>0</v>
      </c>
      <c r="H17" s="299"/>
      <c r="I17" s="300"/>
      <c r="J17" s="301"/>
      <c r="K17" s="491">
        <f t="shared" si="0"/>
        <v>0</v>
      </c>
      <c r="L17" s="493">
        <f t="shared" si="1"/>
        <v>0</v>
      </c>
      <c r="M17" s="299"/>
      <c r="N17" s="300"/>
      <c r="O17" s="301"/>
      <c r="P17" s="491">
        <f t="shared" si="8"/>
        <v>0</v>
      </c>
      <c r="Q17" s="493">
        <f t="shared" si="2"/>
        <v>0</v>
      </c>
      <c r="R17" s="299"/>
      <c r="S17" s="300"/>
      <c r="T17" s="301"/>
      <c r="U17" s="491">
        <f t="shared" si="9"/>
        <v>0</v>
      </c>
      <c r="V17" s="493">
        <f t="shared" si="3"/>
        <v>0</v>
      </c>
      <c r="W17" s="299"/>
      <c r="X17" s="300"/>
      <c r="Y17" s="301"/>
      <c r="Z17" s="491">
        <f t="shared" si="10"/>
        <v>0</v>
      </c>
      <c r="AA17" s="493">
        <f t="shared" si="4"/>
        <v>0</v>
      </c>
      <c r="AB17" s="493">
        <f t="shared" si="5"/>
        <v>0</v>
      </c>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row>
    <row r="18" spans="1:65" ht="20.100000000000001" customHeight="1">
      <c r="A18" s="1356"/>
      <c r="B18" s="1189"/>
      <c r="C18" s="299"/>
      <c r="D18" s="300"/>
      <c r="E18" s="301"/>
      <c r="F18" s="491">
        <f t="shared" si="6"/>
        <v>0</v>
      </c>
      <c r="G18" s="493">
        <f t="shared" si="7"/>
        <v>0</v>
      </c>
      <c r="H18" s="299"/>
      <c r="I18" s="300"/>
      <c r="J18" s="301"/>
      <c r="K18" s="491">
        <f t="shared" si="0"/>
        <v>0</v>
      </c>
      <c r="L18" s="493">
        <f t="shared" si="1"/>
        <v>0</v>
      </c>
      <c r="M18" s="299"/>
      <c r="N18" s="300"/>
      <c r="O18" s="301"/>
      <c r="P18" s="491">
        <f t="shared" si="8"/>
        <v>0</v>
      </c>
      <c r="Q18" s="493">
        <f t="shared" si="2"/>
        <v>0</v>
      </c>
      <c r="R18" s="299"/>
      <c r="S18" s="300"/>
      <c r="T18" s="301"/>
      <c r="U18" s="491">
        <f t="shared" si="9"/>
        <v>0</v>
      </c>
      <c r="V18" s="493">
        <f t="shared" si="3"/>
        <v>0</v>
      </c>
      <c r="W18" s="299"/>
      <c r="X18" s="300"/>
      <c r="Y18" s="301"/>
      <c r="Z18" s="491">
        <f t="shared" si="10"/>
        <v>0</v>
      </c>
      <c r="AA18" s="493">
        <f t="shared" si="4"/>
        <v>0</v>
      </c>
      <c r="AB18" s="493">
        <f t="shared" si="5"/>
        <v>0</v>
      </c>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row>
    <row r="19" spans="1:65" ht="20.100000000000001" customHeight="1">
      <c r="A19" s="1356"/>
      <c r="B19" s="1189"/>
      <c r="C19" s="299"/>
      <c r="D19" s="300"/>
      <c r="E19" s="301"/>
      <c r="F19" s="491">
        <f t="shared" si="6"/>
        <v>0</v>
      </c>
      <c r="G19" s="493">
        <f t="shared" si="7"/>
        <v>0</v>
      </c>
      <c r="H19" s="299"/>
      <c r="I19" s="300"/>
      <c r="J19" s="301"/>
      <c r="K19" s="491">
        <f t="shared" si="0"/>
        <v>0</v>
      </c>
      <c r="L19" s="493">
        <f t="shared" si="1"/>
        <v>0</v>
      </c>
      <c r="M19" s="299"/>
      <c r="N19" s="300"/>
      <c r="O19" s="301"/>
      <c r="P19" s="491">
        <f t="shared" si="8"/>
        <v>0</v>
      </c>
      <c r="Q19" s="493">
        <f t="shared" si="2"/>
        <v>0</v>
      </c>
      <c r="R19" s="299"/>
      <c r="S19" s="300"/>
      <c r="T19" s="301"/>
      <c r="U19" s="491">
        <f t="shared" si="9"/>
        <v>0</v>
      </c>
      <c r="V19" s="493">
        <f t="shared" si="3"/>
        <v>0</v>
      </c>
      <c r="W19" s="299"/>
      <c r="X19" s="300"/>
      <c r="Y19" s="301"/>
      <c r="Z19" s="491">
        <f t="shared" si="10"/>
        <v>0</v>
      </c>
      <c r="AA19" s="493">
        <f t="shared" si="4"/>
        <v>0</v>
      </c>
      <c r="AB19" s="493">
        <f t="shared" si="5"/>
        <v>0</v>
      </c>
      <c r="AC19" s="304"/>
      <c r="AD19" s="304"/>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row>
    <row r="20" spans="1:65" ht="20.100000000000001" customHeight="1">
      <c r="A20" s="1356"/>
      <c r="B20" s="1189"/>
      <c r="C20" s="299"/>
      <c r="D20" s="300"/>
      <c r="E20" s="301"/>
      <c r="F20" s="491">
        <f t="shared" si="6"/>
        <v>0</v>
      </c>
      <c r="G20" s="493">
        <f t="shared" si="7"/>
        <v>0</v>
      </c>
      <c r="H20" s="299"/>
      <c r="I20" s="300"/>
      <c r="J20" s="301"/>
      <c r="K20" s="491">
        <f t="shared" si="0"/>
        <v>0</v>
      </c>
      <c r="L20" s="493">
        <f t="shared" si="1"/>
        <v>0</v>
      </c>
      <c r="M20" s="299"/>
      <c r="N20" s="300"/>
      <c r="O20" s="301"/>
      <c r="P20" s="491">
        <f t="shared" si="8"/>
        <v>0</v>
      </c>
      <c r="Q20" s="493">
        <f t="shared" si="2"/>
        <v>0</v>
      </c>
      <c r="R20" s="299"/>
      <c r="S20" s="300"/>
      <c r="T20" s="301"/>
      <c r="U20" s="491">
        <f t="shared" si="9"/>
        <v>0</v>
      </c>
      <c r="V20" s="493">
        <f t="shared" si="3"/>
        <v>0</v>
      </c>
      <c r="W20" s="299"/>
      <c r="X20" s="300"/>
      <c r="Y20" s="301"/>
      <c r="Z20" s="491">
        <f t="shared" si="10"/>
        <v>0</v>
      </c>
      <c r="AA20" s="493">
        <f t="shared" si="4"/>
        <v>0</v>
      </c>
      <c r="AB20" s="493">
        <f t="shared" si="5"/>
        <v>0</v>
      </c>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row>
    <row r="21" spans="1:65" ht="20.100000000000001" customHeight="1">
      <c r="A21" s="1356"/>
      <c r="B21" s="1189"/>
      <c r="C21" s="299"/>
      <c r="D21" s="300"/>
      <c r="E21" s="301"/>
      <c r="F21" s="491">
        <f t="shared" si="6"/>
        <v>0</v>
      </c>
      <c r="G21" s="493">
        <f t="shared" si="7"/>
        <v>0</v>
      </c>
      <c r="H21" s="299"/>
      <c r="I21" s="300"/>
      <c r="J21" s="301"/>
      <c r="K21" s="491">
        <f t="shared" si="0"/>
        <v>0</v>
      </c>
      <c r="L21" s="493">
        <f t="shared" si="1"/>
        <v>0</v>
      </c>
      <c r="M21" s="299"/>
      <c r="N21" s="300"/>
      <c r="O21" s="301"/>
      <c r="P21" s="491">
        <f t="shared" si="8"/>
        <v>0</v>
      </c>
      <c r="Q21" s="493">
        <f t="shared" si="2"/>
        <v>0</v>
      </c>
      <c r="R21" s="299"/>
      <c r="S21" s="300"/>
      <c r="T21" s="301"/>
      <c r="U21" s="491">
        <f t="shared" si="9"/>
        <v>0</v>
      </c>
      <c r="V21" s="493">
        <f t="shared" si="3"/>
        <v>0</v>
      </c>
      <c r="W21" s="299"/>
      <c r="X21" s="300"/>
      <c r="Y21" s="301"/>
      <c r="Z21" s="491">
        <f t="shared" si="10"/>
        <v>0</v>
      </c>
      <c r="AA21" s="493">
        <f t="shared" si="4"/>
        <v>0</v>
      </c>
      <c r="AB21" s="493">
        <f t="shared" si="5"/>
        <v>0</v>
      </c>
      <c r="AC21" s="303"/>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row>
    <row r="22" spans="1:65" ht="20.100000000000001" customHeight="1">
      <c r="A22" s="1356"/>
      <c r="B22" s="1189"/>
      <c r="C22" s="299"/>
      <c r="D22" s="300"/>
      <c r="E22" s="301"/>
      <c r="F22" s="491">
        <f t="shared" si="6"/>
        <v>0</v>
      </c>
      <c r="G22" s="493">
        <f t="shared" si="7"/>
        <v>0</v>
      </c>
      <c r="H22" s="299"/>
      <c r="I22" s="300"/>
      <c r="J22" s="301"/>
      <c r="K22" s="491">
        <f t="shared" si="0"/>
        <v>0</v>
      </c>
      <c r="L22" s="493">
        <f t="shared" si="1"/>
        <v>0</v>
      </c>
      <c r="M22" s="299"/>
      <c r="N22" s="300"/>
      <c r="O22" s="301"/>
      <c r="P22" s="491">
        <f t="shared" si="8"/>
        <v>0</v>
      </c>
      <c r="Q22" s="493">
        <f t="shared" si="2"/>
        <v>0</v>
      </c>
      <c r="R22" s="299"/>
      <c r="S22" s="300"/>
      <c r="T22" s="301"/>
      <c r="U22" s="491">
        <f t="shared" si="9"/>
        <v>0</v>
      </c>
      <c r="V22" s="493">
        <f t="shared" si="3"/>
        <v>0</v>
      </c>
      <c r="W22" s="299"/>
      <c r="X22" s="300"/>
      <c r="Y22" s="301"/>
      <c r="Z22" s="491">
        <f t="shared" si="10"/>
        <v>0</v>
      </c>
      <c r="AA22" s="493">
        <f t="shared" si="4"/>
        <v>0</v>
      </c>
      <c r="AB22" s="493">
        <f t="shared" si="5"/>
        <v>0</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row>
    <row r="23" spans="1:65" ht="20.100000000000001" customHeight="1">
      <c r="A23" s="1356"/>
      <c r="B23" s="1189"/>
      <c r="C23" s="299"/>
      <c r="D23" s="300"/>
      <c r="E23" s="301"/>
      <c r="F23" s="491">
        <f t="shared" si="6"/>
        <v>0</v>
      </c>
      <c r="G23" s="493">
        <f t="shared" si="7"/>
        <v>0</v>
      </c>
      <c r="H23" s="299"/>
      <c r="I23" s="300"/>
      <c r="J23" s="301"/>
      <c r="K23" s="491">
        <f t="shared" si="0"/>
        <v>0</v>
      </c>
      <c r="L23" s="493">
        <f t="shared" si="1"/>
        <v>0</v>
      </c>
      <c r="M23" s="299"/>
      <c r="N23" s="300"/>
      <c r="O23" s="301"/>
      <c r="P23" s="491">
        <f t="shared" si="8"/>
        <v>0</v>
      </c>
      <c r="Q23" s="493">
        <f t="shared" si="2"/>
        <v>0</v>
      </c>
      <c r="R23" s="299"/>
      <c r="S23" s="300"/>
      <c r="T23" s="301"/>
      <c r="U23" s="491">
        <f t="shared" si="9"/>
        <v>0</v>
      </c>
      <c r="V23" s="493">
        <f t="shared" si="3"/>
        <v>0</v>
      </c>
      <c r="W23" s="299"/>
      <c r="X23" s="300"/>
      <c r="Y23" s="301"/>
      <c r="Z23" s="491">
        <f t="shared" si="10"/>
        <v>0</v>
      </c>
      <c r="AA23" s="493">
        <f t="shared" si="4"/>
        <v>0</v>
      </c>
      <c r="AB23" s="493">
        <f t="shared" si="5"/>
        <v>0</v>
      </c>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row>
    <row r="24" spans="1:65" ht="20.100000000000001" customHeight="1">
      <c r="A24" s="1356"/>
      <c r="B24" s="1189"/>
      <c r="C24" s="299"/>
      <c r="D24" s="300"/>
      <c r="E24" s="301"/>
      <c r="F24" s="491">
        <f t="shared" si="6"/>
        <v>0</v>
      </c>
      <c r="G24" s="493">
        <f t="shared" si="7"/>
        <v>0</v>
      </c>
      <c r="H24" s="299"/>
      <c r="I24" s="300"/>
      <c r="J24" s="301"/>
      <c r="K24" s="491">
        <f t="shared" si="0"/>
        <v>0</v>
      </c>
      <c r="L24" s="493">
        <f t="shared" si="1"/>
        <v>0</v>
      </c>
      <c r="M24" s="299"/>
      <c r="N24" s="300"/>
      <c r="O24" s="301"/>
      <c r="P24" s="491">
        <f t="shared" si="8"/>
        <v>0</v>
      </c>
      <c r="Q24" s="493">
        <f t="shared" si="2"/>
        <v>0</v>
      </c>
      <c r="R24" s="299"/>
      <c r="S24" s="300"/>
      <c r="T24" s="301"/>
      <c r="U24" s="491">
        <f t="shared" si="9"/>
        <v>0</v>
      </c>
      <c r="V24" s="493">
        <f t="shared" si="3"/>
        <v>0</v>
      </c>
      <c r="W24" s="299"/>
      <c r="X24" s="300"/>
      <c r="Y24" s="301"/>
      <c r="Z24" s="491">
        <f t="shared" si="10"/>
        <v>0</v>
      </c>
      <c r="AA24" s="493">
        <f t="shared" si="4"/>
        <v>0</v>
      </c>
      <c r="AB24" s="493">
        <f t="shared" si="5"/>
        <v>0</v>
      </c>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row>
    <row r="25" spans="1:65" ht="20.100000000000001" customHeight="1">
      <c r="A25" s="1356"/>
      <c r="B25" s="1189"/>
      <c r="C25" s="299"/>
      <c r="D25" s="300"/>
      <c r="E25" s="301"/>
      <c r="F25" s="491">
        <f t="shared" si="6"/>
        <v>0</v>
      </c>
      <c r="G25" s="493">
        <f t="shared" si="7"/>
        <v>0</v>
      </c>
      <c r="H25" s="299"/>
      <c r="I25" s="300"/>
      <c r="J25" s="301"/>
      <c r="K25" s="491">
        <f t="shared" si="0"/>
        <v>0</v>
      </c>
      <c r="L25" s="493">
        <f t="shared" si="1"/>
        <v>0</v>
      </c>
      <c r="M25" s="299"/>
      <c r="N25" s="300"/>
      <c r="O25" s="301"/>
      <c r="P25" s="491">
        <f t="shared" si="8"/>
        <v>0</v>
      </c>
      <c r="Q25" s="493">
        <f t="shared" si="2"/>
        <v>0</v>
      </c>
      <c r="R25" s="299"/>
      <c r="S25" s="300"/>
      <c r="T25" s="301"/>
      <c r="U25" s="491">
        <f t="shared" si="9"/>
        <v>0</v>
      </c>
      <c r="V25" s="493">
        <f t="shared" si="3"/>
        <v>0</v>
      </c>
      <c r="W25" s="299"/>
      <c r="X25" s="300"/>
      <c r="Y25" s="301"/>
      <c r="Z25" s="491">
        <f t="shared" si="10"/>
        <v>0</v>
      </c>
      <c r="AA25" s="493">
        <f t="shared" si="4"/>
        <v>0</v>
      </c>
      <c r="AB25" s="493">
        <f t="shared" si="5"/>
        <v>0</v>
      </c>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row>
    <row r="26" spans="1:65" ht="20.100000000000001" customHeight="1">
      <c r="A26" s="1356"/>
      <c r="B26" s="1189"/>
      <c r="C26" s="299"/>
      <c r="D26" s="300"/>
      <c r="E26" s="301"/>
      <c r="F26" s="491">
        <f t="shared" si="6"/>
        <v>0</v>
      </c>
      <c r="G26" s="493">
        <f t="shared" si="7"/>
        <v>0</v>
      </c>
      <c r="H26" s="299"/>
      <c r="I26" s="300"/>
      <c r="J26" s="301"/>
      <c r="K26" s="491">
        <f t="shared" si="0"/>
        <v>0</v>
      </c>
      <c r="L26" s="493">
        <f t="shared" si="1"/>
        <v>0</v>
      </c>
      <c r="M26" s="299"/>
      <c r="N26" s="300"/>
      <c r="O26" s="301"/>
      <c r="P26" s="491">
        <f t="shared" si="8"/>
        <v>0</v>
      </c>
      <c r="Q26" s="493">
        <f t="shared" si="2"/>
        <v>0</v>
      </c>
      <c r="R26" s="299"/>
      <c r="S26" s="300"/>
      <c r="T26" s="301"/>
      <c r="U26" s="491">
        <f t="shared" si="9"/>
        <v>0</v>
      </c>
      <c r="V26" s="493">
        <f t="shared" si="3"/>
        <v>0</v>
      </c>
      <c r="W26" s="299"/>
      <c r="X26" s="300"/>
      <c r="Y26" s="301"/>
      <c r="Z26" s="491">
        <f t="shared" si="10"/>
        <v>0</v>
      </c>
      <c r="AA26" s="493">
        <f t="shared" si="4"/>
        <v>0</v>
      </c>
      <c r="AB26" s="493">
        <f t="shared" si="5"/>
        <v>0</v>
      </c>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row>
    <row r="27" spans="1:65" ht="20.100000000000001" customHeight="1">
      <c r="A27" s="1356"/>
      <c r="B27" s="1189"/>
      <c r="C27" s="299"/>
      <c r="D27" s="300"/>
      <c r="E27" s="301"/>
      <c r="F27" s="491">
        <f t="shared" si="6"/>
        <v>0</v>
      </c>
      <c r="G27" s="493">
        <f t="shared" si="7"/>
        <v>0</v>
      </c>
      <c r="H27" s="299"/>
      <c r="I27" s="300"/>
      <c r="J27" s="301"/>
      <c r="K27" s="491">
        <f t="shared" si="0"/>
        <v>0</v>
      </c>
      <c r="L27" s="493">
        <f t="shared" si="1"/>
        <v>0</v>
      </c>
      <c r="M27" s="299"/>
      <c r="N27" s="300"/>
      <c r="O27" s="301"/>
      <c r="P27" s="491">
        <f t="shared" si="8"/>
        <v>0</v>
      </c>
      <c r="Q27" s="493">
        <f t="shared" si="2"/>
        <v>0</v>
      </c>
      <c r="R27" s="299"/>
      <c r="S27" s="300"/>
      <c r="T27" s="301"/>
      <c r="U27" s="491">
        <f t="shared" si="9"/>
        <v>0</v>
      </c>
      <c r="V27" s="493">
        <f t="shared" si="3"/>
        <v>0</v>
      </c>
      <c r="W27" s="299"/>
      <c r="X27" s="300"/>
      <c r="Y27" s="301"/>
      <c r="Z27" s="491">
        <f t="shared" si="10"/>
        <v>0</v>
      </c>
      <c r="AA27" s="493">
        <f t="shared" si="4"/>
        <v>0</v>
      </c>
      <c r="AB27" s="493">
        <f t="shared" si="5"/>
        <v>0</v>
      </c>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row>
    <row r="28" spans="1:65" ht="20.100000000000001" customHeight="1">
      <c r="A28" s="1356"/>
      <c r="B28" s="1189"/>
      <c r="C28" s="299"/>
      <c r="D28" s="300"/>
      <c r="E28" s="301"/>
      <c r="F28" s="491">
        <f t="shared" si="6"/>
        <v>0</v>
      </c>
      <c r="G28" s="493">
        <f t="shared" si="7"/>
        <v>0</v>
      </c>
      <c r="H28" s="299"/>
      <c r="I28" s="300"/>
      <c r="J28" s="301"/>
      <c r="K28" s="491">
        <f t="shared" si="0"/>
        <v>0</v>
      </c>
      <c r="L28" s="493">
        <f t="shared" si="1"/>
        <v>0</v>
      </c>
      <c r="M28" s="299"/>
      <c r="N28" s="300"/>
      <c r="O28" s="301"/>
      <c r="P28" s="491">
        <f t="shared" si="8"/>
        <v>0</v>
      </c>
      <c r="Q28" s="493">
        <f t="shared" si="2"/>
        <v>0</v>
      </c>
      <c r="R28" s="299"/>
      <c r="S28" s="300"/>
      <c r="T28" s="301"/>
      <c r="U28" s="491">
        <f t="shared" si="9"/>
        <v>0</v>
      </c>
      <c r="V28" s="493">
        <f t="shared" si="3"/>
        <v>0</v>
      </c>
      <c r="W28" s="299"/>
      <c r="X28" s="300"/>
      <c r="Y28" s="301"/>
      <c r="Z28" s="491">
        <f t="shared" si="10"/>
        <v>0</v>
      </c>
      <c r="AA28" s="493">
        <f t="shared" si="4"/>
        <v>0</v>
      </c>
      <c r="AB28" s="493">
        <f t="shared" si="5"/>
        <v>0</v>
      </c>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row>
    <row r="29" spans="1:65" ht="20.100000000000001" customHeight="1">
      <c r="A29" s="1356"/>
      <c r="B29" s="1189"/>
      <c r="C29" s="299"/>
      <c r="D29" s="300"/>
      <c r="E29" s="301"/>
      <c r="F29" s="491">
        <f t="shared" si="6"/>
        <v>0</v>
      </c>
      <c r="G29" s="493">
        <f t="shared" si="7"/>
        <v>0</v>
      </c>
      <c r="H29" s="299"/>
      <c r="I29" s="300"/>
      <c r="J29" s="301"/>
      <c r="K29" s="491">
        <f t="shared" si="0"/>
        <v>0</v>
      </c>
      <c r="L29" s="493">
        <f t="shared" si="1"/>
        <v>0</v>
      </c>
      <c r="M29" s="299"/>
      <c r="N29" s="300"/>
      <c r="O29" s="301"/>
      <c r="P29" s="491">
        <f t="shared" si="8"/>
        <v>0</v>
      </c>
      <c r="Q29" s="493">
        <f t="shared" si="2"/>
        <v>0</v>
      </c>
      <c r="R29" s="299"/>
      <c r="S29" s="300"/>
      <c r="T29" s="301"/>
      <c r="U29" s="491">
        <f t="shared" si="9"/>
        <v>0</v>
      </c>
      <c r="V29" s="493">
        <f t="shared" si="3"/>
        <v>0</v>
      </c>
      <c r="W29" s="299"/>
      <c r="X29" s="300"/>
      <c r="Y29" s="301"/>
      <c r="Z29" s="491">
        <f t="shared" si="10"/>
        <v>0</v>
      </c>
      <c r="AA29" s="493">
        <f t="shared" si="4"/>
        <v>0</v>
      </c>
      <c r="AB29" s="493">
        <f t="shared" si="5"/>
        <v>0</v>
      </c>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row>
    <row r="30" spans="1:65" ht="20.100000000000001" customHeight="1">
      <c r="A30" s="1356"/>
      <c r="B30" s="1189"/>
      <c r="C30" s="299"/>
      <c r="D30" s="300"/>
      <c r="E30" s="301"/>
      <c r="F30" s="491">
        <f t="shared" si="6"/>
        <v>0</v>
      </c>
      <c r="G30" s="493">
        <f t="shared" si="7"/>
        <v>0</v>
      </c>
      <c r="H30" s="299"/>
      <c r="I30" s="300"/>
      <c r="J30" s="301"/>
      <c r="K30" s="491">
        <f t="shared" si="0"/>
        <v>0</v>
      </c>
      <c r="L30" s="493">
        <f t="shared" si="1"/>
        <v>0</v>
      </c>
      <c r="M30" s="299"/>
      <c r="N30" s="300"/>
      <c r="O30" s="301"/>
      <c r="P30" s="491">
        <f t="shared" si="8"/>
        <v>0</v>
      </c>
      <c r="Q30" s="493">
        <f t="shared" si="2"/>
        <v>0</v>
      </c>
      <c r="R30" s="299"/>
      <c r="S30" s="300"/>
      <c r="T30" s="301"/>
      <c r="U30" s="491">
        <f t="shared" si="9"/>
        <v>0</v>
      </c>
      <c r="V30" s="493">
        <f t="shared" si="3"/>
        <v>0</v>
      </c>
      <c r="W30" s="299"/>
      <c r="X30" s="300"/>
      <c r="Y30" s="301"/>
      <c r="Z30" s="491">
        <f t="shared" si="10"/>
        <v>0</v>
      </c>
      <c r="AA30" s="493">
        <f t="shared" si="4"/>
        <v>0</v>
      </c>
      <c r="AB30" s="493">
        <f t="shared" si="5"/>
        <v>0</v>
      </c>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row>
    <row r="31" spans="1:65" ht="20.100000000000001" customHeight="1">
      <c r="A31" s="1356"/>
      <c r="B31" s="1189"/>
      <c r="C31" s="299"/>
      <c r="D31" s="300"/>
      <c r="E31" s="301"/>
      <c r="F31" s="491">
        <f t="shared" si="6"/>
        <v>0</v>
      </c>
      <c r="G31" s="493">
        <f t="shared" si="7"/>
        <v>0</v>
      </c>
      <c r="H31" s="299"/>
      <c r="I31" s="300"/>
      <c r="J31" s="301"/>
      <c r="K31" s="491">
        <f t="shared" si="0"/>
        <v>0</v>
      </c>
      <c r="L31" s="493">
        <f t="shared" si="1"/>
        <v>0</v>
      </c>
      <c r="M31" s="299"/>
      <c r="N31" s="300"/>
      <c r="O31" s="301"/>
      <c r="P31" s="491">
        <f t="shared" si="8"/>
        <v>0</v>
      </c>
      <c r="Q31" s="493">
        <f t="shared" si="2"/>
        <v>0</v>
      </c>
      <c r="R31" s="299"/>
      <c r="S31" s="300"/>
      <c r="T31" s="301"/>
      <c r="U31" s="491">
        <f t="shared" si="9"/>
        <v>0</v>
      </c>
      <c r="V31" s="493">
        <f t="shared" si="3"/>
        <v>0</v>
      </c>
      <c r="W31" s="299"/>
      <c r="X31" s="300"/>
      <c r="Y31" s="301"/>
      <c r="Z31" s="491">
        <f t="shared" si="10"/>
        <v>0</v>
      </c>
      <c r="AA31" s="493">
        <f t="shared" si="4"/>
        <v>0</v>
      </c>
      <c r="AB31" s="493">
        <f t="shared" si="5"/>
        <v>0</v>
      </c>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row>
    <row r="32" spans="1:65" ht="20.100000000000001" customHeight="1">
      <c r="A32" s="1356"/>
      <c r="B32" s="1189"/>
      <c r="C32" s="299"/>
      <c r="D32" s="300"/>
      <c r="E32" s="301"/>
      <c r="F32" s="491">
        <f t="shared" si="6"/>
        <v>0</v>
      </c>
      <c r="G32" s="493">
        <f t="shared" si="7"/>
        <v>0</v>
      </c>
      <c r="H32" s="299"/>
      <c r="I32" s="300"/>
      <c r="J32" s="301"/>
      <c r="K32" s="491">
        <f t="shared" si="0"/>
        <v>0</v>
      </c>
      <c r="L32" s="493">
        <f t="shared" si="1"/>
        <v>0</v>
      </c>
      <c r="M32" s="299"/>
      <c r="N32" s="300"/>
      <c r="O32" s="301"/>
      <c r="P32" s="491">
        <f t="shared" si="8"/>
        <v>0</v>
      </c>
      <c r="Q32" s="493">
        <f t="shared" si="2"/>
        <v>0</v>
      </c>
      <c r="R32" s="299"/>
      <c r="S32" s="300"/>
      <c r="T32" s="301"/>
      <c r="U32" s="491">
        <f t="shared" si="9"/>
        <v>0</v>
      </c>
      <c r="V32" s="493">
        <f t="shared" si="3"/>
        <v>0</v>
      </c>
      <c r="W32" s="299"/>
      <c r="X32" s="300"/>
      <c r="Y32" s="301"/>
      <c r="Z32" s="491">
        <f t="shared" si="10"/>
        <v>0</v>
      </c>
      <c r="AA32" s="493">
        <f t="shared" si="4"/>
        <v>0</v>
      </c>
      <c r="AB32" s="493">
        <f t="shared" si="5"/>
        <v>0</v>
      </c>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row>
    <row r="33" spans="1:65" ht="20.100000000000001" customHeight="1">
      <c r="A33" s="1356"/>
      <c r="B33" s="1189"/>
      <c r="C33" s="299"/>
      <c r="D33" s="300"/>
      <c r="E33" s="301"/>
      <c r="F33" s="491">
        <f t="shared" si="6"/>
        <v>0</v>
      </c>
      <c r="G33" s="493">
        <f t="shared" si="7"/>
        <v>0</v>
      </c>
      <c r="H33" s="299"/>
      <c r="I33" s="300"/>
      <c r="J33" s="301"/>
      <c r="K33" s="491">
        <f t="shared" si="0"/>
        <v>0</v>
      </c>
      <c r="L33" s="493">
        <f t="shared" si="1"/>
        <v>0</v>
      </c>
      <c r="M33" s="299"/>
      <c r="N33" s="300"/>
      <c r="O33" s="301"/>
      <c r="P33" s="491">
        <f t="shared" si="8"/>
        <v>0</v>
      </c>
      <c r="Q33" s="493">
        <f t="shared" si="2"/>
        <v>0</v>
      </c>
      <c r="R33" s="299"/>
      <c r="S33" s="300"/>
      <c r="T33" s="301"/>
      <c r="U33" s="491">
        <f t="shared" si="9"/>
        <v>0</v>
      </c>
      <c r="V33" s="493">
        <f t="shared" si="3"/>
        <v>0</v>
      </c>
      <c r="W33" s="299"/>
      <c r="X33" s="300"/>
      <c r="Y33" s="301"/>
      <c r="Z33" s="491">
        <f t="shared" si="10"/>
        <v>0</v>
      </c>
      <c r="AA33" s="493">
        <f t="shared" si="4"/>
        <v>0</v>
      </c>
      <c r="AB33" s="493">
        <f t="shared" si="5"/>
        <v>0</v>
      </c>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row>
    <row r="34" spans="1:65" ht="20.100000000000001" customHeight="1">
      <c r="A34" s="1356"/>
      <c r="B34" s="1189"/>
      <c r="C34" s="299"/>
      <c r="D34" s="300"/>
      <c r="E34" s="301"/>
      <c r="F34" s="491">
        <f t="shared" si="6"/>
        <v>0</v>
      </c>
      <c r="G34" s="493">
        <f t="shared" si="7"/>
        <v>0</v>
      </c>
      <c r="H34" s="299"/>
      <c r="I34" s="300"/>
      <c r="J34" s="301"/>
      <c r="K34" s="491">
        <f t="shared" si="0"/>
        <v>0</v>
      </c>
      <c r="L34" s="493">
        <f t="shared" si="1"/>
        <v>0</v>
      </c>
      <c r="M34" s="299"/>
      <c r="N34" s="300"/>
      <c r="O34" s="301"/>
      <c r="P34" s="491">
        <f t="shared" si="8"/>
        <v>0</v>
      </c>
      <c r="Q34" s="493">
        <f t="shared" si="2"/>
        <v>0</v>
      </c>
      <c r="R34" s="299"/>
      <c r="S34" s="300"/>
      <c r="T34" s="301"/>
      <c r="U34" s="491">
        <f t="shared" si="9"/>
        <v>0</v>
      </c>
      <c r="V34" s="493">
        <f t="shared" si="3"/>
        <v>0</v>
      </c>
      <c r="W34" s="299"/>
      <c r="X34" s="300"/>
      <c r="Y34" s="301"/>
      <c r="Z34" s="491">
        <f t="shared" si="10"/>
        <v>0</v>
      </c>
      <c r="AA34" s="493">
        <f t="shared" si="4"/>
        <v>0</v>
      </c>
      <c r="AB34" s="493">
        <f t="shared" si="5"/>
        <v>0</v>
      </c>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row>
    <row r="35" spans="1:65" ht="20.100000000000001" customHeight="1">
      <c r="A35" s="1356"/>
      <c r="B35" s="1189"/>
      <c r="C35" s="299"/>
      <c r="D35" s="300"/>
      <c r="E35" s="301"/>
      <c r="F35" s="491">
        <f t="shared" si="6"/>
        <v>0</v>
      </c>
      <c r="G35" s="493">
        <f t="shared" si="7"/>
        <v>0</v>
      </c>
      <c r="H35" s="299"/>
      <c r="I35" s="300"/>
      <c r="J35" s="301"/>
      <c r="K35" s="491">
        <f t="shared" ref="K35:K55" si="11">J35*I35</f>
        <v>0</v>
      </c>
      <c r="L35" s="493">
        <f t="shared" si="1"/>
        <v>0</v>
      </c>
      <c r="M35" s="299"/>
      <c r="N35" s="300"/>
      <c r="O35" s="301"/>
      <c r="P35" s="491">
        <f t="shared" si="8"/>
        <v>0</v>
      </c>
      <c r="Q35" s="493">
        <f t="shared" si="2"/>
        <v>0</v>
      </c>
      <c r="R35" s="299"/>
      <c r="S35" s="300"/>
      <c r="T35" s="301"/>
      <c r="U35" s="491">
        <f t="shared" si="9"/>
        <v>0</v>
      </c>
      <c r="V35" s="493">
        <f t="shared" si="3"/>
        <v>0</v>
      </c>
      <c r="W35" s="299"/>
      <c r="X35" s="300"/>
      <c r="Y35" s="301"/>
      <c r="Z35" s="491">
        <f t="shared" si="10"/>
        <v>0</v>
      </c>
      <c r="AA35" s="493">
        <f t="shared" si="4"/>
        <v>0</v>
      </c>
      <c r="AB35" s="493">
        <f t="shared" si="5"/>
        <v>0</v>
      </c>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row>
    <row r="36" spans="1:65" ht="20.100000000000001" customHeight="1">
      <c r="A36" s="1356"/>
      <c r="B36" s="1189"/>
      <c r="C36" s="299"/>
      <c r="D36" s="300"/>
      <c r="E36" s="301"/>
      <c r="F36" s="491">
        <f t="shared" ref="F36:F45" si="12">E36*D36</f>
        <v>0</v>
      </c>
      <c r="G36" s="493">
        <f t="shared" si="7"/>
        <v>0</v>
      </c>
      <c r="H36" s="299"/>
      <c r="I36" s="300"/>
      <c r="J36" s="301"/>
      <c r="K36" s="491">
        <f t="shared" ref="K36:K45" si="13">J36*I36</f>
        <v>0</v>
      </c>
      <c r="L36" s="493">
        <f t="shared" si="1"/>
        <v>0</v>
      </c>
      <c r="M36" s="299"/>
      <c r="N36" s="300"/>
      <c r="O36" s="301"/>
      <c r="P36" s="491">
        <f t="shared" ref="P36:P45" si="14">O36*N36</f>
        <v>0</v>
      </c>
      <c r="Q36" s="493">
        <f t="shared" si="2"/>
        <v>0</v>
      </c>
      <c r="R36" s="299"/>
      <c r="S36" s="300"/>
      <c r="T36" s="301"/>
      <c r="U36" s="491">
        <f t="shared" ref="U36:U45" si="15">T36*S36</f>
        <v>0</v>
      </c>
      <c r="V36" s="493">
        <f t="shared" si="3"/>
        <v>0</v>
      </c>
      <c r="W36" s="299"/>
      <c r="X36" s="300"/>
      <c r="Y36" s="301"/>
      <c r="Z36" s="491">
        <f t="shared" ref="Z36:Z45" si="16">Y36*X36</f>
        <v>0</v>
      </c>
      <c r="AA36" s="493">
        <f t="shared" si="4"/>
        <v>0</v>
      </c>
      <c r="AB36" s="493">
        <f t="shared" si="5"/>
        <v>0</v>
      </c>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row>
    <row r="37" spans="1:65" ht="20.100000000000001" customHeight="1">
      <c r="A37" s="1356"/>
      <c r="B37" s="1189"/>
      <c r="C37" s="299"/>
      <c r="D37" s="300"/>
      <c r="E37" s="301"/>
      <c r="F37" s="491">
        <f t="shared" si="12"/>
        <v>0</v>
      </c>
      <c r="G37" s="493">
        <f t="shared" si="7"/>
        <v>0</v>
      </c>
      <c r="H37" s="299"/>
      <c r="I37" s="300"/>
      <c r="J37" s="301"/>
      <c r="K37" s="491">
        <f t="shared" si="13"/>
        <v>0</v>
      </c>
      <c r="L37" s="493">
        <f t="shared" si="1"/>
        <v>0</v>
      </c>
      <c r="M37" s="299"/>
      <c r="N37" s="300"/>
      <c r="O37" s="301"/>
      <c r="P37" s="491">
        <f t="shared" si="14"/>
        <v>0</v>
      </c>
      <c r="Q37" s="493">
        <f t="shared" si="2"/>
        <v>0</v>
      </c>
      <c r="R37" s="299"/>
      <c r="S37" s="300"/>
      <c r="T37" s="301"/>
      <c r="U37" s="491">
        <f t="shared" si="15"/>
        <v>0</v>
      </c>
      <c r="V37" s="493">
        <f t="shared" si="3"/>
        <v>0</v>
      </c>
      <c r="W37" s="299"/>
      <c r="X37" s="300"/>
      <c r="Y37" s="301"/>
      <c r="Z37" s="491">
        <f t="shared" si="16"/>
        <v>0</v>
      </c>
      <c r="AA37" s="493">
        <f t="shared" si="4"/>
        <v>0</v>
      </c>
      <c r="AB37" s="493">
        <f t="shared" si="5"/>
        <v>0</v>
      </c>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row>
    <row r="38" spans="1:65" ht="20.100000000000001" customHeight="1">
      <c r="A38" s="1356"/>
      <c r="B38" s="1189"/>
      <c r="C38" s="299"/>
      <c r="D38" s="300"/>
      <c r="E38" s="301"/>
      <c r="F38" s="491">
        <f t="shared" si="12"/>
        <v>0</v>
      </c>
      <c r="G38" s="493">
        <f t="shared" si="7"/>
        <v>0</v>
      </c>
      <c r="H38" s="299"/>
      <c r="I38" s="300"/>
      <c r="J38" s="301"/>
      <c r="K38" s="491">
        <f t="shared" si="13"/>
        <v>0</v>
      </c>
      <c r="L38" s="493">
        <f t="shared" si="1"/>
        <v>0</v>
      </c>
      <c r="M38" s="299"/>
      <c r="N38" s="300"/>
      <c r="O38" s="301"/>
      <c r="P38" s="491">
        <f t="shared" si="14"/>
        <v>0</v>
      </c>
      <c r="Q38" s="493">
        <f t="shared" si="2"/>
        <v>0</v>
      </c>
      <c r="R38" s="299"/>
      <c r="S38" s="300"/>
      <c r="T38" s="301"/>
      <c r="U38" s="491">
        <f t="shared" si="15"/>
        <v>0</v>
      </c>
      <c r="V38" s="493">
        <f t="shared" si="3"/>
        <v>0</v>
      </c>
      <c r="W38" s="299"/>
      <c r="X38" s="300"/>
      <c r="Y38" s="301"/>
      <c r="Z38" s="491">
        <f t="shared" si="16"/>
        <v>0</v>
      </c>
      <c r="AA38" s="493">
        <f t="shared" si="4"/>
        <v>0</v>
      </c>
      <c r="AB38" s="493">
        <f t="shared" si="5"/>
        <v>0</v>
      </c>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row>
    <row r="39" spans="1:65" ht="20.100000000000001" customHeight="1">
      <c r="A39" s="1356"/>
      <c r="B39" s="1189"/>
      <c r="C39" s="299"/>
      <c r="D39" s="300"/>
      <c r="E39" s="301"/>
      <c r="F39" s="491">
        <f t="shared" si="12"/>
        <v>0</v>
      </c>
      <c r="G39" s="493">
        <f t="shared" si="7"/>
        <v>0</v>
      </c>
      <c r="H39" s="299"/>
      <c r="I39" s="300"/>
      <c r="J39" s="301"/>
      <c r="K39" s="491">
        <f t="shared" si="13"/>
        <v>0</v>
      </c>
      <c r="L39" s="493">
        <f t="shared" si="1"/>
        <v>0</v>
      </c>
      <c r="M39" s="299"/>
      <c r="N39" s="300"/>
      <c r="O39" s="301"/>
      <c r="P39" s="491">
        <f t="shared" si="14"/>
        <v>0</v>
      </c>
      <c r="Q39" s="493">
        <f t="shared" si="2"/>
        <v>0</v>
      </c>
      <c r="R39" s="299"/>
      <c r="S39" s="300"/>
      <c r="T39" s="301"/>
      <c r="U39" s="491">
        <f t="shared" si="15"/>
        <v>0</v>
      </c>
      <c r="V39" s="493">
        <f t="shared" si="3"/>
        <v>0</v>
      </c>
      <c r="W39" s="299"/>
      <c r="X39" s="300"/>
      <c r="Y39" s="301"/>
      <c r="Z39" s="491">
        <f t="shared" si="16"/>
        <v>0</v>
      </c>
      <c r="AA39" s="493">
        <f t="shared" si="4"/>
        <v>0</v>
      </c>
      <c r="AB39" s="493">
        <f t="shared" si="5"/>
        <v>0</v>
      </c>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row>
    <row r="40" spans="1:65" ht="20.100000000000001" customHeight="1">
      <c r="A40" s="1356"/>
      <c r="B40" s="1189"/>
      <c r="C40" s="299"/>
      <c r="D40" s="300"/>
      <c r="E40" s="301"/>
      <c r="F40" s="491">
        <f t="shared" si="12"/>
        <v>0</v>
      </c>
      <c r="G40" s="493">
        <f t="shared" si="7"/>
        <v>0</v>
      </c>
      <c r="H40" s="299"/>
      <c r="I40" s="300"/>
      <c r="J40" s="301"/>
      <c r="K40" s="491">
        <f t="shared" si="13"/>
        <v>0</v>
      </c>
      <c r="L40" s="493">
        <f t="shared" si="1"/>
        <v>0</v>
      </c>
      <c r="M40" s="299"/>
      <c r="N40" s="300"/>
      <c r="O40" s="301"/>
      <c r="P40" s="491">
        <f t="shared" si="14"/>
        <v>0</v>
      </c>
      <c r="Q40" s="493">
        <f t="shared" si="2"/>
        <v>0</v>
      </c>
      <c r="R40" s="299"/>
      <c r="S40" s="300"/>
      <c r="T40" s="301"/>
      <c r="U40" s="491">
        <f t="shared" si="15"/>
        <v>0</v>
      </c>
      <c r="V40" s="493">
        <f t="shared" si="3"/>
        <v>0</v>
      </c>
      <c r="W40" s="299"/>
      <c r="X40" s="300"/>
      <c r="Y40" s="301"/>
      <c r="Z40" s="491">
        <f t="shared" si="16"/>
        <v>0</v>
      </c>
      <c r="AA40" s="493">
        <f t="shared" si="4"/>
        <v>0</v>
      </c>
      <c r="AB40" s="493">
        <f t="shared" si="5"/>
        <v>0</v>
      </c>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row>
    <row r="41" spans="1:65" ht="20.100000000000001" customHeight="1">
      <c r="A41" s="1356"/>
      <c r="B41" s="1189"/>
      <c r="C41" s="299"/>
      <c r="D41" s="300"/>
      <c r="E41" s="301"/>
      <c r="F41" s="491">
        <f t="shared" si="12"/>
        <v>0</v>
      </c>
      <c r="G41" s="493">
        <f t="shared" si="7"/>
        <v>0</v>
      </c>
      <c r="H41" s="299"/>
      <c r="I41" s="300"/>
      <c r="J41" s="301"/>
      <c r="K41" s="491">
        <f t="shared" si="13"/>
        <v>0</v>
      </c>
      <c r="L41" s="493">
        <f t="shared" si="1"/>
        <v>0</v>
      </c>
      <c r="M41" s="299"/>
      <c r="N41" s="300"/>
      <c r="O41" s="301"/>
      <c r="P41" s="491">
        <f t="shared" si="14"/>
        <v>0</v>
      </c>
      <c r="Q41" s="493">
        <f t="shared" si="2"/>
        <v>0</v>
      </c>
      <c r="R41" s="299"/>
      <c r="S41" s="300"/>
      <c r="T41" s="301"/>
      <c r="U41" s="491">
        <f t="shared" si="15"/>
        <v>0</v>
      </c>
      <c r="V41" s="493">
        <f t="shared" si="3"/>
        <v>0</v>
      </c>
      <c r="W41" s="299"/>
      <c r="X41" s="300"/>
      <c r="Y41" s="301"/>
      <c r="Z41" s="491">
        <f t="shared" si="16"/>
        <v>0</v>
      </c>
      <c r="AA41" s="493">
        <f t="shared" si="4"/>
        <v>0</v>
      </c>
      <c r="AB41" s="493">
        <f t="shared" si="5"/>
        <v>0</v>
      </c>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row>
    <row r="42" spans="1:65" ht="20.100000000000001" customHeight="1">
      <c r="A42" s="1356"/>
      <c r="B42" s="1189"/>
      <c r="C42" s="299"/>
      <c r="D42" s="300"/>
      <c r="E42" s="301"/>
      <c r="F42" s="491">
        <f t="shared" si="12"/>
        <v>0</v>
      </c>
      <c r="G42" s="493">
        <f t="shared" si="7"/>
        <v>0</v>
      </c>
      <c r="H42" s="299"/>
      <c r="I42" s="300"/>
      <c r="J42" s="301"/>
      <c r="K42" s="491">
        <f t="shared" si="13"/>
        <v>0</v>
      </c>
      <c r="L42" s="493">
        <f t="shared" si="1"/>
        <v>0</v>
      </c>
      <c r="M42" s="299"/>
      <c r="N42" s="300"/>
      <c r="O42" s="301"/>
      <c r="P42" s="491">
        <f t="shared" si="14"/>
        <v>0</v>
      </c>
      <c r="Q42" s="493">
        <f t="shared" si="2"/>
        <v>0</v>
      </c>
      <c r="R42" s="299"/>
      <c r="S42" s="300"/>
      <c r="T42" s="301"/>
      <c r="U42" s="491">
        <f t="shared" si="15"/>
        <v>0</v>
      </c>
      <c r="V42" s="493">
        <f t="shared" si="3"/>
        <v>0</v>
      </c>
      <c r="W42" s="299"/>
      <c r="X42" s="300"/>
      <c r="Y42" s="301"/>
      <c r="Z42" s="491">
        <f t="shared" si="16"/>
        <v>0</v>
      </c>
      <c r="AA42" s="493">
        <f t="shared" si="4"/>
        <v>0</v>
      </c>
      <c r="AB42" s="493">
        <f t="shared" si="5"/>
        <v>0</v>
      </c>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row>
    <row r="43" spans="1:65" ht="20.100000000000001" customHeight="1">
      <c r="A43" s="1356"/>
      <c r="B43" s="1189"/>
      <c r="C43" s="299"/>
      <c r="D43" s="300"/>
      <c r="E43" s="301"/>
      <c r="F43" s="491">
        <f t="shared" si="12"/>
        <v>0</v>
      </c>
      <c r="G43" s="493">
        <f t="shared" si="7"/>
        <v>0</v>
      </c>
      <c r="H43" s="299"/>
      <c r="I43" s="300"/>
      <c r="J43" s="301"/>
      <c r="K43" s="491">
        <f t="shared" si="13"/>
        <v>0</v>
      </c>
      <c r="L43" s="493">
        <f t="shared" si="1"/>
        <v>0</v>
      </c>
      <c r="M43" s="299"/>
      <c r="N43" s="300"/>
      <c r="O43" s="301"/>
      <c r="P43" s="491">
        <f t="shared" si="14"/>
        <v>0</v>
      </c>
      <c r="Q43" s="493">
        <f t="shared" si="2"/>
        <v>0</v>
      </c>
      <c r="R43" s="299"/>
      <c r="S43" s="300"/>
      <c r="T43" s="301"/>
      <c r="U43" s="491">
        <f t="shared" si="15"/>
        <v>0</v>
      </c>
      <c r="V43" s="493">
        <f t="shared" si="3"/>
        <v>0</v>
      </c>
      <c r="W43" s="299"/>
      <c r="X43" s="300"/>
      <c r="Y43" s="301"/>
      <c r="Z43" s="491">
        <f t="shared" si="16"/>
        <v>0</v>
      </c>
      <c r="AA43" s="493">
        <f t="shared" si="4"/>
        <v>0</v>
      </c>
      <c r="AB43" s="493">
        <f t="shared" si="5"/>
        <v>0</v>
      </c>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row>
    <row r="44" spans="1:65" ht="20.100000000000001" customHeight="1">
      <c r="A44" s="1356"/>
      <c r="B44" s="1189"/>
      <c r="C44" s="299"/>
      <c r="D44" s="300"/>
      <c r="E44" s="301"/>
      <c r="F44" s="491">
        <f t="shared" si="12"/>
        <v>0</v>
      </c>
      <c r="G44" s="493">
        <f t="shared" si="7"/>
        <v>0</v>
      </c>
      <c r="H44" s="299"/>
      <c r="I44" s="300"/>
      <c r="J44" s="301"/>
      <c r="K44" s="491">
        <f t="shared" si="13"/>
        <v>0</v>
      </c>
      <c r="L44" s="493">
        <f t="shared" si="1"/>
        <v>0</v>
      </c>
      <c r="M44" s="299"/>
      <c r="N44" s="300"/>
      <c r="O44" s="301"/>
      <c r="P44" s="491">
        <f t="shared" si="14"/>
        <v>0</v>
      </c>
      <c r="Q44" s="493">
        <f t="shared" si="2"/>
        <v>0</v>
      </c>
      <c r="R44" s="299"/>
      <c r="S44" s="300"/>
      <c r="T44" s="301"/>
      <c r="U44" s="491">
        <f t="shared" si="15"/>
        <v>0</v>
      </c>
      <c r="V44" s="493">
        <f t="shared" si="3"/>
        <v>0</v>
      </c>
      <c r="W44" s="299"/>
      <c r="X44" s="300"/>
      <c r="Y44" s="301"/>
      <c r="Z44" s="491">
        <f t="shared" si="16"/>
        <v>0</v>
      </c>
      <c r="AA44" s="493">
        <f t="shared" si="4"/>
        <v>0</v>
      </c>
      <c r="AB44" s="493">
        <f t="shared" si="5"/>
        <v>0</v>
      </c>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row>
    <row r="45" spans="1:65" ht="20.100000000000001" customHeight="1">
      <c r="A45" s="1356"/>
      <c r="B45" s="1189"/>
      <c r="C45" s="299"/>
      <c r="D45" s="300"/>
      <c r="E45" s="301"/>
      <c r="F45" s="491">
        <f t="shared" si="12"/>
        <v>0</v>
      </c>
      <c r="G45" s="493">
        <f t="shared" si="7"/>
        <v>0</v>
      </c>
      <c r="H45" s="299"/>
      <c r="I45" s="300"/>
      <c r="J45" s="301"/>
      <c r="K45" s="491">
        <f t="shared" si="13"/>
        <v>0</v>
      </c>
      <c r="L45" s="493">
        <f t="shared" si="1"/>
        <v>0</v>
      </c>
      <c r="M45" s="299"/>
      <c r="N45" s="300"/>
      <c r="O45" s="301"/>
      <c r="P45" s="491">
        <f t="shared" si="14"/>
        <v>0</v>
      </c>
      <c r="Q45" s="493">
        <f t="shared" si="2"/>
        <v>0</v>
      </c>
      <c r="R45" s="299"/>
      <c r="S45" s="300"/>
      <c r="T45" s="301"/>
      <c r="U45" s="491">
        <f t="shared" si="15"/>
        <v>0</v>
      </c>
      <c r="V45" s="493">
        <f t="shared" si="3"/>
        <v>0</v>
      </c>
      <c r="W45" s="299"/>
      <c r="X45" s="300"/>
      <c r="Y45" s="301"/>
      <c r="Z45" s="491">
        <f t="shared" si="16"/>
        <v>0</v>
      </c>
      <c r="AA45" s="493">
        <f t="shared" si="4"/>
        <v>0</v>
      </c>
      <c r="AB45" s="493">
        <f t="shared" si="5"/>
        <v>0</v>
      </c>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row>
    <row r="46" spans="1:65" ht="20.100000000000001" customHeight="1">
      <c r="A46" s="1356"/>
      <c r="B46" s="1189"/>
      <c r="C46" s="299"/>
      <c r="D46" s="300"/>
      <c r="E46" s="301"/>
      <c r="F46" s="491">
        <f t="shared" si="6"/>
        <v>0</v>
      </c>
      <c r="G46" s="493">
        <f t="shared" si="7"/>
        <v>0</v>
      </c>
      <c r="H46" s="299"/>
      <c r="I46" s="300"/>
      <c r="J46" s="301"/>
      <c r="K46" s="491">
        <f t="shared" si="11"/>
        <v>0</v>
      </c>
      <c r="L46" s="493">
        <f t="shared" si="1"/>
        <v>0</v>
      </c>
      <c r="M46" s="299"/>
      <c r="N46" s="300"/>
      <c r="O46" s="301"/>
      <c r="P46" s="491">
        <f t="shared" si="8"/>
        <v>0</v>
      </c>
      <c r="Q46" s="493">
        <f t="shared" si="2"/>
        <v>0</v>
      </c>
      <c r="R46" s="299"/>
      <c r="S46" s="300"/>
      <c r="T46" s="301"/>
      <c r="U46" s="491">
        <f t="shared" si="9"/>
        <v>0</v>
      </c>
      <c r="V46" s="493">
        <f t="shared" si="3"/>
        <v>0</v>
      </c>
      <c r="W46" s="299"/>
      <c r="X46" s="300"/>
      <c r="Y46" s="301"/>
      <c r="Z46" s="491">
        <f t="shared" si="10"/>
        <v>0</v>
      </c>
      <c r="AA46" s="493">
        <f t="shared" si="4"/>
        <v>0</v>
      </c>
      <c r="AB46" s="493">
        <f t="shared" si="5"/>
        <v>0</v>
      </c>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row>
    <row r="47" spans="1:65" ht="20.100000000000001" customHeight="1">
      <c r="A47" s="1356"/>
      <c r="B47" s="1189"/>
      <c r="C47" s="299"/>
      <c r="D47" s="300"/>
      <c r="E47" s="301"/>
      <c r="F47" s="491">
        <f t="shared" si="6"/>
        <v>0</v>
      </c>
      <c r="G47" s="493">
        <f t="shared" si="7"/>
        <v>0</v>
      </c>
      <c r="H47" s="299"/>
      <c r="I47" s="300"/>
      <c r="J47" s="301"/>
      <c r="K47" s="491">
        <f t="shared" si="11"/>
        <v>0</v>
      </c>
      <c r="L47" s="493">
        <f t="shared" si="1"/>
        <v>0</v>
      </c>
      <c r="M47" s="299"/>
      <c r="N47" s="300"/>
      <c r="O47" s="301"/>
      <c r="P47" s="491">
        <f t="shared" si="8"/>
        <v>0</v>
      </c>
      <c r="Q47" s="493">
        <f t="shared" si="2"/>
        <v>0</v>
      </c>
      <c r="R47" s="299"/>
      <c r="S47" s="300"/>
      <c r="T47" s="301"/>
      <c r="U47" s="491">
        <f t="shared" si="9"/>
        <v>0</v>
      </c>
      <c r="V47" s="493">
        <f t="shared" si="3"/>
        <v>0</v>
      </c>
      <c r="W47" s="299"/>
      <c r="X47" s="300"/>
      <c r="Y47" s="301"/>
      <c r="Z47" s="491">
        <f t="shared" si="10"/>
        <v>0</v>
      </c>
      <c r="AA47" s="493">
        <f t="shared" si="4"/>
        <v>0</v>
      </c>
      <c r="AB47" s="493">
        <f t="shared" si="5"/>
        <v>0</v>
      </c>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row>
    <row r="48" spans="1:65" ht="20.100000000000001" customHeight="1">
      <c r="A48" s="1356"/>
      <c r="B48" s="1189"/>
      <c r="C48" s="299"/>
      <c r="D48" s="300"/>
      <c r="E48" s="301"/>
      <c r="F48" s="491">
        <f t="shared" si="6"/>
        <v>0</v>
      </c>
      <c r="G48" s="493">
        <f t="shared" si="7"/>
        <v>0</v>
      </c>
      <c r="H48" s="299"/>
      <c r="I48" s="300"/>
      <c r="J48" s="301"/>
      <c r="K48" s="491">
        <f t="shared" si="11"/>
        <v>0</v>
      </c>
      <c r="L48" s="493">
        <f t="shared" si="1"/>
        <v>0</v>
      </c>
      <c r="M48" s="299"/>
      <c r="N48" s="300"/>
      <c r="O48" s="301"/>
      <c r="P48" s="491">
        <f t="shared" si="8"/>
        <v>0</v>
      </c>
      <c r="Q48" s="493">
        <f t="shared" si="2"/>
        <v>0</v>
      </c>
      <c r="R48" s="299"/>
      <c r="S48" s="300"/>
      <c r="T48" s="301"/>
      <c r="U48" s="491">
        <f t="shared" si="9"/>
        <v>0</v>
      </c>
      <c r="V48" s="493">
        <f t="shared" si="3"/>
        <v>0</v>
      </c>
      <c r="W48" s="299"/>
      <c r="X48" s="300"/>
      <c r="Y48" s="301"/>
      <c r="Z48" s="491">
        <f t="shared" si="10"/>
        <v>0</v>
      </c>
      <c r="AA48" s="493">
        <f t="shared" si="4"/>
        <v>0</v>
      </c>
      <c r="AB48" s="493">
        <f t="shared" si="5"/>
        <v>0</v>
      </c>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row>
    <row r="49" spans="1:65" ht="20.100000000000001" customHeight="1">
      <c r="A49" s="1356"/>
      <c r="B49" s="1189"/>
      <c r="C49" s="299"/>
      <c r="D49" s="300"/>
      <c r="E49" s="301"/>
      <c r="F49" s="491">
        <f t="shared" si="6"/>
        <v>0</v>
      </c>
      <c r="G49" s="493">
        <f t="shared" si="7"/>
        <v>0</v>
      </c>
      <c r="H49" s="299"/>
      <c r="I49" s="300"/>
      <c r="J49" s="301"/>
      <c r="K49" s="491">
        <f t="shared" si="11"/>
        <v>0</v>
      </c>
      <c r="L49" s="493">
        <f t="shared" si="1"/>
        <v>0</v>
      </c>
      <c r="M49" s="299"/>
      <c r="N49" s="300"/>
      <c r="O49" s="301"/>
      <c r="P49" s="491">
        <f t="shared" si="8"/>
        <v>0</v>
      </c>
      <c r="Q49" s="493">
        <f t="shared" si="2"/>
        <v>0</v>
      </c>
      <c r="R49" s="299"/>
      <c r="S49" s="300"/>
      <c r="T49" s="301"/>
      <c r="U49" s="491">
        <f t="shared" si="9"/>
        <v>0</v>
      </c>
      <c r="V49" s="493">
        <f t="shared" si="3"/>
        <v>0</v>
      </c>
      <c r="W49" s="299"/>
      <c r="X49" s="300"/>
      <c r="Y49" s="301"/>
      <c r="Z49" s="491">
        <f t="shared" si="10"/>
        <v>0</v>
      </c>
      <c r="AA49" s="493">
        <f t="shared" si="4"/>
        <v>0</v>
      </c>
      <c r="AB49" s="493">
        <f t="shared" si="5"/>
        <v>0</v>
      </c>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row>
    <row r="50" spans="1:65" ht="20.100000000000001" customHeight="1">
      <c r="A50" s="1356"/>
      <c r="B50" s="1189"/>
      <c r="C50" s="299"/>
      <c r="D50" s="300"/>
      <c r="E50" s="301"/>
      <c r="F50" s="491">
        <f t="shared" si="6"/>
        <v>0</v>
      </c>
      <c r="G50" s="493">
        <f t="shared" si="7"/>
        <v>0</v>
      </c>
      <c r="H50" s="299"/>
      <c r="I50" s="300"/>
      <c r="J50" s="301"/>
      <c r="K50" s="491">
        <f t="shared" si="11"/>
        <v>0</v>
      </c>
      <c r="L50" s="493">
        <f t="shared" si="1"/>
        <v>0</v>
      </c>
      <c r="M50" s="299"/>
      <c r="N50" s="300"/>
      <c r="O50" s="301"/>
      <c r="P50" s="491">
        <f t="shared" si="8"/>
        <v>0</v>
      </c>
      <c r="Q50" s="493">
        <f t="shared" si="2"/>
        <v>0</v>
      </c>
      <c r="R50" s="299"/>
      <c r="S50" s="300"/>
      <c r="T50" s="301"/>
      <c r="U50" s="491">
        <f t="shared" si="9"/>
        <v>0</v>
      </c>
      <c r="V50" s="493">
        <f t="shared" si="3"/>
        <v>0</v>
      </c>
      <c r="W50" s="299"/>
      <c r="X50" s="300"/>
      <c r="Y50" s="301"/>
      <c r="Z50" s="491">
        <f t="shared" si="10"/>
        <v>0</v>
      </c>
      <c r="AA50" s="493">
        <f t="shared" si="4"/>
        <v>0</v>
      </c>
      <c r="AB50" s="493">
        <f t="shared" si="5"/>
        <v>0</v>
      </c>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row>
    <row r="51" spans="1:65" ht="20.100000000000001" customHeight="1">
      <c r="A51" s="1356"/>
      <c r="B51" s="1189"/>
      <c r="C51" s="299"/>
      <c r="D51" s="300"/>
      <c r="E51" s="301"/>
      <c r="F51" s="491">
        <f t="shared" si="6"/>
        <v>0</v>
      </c>
      <c r="G51" s="493">
        <f t="shared" si="7"/>
        <v>0</v>
      </c>
      <c r="H51" s="299"/>
      <c r="I51" s="300"/>
      <c r="J51" s="301"/>
      <c r="K51" s="491">
        <f t="shared" si="11"/>
        <v>0</v>
      </c>
      <c r="L51" s="493">
        <f t="shared" si="1"/>
        <v>0</v>
      </c>
      <c r="M51" s="299"/>
      <c r="N51" s="300"/>
      <c r="O51" s="301"/>
      <c r="P51" s="491">
        <f t="shared" si="8"/>
        <v>0</v>
      </c>
      <c r="Q51" s="493">
        <f t="shared" si="2"/>
        <v>0</v>
      </c>
      <c r="R51" s="299"/>
      <c r="S51" s="300"/>
      <c r="T51" s="301"/>
      <c r="U51" s="491">
        <f t="shared" si="9"/>
        <v>0</v>
      </c>
      <c r="V51" s="493">
        <f t="shared" si="3"/>
        <v>0</v>
      </c>
      <c r="W51" s="299"/>
      <c r="X51" s="300"/>
      <c r="Y51" s="301"/>
      <c r="Z51" s="491">
        <f t="shared" si="10"/>
        <v>0</v>
      </c>
      <c r="AA51" s="493">
        <f t="shared" si="4"/>
        <v>0</v>
      </c>
      <c r="AB51" s="493">
        <f t="shared" si="5"/>
        <v>0</v>
      </c>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row>
    <row r="52" spans="1:65" ht="20.100000000000001" customHeight="1">
      <c r="A52" s="1356"/>
      <c r="B52" s="1189"/>
      <c r="C52" s="299"/>
      <c r="D52" s="300"/>
      <c r="E52" s="301"/>
      <c r="F52" s="491">
        <f t="shared" si="6"/>
        <v>0</v>
      </c>
      <c r="G52" s="493">
        <f t="shared" si="7"/>
        <v>0</v>
      </c>
      <c r="H52" s="299"/>
      <c r="I52" s="300"/>
      <c r="J52" s="301"/>
      <c r="K52" s="491">
        <f t="shared" si="11"/>
        <v>0</v>
      </c>
      <c r="L52" s="493">
        <f t="shared" si="1"/>
        <v>0</v>
      </c>
      <c r="M52" s="299"/>
      <c r="N52" s="300"/>
      <c r="O52" s="301"/>
      <c r="P52" s="491">
        <f t="shared" si="8"/>
        <v>0</v>
      </c>
      <c r="Q52" s="493">
        <f t="shared" si="2"/>
        <v>0</v>
      </c>
      <c r="R52" s="299"/>
      <c r="S52" s="300"/>
      <c r="T52" s="301"/>
      <c r="U52" s="491">
        <f t="shared" si="9"/>
        <v>0</v>
      </c>
      <c r="V52" s="493">
        <f t="shared" si="3"/>
        <v>0</v>
      </c>
      <c r="W52" s="299"/>
      <c r="X52" s="300"/>
      <c r="Y52" s="301"/>
      <c r="Z52" s="491">
        <f t="shared" si="10"/>
        <v>0</v>
      </c>
      <c r="AA52" s="493">
        <f t="shared" si="4"/>
        <v>0</v>
      </c>
      <c r="AB52" s="493">
        <f t="shared" si="5"/>
        <v>0</v>
      </c>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row>
    <row r="53" spans="1:65" ht="20.100000000000001" customHeight="1">
      <c r="A53" s="1356"/>
      <c r="B53" s="1189"/>
      <c r="C53" s="299"/>
      <c r="D53" s="300"/>
      <c r="E53" s="301"/>
      <c r="F53" s="491">
        <f t="shared" si="6"/>
        <v>0</v>
      </c>
      <c r="G53" s="493">
        <f t="shared" si="7"/>
        <v>0</v>
      </c>
      <c r="H53" s="299"/>
      <c r="I53" s="300"/>
      <c r="J53" s="301"/>
      <c r="K53" s="491">
        <f t="shared" si="11"/>
        <v>0</v>
      </c>
      <c r="L53" s="493">
        <f t="shared" si="1"/>
        <v>0</v>
      </c>
      <c r="M53" s="299"/>
      <c r="N53" s="300"/>
      <c r="O53" s="301"/>
      <c r="P53" s="491">
        <f t="shared" si="8"/>
        <v>0</v>
      </c>
      <c r="Q53" s="493">
        <f t="shared" si="2"/>
        <v>0</v>
      </c>
      <c r="R53" s="299"/>
      <c r="S53" s="300"/>
      <c r="T53" s="301"/>
      <c r="U53" s="491">
        <f t="shared" si="9"/>
        <v>0</v>
      </c>
      <c r="V53" s="493">
        <f t="shared" si="3"/>
        <v>0</v>
      </c>
      <c r="W53" s="299"/>
      <c r="X53" s="300"/>
      <c r="Y53" s="301"/>
      <c r="Z53" s="491">
        <f t="shared" si="10"/>
        <v>0</v>
      </c>
      <c r="AA53" s="493">
        <f t="shared" si="4"/>
        <v>0</v>
      </c>
      <c r="AB53" s="493">
        <f t="shared" si="5"/>
        <v>0</v>
      </c>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row>
    <row r="54" spans="1:65" ht="20.100000000000001" customHeight="1">
      <c r="A54" s="1356"/>
      <c r="B54" s="1189"/>
      <c r="C54" s="299"/>
      <c r="D54" s="300"/>
      <c r="E54" s="301"/>
      <c r="F54" s="491">
        <f t="shared" si="6"/>
        <v>0</v>
      </c>
      <c r="G54" s="493">
        <f t="shared" si="7"/>
        <v>0</v>
      </c>
      <c r="H54" s="299"/>
      <c r="I54" s="300"/>
      <c r="J54" s="301"/>
      <c r="K54" s="491">
        <f t="shared" si="11"/>
        <v>0</v>
      </c>
      <c r="L54" s="493">
        <f t="shared" si="1"/>
        <v>0</v>
      </c>
      <c r="M54" s="299"/>
      <c r="N54" s="300"/>
      <c r="O54" s="301"/>
      <c r="P54" s="491">
        <f t="shared" si="8"/>
        <v>0</v>
      </c>
      <c r="Q54" s="493">
        <f t="shared" si="2"/>
        <v>0</v>
      </c>
      <c r="R54" s="299"/>
      <c r="S54" s="300"/>
      <c r="T54" s="301"/>
      <c r="U54" s="491">
        <f t="shared" si="9"/>
        <v>0</v>
      </c>
      <c r="V54" s="493">
        <f t="shared" si="3"/>
        <v>0</v>
      </c>
      <c r="W54" s="299"/>
      <c r="X54" s="300"/>
      <c r="Y54" s="301"/>
      <c r="Z54" s="491">
        <f t="shared" si="10"/>
        <v>0</v>
      </c>
      <c r="AA54" s="493">
        <f t="shared" si="4"/>
        <v>0</v>
      </c>
      <c r="AB54" s="493">
        <f t="shared" si="5"/>
        <v>0</v>
      </c>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row>
    <row r="55" spans="1:65" ht="20.100000000000001" customHeight="1">
      <c r="A55" s="1356"/>
      <c r="B55" s="1189"/>
      <c r="C55" s="299"/>
      <c r="D55" s="300"/>
      <c r="E55" s="301"/>
      <c r="F55" s="491">
        <f t="shared" si="6"/>
        <v>0</v>
      </c>
      <c r="G55" s="493">
        <f t="shared" si="7"/>
        <v>0</v>
      </c>
      <c r="H55" s="299"/>
      <c r="I55" s="300"/>
      <c r="J55" s="301"/>
      <c r="K55" s="491">
        <f t="shared" si="11"/>
        <v>0</v>
      </c>
      <c r="L55" s="493">
        <f t="shared" si="1"/>
        <v>0</v>
      </c>
      <c r="M55" s="299"/>
      <c r="N55" s="300"/>
      <c r="O55" s="301"/>
      <c r="P55" s="491">
        <f t="shared" si="8"/>
        <v>0</v>
      </c>
      <c r="Q55" s="493">
        <f t="shared" si="2"/>
        <v>0</v>
      </c>
      <c r="R55" s="299"/>
      <c r="S55" s="300"/>
      <c r="T55" s="301"/>
      <c r="U55" s="491">
        <f t="shared" si="9"/>
        <v>0</v>
      </c>
      <c r="V55" s="493">
        <f t="shared" si="3"/>
        <v>0</v>
      </c>
      <c r="W55" s="299"/>
      <c r="X55" s="300"/>
      <c r="Y55" s="301"/>
      <c r="Z55" s="491">
        <f t="shared" si="10"/>
        <v>0</v>
      </c>
      <c r="AA55" s="493">
        <f t="shared" si="4"/>
        <v>0</v>
      </c>
      <c r="AB55" s="493">
        <f t="shared" si="5"/>
        <v>0</v>
      </c>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row>
    <row r="56" spans="1:65" s="56" customFormat="1" ht="20.100000000000001" customHeight="1">
      <c r="A56" s="1437"/>
      <c r="B56" s="1438"/>
      <c r="C56" s="1397" t="s">
        <v>319</v>
      </c>
      <c r="D56" s="1398"/>
      <c r="E56" s="1398"/>
      <c r="F56" s="1399"/>
      <c r="G56" s="495">
        <f>ROUND(SUM(G14:G55),0)</f>
        <v>0</v>
      </c>
      <c r="H56" s="1397" t="s">
        <v>319</v>
      </c>
      <c r="I56" s="1398"/>
      <c r="J56" s="1398"/>
      <c r="K56" s="1399"/>
      <c r="L56" s="495">
        <f>ROUND(SUM(L14:L55),0)</f>
        <v>0</v>
      </c>
      <c r="M56" s="1397" t="s">
        <v>319</v>
      </c>
      <c r="N56" s="1398"/>
      <c r="O56" s="1398"/>
      <c r="P56" s="1399"/>
      <c r="Q56" s="495">
        <f>ROUND(SUM(Q14:Q55),0)</f>
        <v>0</v>
      </c>
      <c r="R56" s="1397" t="s">
        <v>319</v>
      </c>
      <c r="S56" s="1398"/>
      <c r="T56" s="1398"/>
      <c r="U56" s="1399"/>
      <c r="V56" s="495">
        <f>ROUND(SUM(V14:V55),0)</f>
        <v>0</v>
      </c>
      <c r="W56" s="1397" t="s">
        <v>319</v>
      </c>
      <c r="X56" s="1398"/>
      <c r="Y56" s="1398"/>
      <c r="Z56" s="1399"/>
      <c r="AA56" s="495">
        <f>SUM(AA14:AA55)</f>
        <v>0</v>
      </c>
      <c r="AB56" s="495">
        <f>SUM(AB14:AB55)</f>
        <v>0</v>
      </c>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row>
    <row r="57" spans="1:65" s="56" customFormat="1" ht="20.100000000000001" customHeight="1">
      <c r="A57" s="1439" t="s">
        <v>320</v>
      </c>
      <c r="B57" s="1440"/>
      <c r="C57" s="1395"/>
      <c r="D57" s="1395"/>
      <c r="E57" s="1396"/>
      <c r="F57" s="499">
        <f>SUM(F14:F55)</f>
        <v>0</v>
      </c>
      <c r="G57" s="716"/>
      <c r="H57" s="1394"/>
      <c r="I57" s="1395"/>
      <c r="J57" s="1396"/>
      <c r="K57" s="499">
        <f>SUM(K14:K55)</f>
        <v>0</v>
      </c>
      <c r="L57" s="716"/>
      <c r="M57" s="1394"/>
      <c r="N57" s="1395"/>
      <c r="O57" s="1396"/>
      <c r="P57" s="499">
        <f>SUM(P14:P55)</f>
        <v>0</v>
      </c>
      <c r="Q57" s="716"/>
      <c r="R57" s="1394"/>
      <c r="S57" s="1395"/>
      <c r="T57" s="1396"/>
      <c r="U57" s="499">
        <f>SUM(U14:U55)</f>
        <v>0</v>
      </c>
      <c r="V57" s="716"/>
      <c r="W57" s="1394"/>
      <c r="X57" s="1395"/>
      <c r="Y57" s="1396"/>
      <c r="Z57" s="499"/>
      <c r="AA57" s="716"/>
      <c r="AB57" s="71"/>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row>
    <row r="58" spans="1:65" ht="20.100000000000001" customHeight="1">
      <c r="A58" s="1441" t="s">
        <v>321</v>
      </c>
      <c r="B58" s="1442"/>
      <c r="C58" s="306"/>
      <c r="D58" s="306"/>
      <c r="E58" s="306"/>
      <c r="F58" s="623"/>
      <c r="G58" s="309"/>
      <c r="H58" s="305"/>
      <c r="I58" s="134"/>
      <c r="J58" s="306"/>
      <c r="K58" s="623"/>
      <c r="L58" s="309"/>
      <c r="M58" s="139"/>
      <c r="N58" s="306"/>
      <c r="O58" s="306"/>
      <c r="P58" s="626"/>
      <c r="Q58" s="309"/>
      <c r="R58" s="305"/>
      <c r="S58" s="306"/>
      <c r="T58" s="134"/>
      <c r="U58" s="623"/>
      <c r="V58" s="309"/>
      <c r="W58" s="305"/>
      <c r="X58" s="134"/>
      <c r="Y58" s="306"/>
      <c r="Z58" s="623"/>
      <c r="AA58" s="309"/>
      <c r="AB58" s="64"/>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row>
    <row r="59" spans="1:65" s="56" customFormat="1" ht="20.100000000000001" customHeight="1">
      <c r="A59" s="1441" t="s">
        <v>322</v>
      </c>
      <c r="B59" s="1442"/>
      <c r="C59" s="711"/>
      <c r="D59" s="61"/>
      <c r="E59" s="72"/>
      <c r="F59" s="624"/>
      <c r="G59" s="882">
        <f>ROUND(G56*G58,0)</f>
        <v>0</v>
      </c>
      <c r="H59" s="335"/>
      <c r="I59" s="61"/>
      <c r="J59" s="72"/>
      <c r="K59" s="624"/>
      <c r="L59" s="882">
        <f>ROUND(L56*L58,0)</f>
        <v>0</v>
      </c>
      <c r="M59" s="335"/>
      <c r="N59" s="61"/>
      <c r="O59" s="72"/>
      <c r="P59" s="624"/>
      <c r="Q59" s="882">
        <f>ROUND(Q56*Q58,0)</f>
        <v>0</v>
      </c>
      <c r="R59" s="335"/>
      <c r="S59" s="61"/>
      <c r="T59" s="72"/>
      <c r="U59" s="624"/>
      <c r="V59" s="882">
        <f>ROUND(V56*V58,0)</f>
        <v>0</v>
      </c>
      <c r="W59" s="335"/>
      <c r="X59" s="61"/>
      <c r="Y59" s="72"/>
      <c r="Z59" s="624"/>
      <c r="AA59" s="882">
        <f>ROUND(AA56*AA58,0)</f>
        <v>0</v>
      </c>
      <c r="AB59" s="495">
        <f>SUM(G59,L59,Q59,V59,AA59)</f>
        <v>0</v>
      </c>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row>
    <row r="60" spans="1:65" s="56" customFormat="1" ht="16.5" thickBot="1">
      <c r="A60" s="1435" t="s">
        <v>323</v>
      </c>
      <c r="B60" s="1436"/>
      <c r="C60" s="712"/>
      <c r="D60" s="140"/>
      <c r="E60" s="140"/>
      <c r="F60" s="625"/>
      <c r="G60" s="498">
        <f>G56+G59</f>
        <v>0</v>
      </c>
      <c r="H60" s="336"/>
      <c r="I60" s="140"/>
      <c r="J60" s="140"/>
      <c r="K60" s="625"/>
      <c r="L60" s="498">
        <f>L56+L59</f>
        <v>0</v>
      </c>
      <c r="M60" s="336"/>
      <c r="N60" s="140"/>
      <c r="O60" s="140"/>
      <c r="P60" s="625"/>
      <c r="Q60" s="498">
        <f>Q56+Q59</f>
        <v>0</v>
      </c>
      <c r="R60" s="336"/>
      <c r="S60" s="140"/>
      <c r="T60" s="140"/>
      <c r="U60" s="625"/>
      <c r="V60" s="498">
        <f>V56+V59</f>
        <v>0</v>
      </c>
      <c r="W60" s="336"/>
      <c r="X60" s="140"/>
      <c r="Y60" s="140"/>
      <c r="Z60" s="625"/>
      <c r="AA60" s="498">
        <f>AA56+AA59</f>
        <v>0</v>
      </c>
      <c r="AB60" s="504">
        <f>SUM(G60,L60,Q60,V60,AA60)</f>
        <v>0</v>
      </c>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row>
    <row r="61" spans="1:65">
      <c r="A61" s="713"/>
      <c r="B61" s="713"/>
      <c r="C61" s="310"/>
      <c r="D61" s="311"/>
      <c r="E61" s="311"/>
      <c r="F61" s="311"/>
      <c r="G61" s="312"/>
      <c r="H61" s="312"/>
      <c r="I61" s="312"/>
      <c r="J61" s="312"/>
      <c r="K61" s="312"/>
      <c r="L61" s="312"/>
      <c r="M61" s="312"/>
      <c r="N61" s="312"/>
      <c r="O61" s="312"/>
      <c r="P61" s="312"/>
      <c r="Q61" s="312"/>
      <c r="R61" s="312"/>
      <c r="S61" s="312"/>
      <c r="T61" s="312"/>
      <c r="U61" s="312"/>
      <c r="V61" s="312"/>
      <c r="W61" s="312"/>
      <c r="X61" s="312"/>
      <c r="Y61" s="312"/>
      <c r="Z61" s="312"/>
      <c r="AA61" s="312"/>
      <c r="AB61" s="168"/>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row>
    <row r="62" spans="1:65" hidden="1">
      <c r="A62" s="314"/>
      <c r="B62" s="251"/>
      <c r="C62" s="293"/>
      <c r="D62" s="295"/>
      <c r="E62" s="295"/>
      <c r="F62" s="61"/>
      <c r="G62" s="56"/>
      <c r="H62" s="56"/>
      <c r="I62" s="56"/>
      <c r="J62" s="56"/>
      <c r="K62" s="56"/>
      <c r="L62" s="56"/>
      <c r="M62" s="56"/>
      <c r="N62" s="56"/>
      <c r="O62" s="56"/>
      <c r="P62" s="56"/>
      <c r="Q62" s="56"/>
      <c r="R62" s="56"/>
      <c r="S62" s="56"/>
      <c r="T62" s="56"/>
      <c r="U62" s="56"/>
      <c r="V62" s="56"/>
      <c r="W62" s="56"/>
      <c r="X62" s="56"/>
      <c r="Y62" s="56"/>
      <c r="Z62" s="56"/>
      <c r="AA62" s="56"/>
      <c r="AB62" s="67"/>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row>
    <row r="63" spans="1:65" ht="20.100000000000001" hidden="1" customHeight="1">
      <c r="A63" s="292"/>
      <c r="B63" s="292"/>
      <c r="C63" s="292"/>
      <c r="D63" s="292"/>
      <c r="E63" s="292"/>
      <c r="F63" s="289"/>
      <c r="G63" s="289"/>
      <c r="H63" s="292"/>
      <c r="I63" s="289"/>
      <c r="J63" s="289"/>
      <c r="K63" s="292"/>
      <c r="L63" s="292"/>
      <c r="M63" s="289"/>
      <c r="N63" s="289"/>
      <c r="O63" s="292"/>
      <c r="P63" s="289"/>
      <c r="Q63" s="289"/>
      <c r="R63" s="289"/>
      <c r="S63" s="292"/>
      <c r="T63" s="289"/>
      <c r="U63" s="289"/>
      <c r="V63" s="289"/>
      <c r="W63" s="292"/>
      <c r="X63" s="289"/>
      <c r="Y63" s="289"/>
      <c r="Z63" s="292"/>
      <c r="AA63" s="292"/>
      <c r="AB63" s="338"/>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row>
    <row r="64" spans="1:65" ht="20.100000000000001" hidden="1" customHeight="1">
      <c r="A64" s="292"/>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338"/>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row>
    <row r="65" spans="1:65" s="291" customFormat="1" ht="20.100000000000001" hidden="1" customHeight="1">
      <c r="A65" s="292"/>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338"/>
    </row>
    <row r="66" spans="1:65" s="291" customFormat="1" ht="20.100000000000001" hidden="1" customHeight="1">
      <c r="A66" s="251"/>
      <c r="B66" s="251"/>
      <c r="C66" s="293"/>
      <c r="D66" s="295"/>
      <c r="E66" s="295"/>
      <c r="F66" s="295"/>
      <c r="G66" s="251"/>
      <c r="H66" s="251"/>
      <c r="I66" s="251"/>
      <c r="J66" s="251"/>
      <c r="K66" s="251"/>
      <c r="L66" s="251"/>
      <c r="M66" s="251"/>
      <c r="N66" s="251"/>
      <c r="O66" s="251"/>
      <c r="P66" s="251"/>
      <c r="Q66" s="251"/>
      <c r="R66" s="251"/>
      <c r="S66" s="251"/>
      <c r="T66" s="251"/>
      <c r="U66" s="251"/>
      <c r="V66" s="251"/>
      <c r="W66" s="251"/>
      <c r="X66" s="251"/>
      <c r="Y66" s="251"/>
      <c r="Z66" s="251"/>
      <c r="AA66" s="251"/>
      <c r="AB66" s="67"/>
    </row>
    <row r="67" spans="1:65" s="291" customFormat="1" ht="20.100000000000001" hidden="1" customHeight="1">
      <c r="A67" s="251"/>
      <c r="B67" s="251"/>
      <c r="C67" s="293"/>
      <c r="D67" s="295"/>
      <c r="E67" s="295"/>
      <c r="F67" s="295"/>
      <c r="G67" s="251"/>
      <c r="H67" s="251"/>
      <c r="I67" s="251"/>
      <c r="J67" s="251"/>
      <c r="K67" s="251"/>
      <c r="L67" s="251"/>
      <c r="M67" s="251"/>
      <c r="N67" s="251"/>
      <c r="O67" s="251"/>
      <c r="P67" s="251"/>
      <c r="Q67" s="251"/>
      <c r="R67" s="251"/>
      <c r="S67" s="251"/>
      <c r="T67" s="251"/>
      <c r="U67" s="251"/>
      <c r="V67" s="251"/>
      <c r="W67" s="251"/>
      <c r="X67" s="251"/>
      <c r="Y67" s="251"/>
      <c r="Z67" s="251"/>
      <c r="AA67" s="251"/>
      <c r="AB67" s="67"/>
    </row>
    <row r="68" spans="1:65" ht="20.100000000000001" hidden="1" customHeight="1">
      <c r="B68" s="251"/>
      <c r="C68" s="293"/>
      <c r="D68" s="295"/>
      <c r="E68" s="295"/>
      <c r="F68" s="295"/>
      <c r="AB68" s="67"/>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290"/>
      <c r="BH68" s="290"/>
      <c r="BI68" s="290"/>
      <c r="BJ68" s="290"/>
      <c r="BK68" s="290"/>
      <c r="BL68" s="290"/>
      <c r="BM68" s="290"/>
    </row>
    <row r="69" spans="1:65" ht="20.100000000000001" hidden="1" customHeight="1">
      <c r="B69" s="251"/>
      <c r="C69" s="293"/>
      <c r="D69" s="295"/>
      <c r="E69" s="295"/>
      <c r="F69" s="295"/>
      <c r="AB69" s="67"/>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row>
    <row r="70" spans="1:65" ht="20.100000000000001" hidden="1" customHeight="1">
      <c r="B70" s="251"/>
      <c r="C70" s="293"/>
      <c r="D70" s="295"/>
      <c r="E70" s="295"/>
      <c r="F70" s="295"/>
      <c r="AB70" s="67"/>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row>
    <row r="71" spans="1:65" ht="20.100000000000001" hidden="1" customHeight="1" thickBot="1">
      <c r="B71" s="251"/>
      <c r="C71" s="293"/>
      <c r="D71" s="295"/>
      <c r="E71" s="295"/>
      <c r="F71" s="295"/>
      <c r="AB71" s="67"/>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row>
    <row r="72" spans="1:65" s="56" customFormat="1" hidden="1">
      <c r="A72" s="482" t="s">
        <v>231</v>
      </c>
      <c r="B72" s="482"/>
      <c r="C72" s="199">
        <v>1</v>
      </c>
      <c r="D72" s="200">
        <v>1</v>
      </c>
      <c r="E72" s="200">
        <v>1</v>
      </c>
      <c r="F72" s="200">
        <v>1</v>
      </c>
      <c r="G72" s="200">
        <v>1</v>
      </c>
      <c r="H72" s="199">
        <v>2</v>
      </c>
      <c r="I72" s="200">
        <v>2</v>
      </c>
      <c r="J72" s="200">
        <v>2</v>
      </c>
      <c r="K72" s="200">
        <v>2</v>
      </c>
      <c r="L72" s="201">
        <v>2</v>
      </c>
      <c r="M72" s="199">
        <v>3</v>
      </c>
      <c r="N72" s="200">
        <v>3</v>
      </c>
      <c r="O72" s="200">
        <v>3</v>
      </c>
      <c r="P72" s="200">
        <v>3</v>
      </c>
      <c r="Q72" s="201">
        <v>3</v>
      </c>
      <c r="R72" s="199">
        <v>4</v>
      </c>
      <c r="S72" s="200">
        <v>4</v>
      </c>
      <c r="T72" s="200">
        <v>4</v>
      </c>
      <c r="U72" s="200">
        <v>4</v>
      </c>
      <c r="V72" s="201">
        <v>4</v>
      </c>
      <c r="W72" s="199">
        <v>5</v>
      </c>
      <c r="X72" s="200">
        <v>5</v>
      </c>
      <c r="Y72" s="200">
        <v>5</v>
      </c>
      <c r="Z72" s="200">
        <v>5</v>
      </c>
      <c r="AA72" s="201">
        <v>5</v>
      </c>
      <c r="AB72" s="186">
        <f>AA72</f>
        <v>5</v>
      </c>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row>
    <row r="73" spans="1:65" s="56" customFormat="1" hidden="1">
      <c r="A73" s="483" t="s">
        <v>232</v>
      </c>
      <c r="B73" s="483"/>
      <c r="C73" s="202">
        <v>45413</v>
      </c>
      <c r="D73" s="65">
        <v>45413</v>
      </c>
      <c r="E73" s="65">
        <v>45413</v>
      </c>
      <c r="F73" s="65">
        <v>45413</v>
      </c>
      <c r="G73" s="203">
        <v>45413</v>
      </c>
      <c r="H73" s="202">
        <v>45474</v>
      </c>
      <c r="I73" s="65">
        <v>45474</v>
      </c>
      <c r="J73" s="65">
        <v>45474</v>
      </c>
      <c r="K73" s="65">
        <v>45474</v>
      </c>
      <c r="L73" s="203">
        <v>45474</v>
      </c>
      <c r="M73" s="202">
        <v>45839</v>
      </c>
      <c r="N73" s="65">
        <v>45839</v>
      </c>
      <c r="O73" s="65">
        <v>45839</v>
      </c>
      <c r="P73" s="65">
        <v>45839</v>
      </c>
      <c r="Q73" s="65">
        <v>45839</v>
      </c>
      <c r="R73" s="202">
        <v>46204</v>
      </c>
      <c r="S73" s="65">
        <v>46204</v>
      </c>
      <c r="T73" s="65">
        <v>46204</v>
      </c>
      <c r="U73" s="65">
        <v>46204</v>
      </c>
      <c r="V73" s="203">
        <v>46204</v>
      </c>
      <c r="W73" s="202">
        <v>46569</v>
      </c>
      <c r="X73" s="65">
        <v>46569</v>
      </c>
      <c r="Y73" s="65">
        <v>46569</v>
      </c>
      <c r="Z73" s="65">
        <v>46569</v>
      </c>
      <c r="AA73" s="203">
        <v>46569</v>
      </c>
      <c r="AB73" s="65">
        <f>'Summary - SS'!J80</f>
        <v>45413</v>
      </c>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row>
    <row r="74" spans="1:65" s="187" customFormat="1" hidden="1">
      <c r="A74" s="483" t="s">
        <v>233</v>
      </c>
      <c r="B74" s="483"/>
      <c r="C74" s="202">
        <v>45473</v>
      </c>
      <c r="D74" s="65">
        <v>45473</v>
      </c>
      <c r="E74" s="65">
        <v>45473</v>
      </c>
      <c r="F74" s="65">
        <v>45473</v>
      </c>
      <c r="G74" s="65">
        <v>45473</v>
      </c>
      <c r="H74" s="202">
        <v>45838</v>
      </c>
      <c r="I74" s="65">
        <v>45838</v>
      </c>
      <c r="J74" s="65">
        <v>45838</v>
      </c>
      <c r="K74" s="65">
        <v>45838</v>
      </c>
      <c r="L74" s="203">
        <v>45838</v>
      </c>
      <c r="M74" s="202">
        <v>46203</v>
      </c>
      <c r="N74" s="65">
        <v>46203</v>
      </c>
      <c r="O74" s="65">
        <v>46203</v>
      </c>
      <c r="P74" s="65">
        <v>46203</v>
      </c>
      <c r="Q74" s="65">
        <v>46203</v>
      </c>
      <c r="R74" s="202">
        <v>46568</v>
      </c>
      <c r="S74" s="65">
        <v>46568</v>
      </c>
      <c r="T74" s="65">
        <v>46568</v>
      </c>
      <c r="U74" s="65">
        <v>46568</v>
      </c>
      <c r="V74" s="203">
        <v>46568</v>
      </c>
      <c r="W74" s="202">
        <v>46934</v>
      </c>
      <c r="X74" s="65">
        <v>46934</v>
      </c>
      <c r="Y74" s="65">
        <v>46934</v>
      </c>
      <c r="Z74" s="65">
        <v>46934</v>
      </c>
      <c r="AA74" s="203">
        <v>46934</v>
      </c>
      <c r="AB74" s="65">
        <f>'Summary - SS'!J81</f>
        <v>46934</v>
      </c>
    </row>
    <row r="75" spans="1:65" s="60" customFormat="1" hidden="1">
      <c r="A75" s="482" t="s">
        <v>220</v>
      </c>
      <c r="B75" s="482"/>
      <c r="C75" s="202">
        <v>0</v>
      </c>
      <c r="D75" s="65">
        <v>0</v>
      </c>
      <c r="E75" s="65">
        <v>0</v>
      </c>
      <c r="F75" s="65">
        <v>0</v>
      </c>
      <c r="G75" s="203">
        <v>0</v>
      </c>
      <c r="H75" s="202">
        <v>0</v>
      </c>
      <c r="I75" s="65">
        <v>0</v>
      </c>
      <c r="J75" s="65">
        <v>0</v>
      </c>
      <c r="K75" s="65">
        <v>0</v>
      </c>
      <c r="L75" s="203">
        <v>0</v>
      </c>
      <c r="M75" s="202">
        <v>0</v>
      </c>
      <c r="N75" s="65">
        <v>0</v>
      </c>
      <c r="O75" s="65">
        <v>0</v>
      </c>
      <c r="P75" s="65">
        <v>0</v>
      </c>
      <c r="Q75" s="203">
        <v>0</v>
      </c>
      <c r="R75" s="202">
        <v>0</v>
      </c>
      <c r="S75" s="65">
        <v>0</v>
      </c>
      <c r="T75" s="65">
        <v>0</v>
      </c>
      <c r="U75" s="65">
        <v>0</v>
      </c>
      <c r="V75" s="203">
        <v>0</v>
      </c>
      <c r="W75" s="202">
        <v>0</v>
      </c>
      <c r="X75" s="65">
        <v>0</v>
      </c>
      <c r="Y75" s="65">
        <v>0</v>
      </c>
      <c r="Z75" s="65">
        <v>0</v>
      </c>
      <c r="AA75" s="203">
        <v>0</v>
      </c>
      <c r="AB75" s="65">
        <f>'Summary - SS'!J82</f>
        <v>0</v>
      </c>
    </row>
    <row r="76" spans="1:65" s="294" customFormat="1" hidden="1">
      <c r="A76" s="515" t="s">
        <v>324</v>
      </c>
      <c r="B76" s="515"/>
      <c r="C76" s="516">
        <f>LOOKUP(C73,'Dropdown Lists'!$K$1:$K$20,'Dropdown Lists'!$N$1:$N$20)</f>
        <v>37585.599999999999</v>
      </c>
      <c r="D76" s="517"/>
      <c r="E76" s="517"/>
      <c r="F76" s="517"/>
      <c r="G76" s="518"/>
      <c r="H76" s="516">
        <f>LOOKUP(H73,'Dropdown Lists'!$K$1:$K$20,'Dropdown Lists'!$N$1:$N$20)</f>
        <v>37585.599999999999</v>
      </c>
      <c r="I76" s="518"/>
      <c r="J76" s="518"/>
      <c r="K76" s="518"/>
      <c r="L76" s="518"/>
      <c r="M76" s="516">
        <f>LOOKUP(M73,'Dropdown Lists'!$K$1:$K$20,'Dropdown Lists'!$N$1:$N$20)</f>
        <v>37585.599999999999</v>
      </c>
      <c r="N76" s="518"/>
      <c r="O76" s="518"/>
      <c r="P76" s="518"/>
      <c r="Q76" s="518"/>
      <c r="R76" s="516">
        <f>LOOKUP(R73,'Dropdown Lists'!$K$1:$K$20,'Dropdown Lists'!$N$1:$N$20)</f>
        <v>37585.599999999999</v>
      </c>
      <c r="S76" s="518"/>
      <c r="T76" s="518"/>
      <c r="U76" s="518"/>
      <c r="V76" s="518"/>
      <c r="W76" s="516">
        <f>LOOKUP(W73,'Dropdown Lists'!$K$1:$K$20,'Dropdown Lists'!$N$1:$N$20)</f>
        <v>37585.599999999999</v>
      </c>
      <c r="X76" s="518"/>
      <c r="Y76" s="518"/>
      <c r="Z76" s="518"/>
      <c r="AA76" s="518"/>
      <c r="AB76" s="521"/>
    </row>
    <row r="77" spans="1:65" s="315" customFormat="1" hidden="1">
      <c r="C77" s="293"/>
      <c r="D77" s="295"/>
      <c r="E77" s="295"/>
      <c r="F77" s="295"/>
      <c r="G77" s="251"/>
      <c r="H77" s="251"/>
      <c r="I77" s="251"/>
      <c r="J77" s="251"/>
      <c r="K77" s="251"/>
      <c r="L77" s="251"/>
      <c r="M77" s="251"/>
      <c r="N77" s="251"/>
      <c r="O77" s="251"/>
      <c r="P77" s="251"/>
      <c r="Q77" s="251"/>
      <c r="R77" s="251"/>
      <c r="S77" s="251"/>
      <c r="T77" s="251"/>
      <c r="U77" s="251"/>
      <c r="V77" s="251"/>
      <c r="W77" s="251"/>
      <c r="X77" s="251"/>
      <c r="Y77" s="251"/>
      <c r="Z77" s="251"/>
      <c r="AA77" s="251"/>
      <c r="AB77" s="67"/>
    </row>
    <row r="78" spans="1:65" hidden="1">
      <c r="B78" s="251"/>
      <c r="C78" s="293"/>
      <c r="D78" s="295"/>
      <c r="E78" s="295"/>
      <c r="F78" s="295"/>
      <c r="AB78" s="67"/>
      <c r="AC78" s="290"/>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row>
    <row r="79" spans="1:65" hidden="1">
      <c r="B79" s="251"/>
      <c r="AB79" s="67"/>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row>
    <row r="80" spans="1:65" hidden="1">
      <c r="B80" s="251"/>
      <c r="AB80" s="67"/>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row>
    <row r="81" spans="2:65" hidden="1">
      <c r="B81" s="251"/>
      <c r="AB81" s="67"/>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row>
    <row r="82" spans="2:65" hidden="1">
      <c r="B82" s="251"/>
      <c r="AB82" s="67"/>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row>
    <row r="83" spans="2:65" hidden="1">
      <c r="B83" s="251"/>
      <c r="AB83" s="67"/>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row>
    <row r="84" spans="2:65" hidden="1">
      <c r="B84" s="251"/>
      <c r="G84" s="56"/>
      <c r="H84" s="56"/>
      <c r="I84" s="56"/>
      <c r="J84" s="56"/>
      <c r="K84" s="56"/>
      <c r="L84" s="56"/>
      <c r="M84" s="56"/>
      <c r="N84" s="56"/>
      <c r="O84" s="56"/>
      <c r="P84" s="56"/>
      <c r="Q84" s="56"/>
      <c r="R84" s="56"/>
      <c r="S84" s="56"/>
      <c r="T84" s="56"/>
      <c r="U84" s="56"/>
      <c r="V84" s="56"/>
      <c r="W84" s="56"/>
      <c r="X84" s="56"/>
      <c r="Y84" s="56"/>
      <c r="Z84" s="56"/>
      <c r="AA84" s="56"/>
      <c r="AB84" s="67"/>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row>
    <row r="85" spans="2:65" hidden="1">
      <c r="B85" s="251"/>
      <c r="F85" s="56"/>
      <c r="G85" s="56"/>
      <c r="H85" s="56"/>
      <c r="I85" s="56"/>
      <c r="J85" s="56"/>
      <c r="K85" s="56"/>
      <c r="L85" s="56"/>
      <c r="M85" s="56"/>
      <c r="N85" s="56"/>
      <c r="O85" s="56"/>
      <c r="P85" s="56"/>
      <c r="Q85" s="56"/>
      <c r="R85" s="56"/>
      <c r="S85" s="56"/>
      <c r="T85" s="56"/>
      <c r="U85" s="56"/>
      <c r="V85" s="56"/>
      <c r="W85" s="56"/>
      <c r="X85" s="56"/>
      <c r="Y85" s="56"/>
      <c r="Z85" s="56"/>
      <c r="AA85" s="56"/>
      <c r="AB85" s="67"/>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row>
    <row r="86" spans="2:65" hidden="1">
      <c r="B86" s="251"/>
      <c r="F86" s="56"/>
      <c r="G86" s="56"/>
      <c r="H86" s="56"/>
      <c r="I86" s="56"/>
      <c r="J86" s="56"/>
      <c r="K86" s="56"/>
      <c r="L86" s="56"/>
      <c r="M86" s="56"/>
      <c r="N86" s="56"/>
      <c r="O86" s="56"/>
      <c r="P86" s="56"/>
      <c r="Q86" s="56"/>
      <c r="R86" s="56"/>
      <c r="S86" s="56"/>
      <c r="T86" s="56"/>
      <c r="U86" s="56"/>
      <c r="V86" s="56"/>
      <c r="W86" s="56"/>
      <c r="X86" s="56"/>
      <c r="Y86" s="56"/>
      <c r="Z86" s="56"/>
      <c r="AA86" s="56"/>
      <c r="AB86" s="67"/>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row>
    <row r="87" spans="2:65" hidden="1">
      <c r="B87" s="251"/>
      <c r="F87" s="56"/>
      <c r="G87" s="56"/>
      <c r="H87" s="56"/>
      <c r="I87" s="56"/>
      <c r="J87" s="56"/>
      <c r="K87" s="56"/>
      <c r="L87" s="56"/>
      <c r="M87" s="56"/>
      <c r="N87" s="56"/>
      <c r="O87" s="56"/>
      <c r="P87" s="56"/>
      <c r="Q87" s="56"/>
      <c r="R87" s="56"/>
      <c r="S87" s="56"/>
      <c r="T87" s="56"/>
      <c r="U87" s="56"/>
      <c r="V87" s="56"/>
      <c r="W87" s="56"/>
      <c r="X87" s="56"/>
      <c r="Y87" s="56"/>
      <c r="Z87" s="56"/>
      <c r="AA87" s="56"/>
      <c r="AB87" s="67"/>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row>
    <row r="88" spans="2:65" hidden="1">
      <c r="B88" s="251"/>
      <c r="F88" s="56"/>
      <c r="G88" s="56"/>
      <c r="H88" s="56"/>
      <c r="I88" s="56"/>
      <c r="J88" s="56"/>
      <c r="K88" s="56"/>
      <c r="L88" s="56"/>
      <c r="M88" s="56"/>
      <c r="N88" s="56"/>
      <c r="O88" s="56"/>
      <c r="P88" s="56"/>
      <c r="Q88" s="56"/>
      <c r="R88" s="56"/>
      <c r="S88" s="56"/>
      <c r="T88" s="56"/>
      <c r="U88" s="56"/>
      <c r="V88" s="56"/>
      <c r="W88" s="56"/>
      <c r="X88" s="56"/>
      <c r="Y88" s="56"/>
      <c r="Z88" s="56"/>
      <c r="AB88" s="67"/>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row>
    <row r="89" spans="2:65" hidden="1">
      <c r="B89" s="251"/>
      <c r="AA89" s="56"/>
      <c r="AB89" s="67"/>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row>
    <row r="90" spans="2:65" hidden="1">
      <c r="B90" s="251"/>
      <c r="AA90" s="56"/>
      <c r="AB90" s="67"/>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row>
    <row r="91" spans="2:65" hidden="1">
      <c r="B91" s="251"/>
      <c r="AB91" s="67"/>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row>
    <row r="92" spans="2:65" hidden="1">
      <c r="B92" s="251"/>
      <c r="AB92" s="67"/>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row>
    <row r="93" spans="2:65" hidden="1">
      <c r="B93" s="251"/>
      <c r="AB93" s="67"/>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row>
    <row r="94" spans="2:65" hidden="1">
      <c r="B94" s="251"/>
      <c r="AB94" s="67"/>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row>
    <row r="95" spans="2:65" hidden="1">
      <c r="B95" s="251"/>
      <c r="AB95" s="67"/>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row>
    <row r="96" spans="2:65" hidden="1">
      <c r="B96" s="251"/>
      <c r="AB96" s="67"/>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row>
    <row r="97" spans="2:65" hidden="1">
      <c r="B97" s="251"/>
      <c r="AB97" s="67"/>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row>
    <row r="98" spans="2:65" hidden="1">
      <c r="B98" s="251"/>
      <c r="AB98" s="67"/>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row>
    <row r="99" spans="2:65" hidden="1">
      <c r="B99" s="251"/>
      <c r="AB99" s="67"/>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row>
    <row r="100" spans="2:65" hidden="1">
      <c r="B100" s="251"/>
      <c r="AB100" s="67"/>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row>
    <row r="101" spans="2:65" hidden="1">
      <c r="B101" s="251"/>
      <c r="AB101" s="67"/>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row>
    <row r="102" spans="2:65" hidden="1">
      <c r="B102" s="251"/>
      <c r="AB102" s="67"/>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row>
    <row r="103" spans="2:65" hidden="1">
      <c r="B103" s="251"/>
      <c r="AB103" s="67"/>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row>
    <row r="104" spans="2:65" hidden="1">
      <c r="B104" s="251"/>
      <c r="AB104" s="67"/>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row>
    <row r="105" spans="2:65" hidden="1">
      <c r="B105" s="251"/>
      <c r="AB105" s="67"/>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row>
    <row r="106" spans="2:65" hidden="1">
      <c r="B106" s="251"/>
      <c r="AB106" s="67"/>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row>
    <row r="107" spans="2:65" hidden="1">
      <c r="B107" s="251"/>
      <c r="AB107" s="67"/>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row>
    <row r="108" spans="2:65" hidden="1">
      <c r="B108" s="251"/>
      <c r="AB108" s="67"/>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row>
    <row r="109" spans="2:65" hidden="1">
      <c r="B109" s="251"/>
      <c r="AB109" s="67"/>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row>
    <row r="110" spans="2:65" hidden="1">
      <c r="B110" s="251"/>
      <c r="AB110" s="67"/>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row>
    <row r="111" spans="2:65" hidden="1">
      <c r="B111" s="251"/>
      <c r="AB111" s="67"/>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row>
    <row r="112" spans="2:65" hidden="1">
      <c r="B112" s="251"/>
      <c r="AB112" s="67"/>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row>
    <row r="113" spans="2:65" hidden="1">
      <c r="B113" s="251"/>
      <c r="AB113" s="67"/>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row>
    <row r="114" spans="2:65" hidden="1">
      <c r="B114" s="251"/>
      <c r="AB114" s="67"/>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row>
    <row r="115" spans="2:65" hidden="1">
      <c r="B115" s="251"/>
      <c r="AB115" s="67"/>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row>
    <row r="116" spans="2:65" hidden="1">
      <c r="B116" s="251"/>
      <c r="AB116" s="67"/>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row>
    <row r="117" spans="2:65" hidden="1">
      <c r="B117" s="251"/>
      <c r="AB117" s="67"/>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row>
    <row r="118" spans="2:65" hidden="1">
      <c r="B118" s="251"/>
      <c r="AB118" s="67"/>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row>
    <row r="119" spans="2:65" hidden="1">
      <c r="B119" s="251"/>
      <c r="AB119" s="67"/>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row>
    <row r="120" spans="2:65" hidden="1">
      <c r="B120" s="251"/>
      <c r="AB120" s="67"/>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c r="BE120" s="290"/>
      <c r="BF120" s="290"/>
      <c r="BG120" s="290"/>
      <c r="BH120" s="290"/>
      <c r="BI120" s="290"/>
      <c r="BJ120" s="290"/>
      <c r="BK120" s="290"/>
      <c r="BL120" s="290"/>
      <c r="BM120" s="290"/>
    </row>
    <row r="121" spans="2:65" hidden="1">
      <c r="B121" s="251"/>
      <c r="AB121" s="290"/>
      <c r="AC121" s="290"/>
      <c r="AD121" s="290"/>
      <c r="AE121" s="290"/>
      <c r="AF121" s="290"/>
      <c r="AG121" s="290"/>
      <c r="AH121" s="290"/>
      <c r="AI121" s="290"/>
      <c r="AJ121" s="290"/>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c r="BE121" s="290"/>
      <c r="BF121" s="290"/>
    </row>
    <row r="122" spans="2:65" hidden="1">
      <c r="B122" s="251"/>
      <c r="AB122" s="290"/>
      <c r="AC122" s="290"/>
      <c r="AD122" s="290"/>
      <c r="AE122" s="290"/>
      <c r="AF122" s="290"/>
      <c r="AG122" s="290"/>
      <c r="AH122" s="290"/>
      <c r="AI122" s="290"/>
      <c r="AJ122" s="290"/>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row>
    <row r="123" spans="2:65" hidden="1">
      <c r="B123" s="251"/>
      <c r="AB123" s="290"/>
      <c r="AC123" s="290"/>
      <c r="AD123" s="290"/>
      <c r="AE123" s="290"/>
      <c r="AF123" s="290"/>
      <c r="AG123" s="290"/>
      <c r="AH123" s="290"/>
      <c r="AI123" s="290"/>
      <c r="AJ123" s="290"/>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c r="BE123" s="290"/>
      <c r="BF123" s="290"/>
    </row>
    <row r="124" spans="2:65" hidden="1">
      <c r="B124" s="251"/>
      <c r="AB124" s="290"/>
      <c r="AC124" s="290"/>
      <c r="AD124" s="290"/>
      <c r="AE124" s="290"/>
      <c r="AF124" s="290"/>
      <c r="AG124" s="290"/>
      <c r="AH124" s="290"/>
      <c r="AI124" s="290"/>
      <c r="AJ124" s="290"/>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c r="BE124" s="290"/>
      <c r="BF124" s="290"/>
    </row>
    <row r="125" spans="2:65" hidden="1">
      <c r="B125" s="251"/>
      <c r="AB125" s="290"/>
      <c r="AC125" s="290"/>
      <c r="AD125" s="290"/>
      <c r="AE125" s="290"/>
      <c r="AF125" s="290"/>
      <c r="AG125" s="290"/>
      <c r="AH125" s="290"/>
      <c r="AI125" s="290"/>
      <c r="AJ125" s="290"/>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c r="BE125" s="290"/>
      <c r="BF125" s="290"/>
    </row>
    <row r="126" spans="2:65" hidden="1">
      <c r="B126" s="251"/>
      <c r="AB126" s="290"/>
      <c r="AC126" s="290"/>
      <c r="AD126" s="290"/>
      <c r="AE126" s="290"/>
      <c r="AF126" s="290"/>
      <c r="AG126" s="290"/>
      <c r="AH126" s="290"/>
      <c r="AI126" s="290"/>
      <c r="AJ126" s="290"/>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c r="BE126" s="290"/>
      <c r="BF126" s="290"/>
    </row>
    <row r="127" spans="2:65" hidden="1">
      <c r="B127" s="251"/>
      <c r="AB127" s="290"/>
      <c r="AC127" s="290"/>
      <c r="AD127" s="290"/>
      <c r="AE127" s="290"/>
      <c r="AF127" s="290"/>
      <c r="AG127" s="290"/>
      <c r="AH127" s="290"/>
      <c r="AI127" s="290"/>
      <c r="AJ127" s="290"/>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c r="BE127" s="290"/>
      <c r="BF127" s="290"/>
    </row>
    <row r="128" spans="2:65" hidden="1">
      <c r="B128" s="251"/>
      <c r="AB128" s="290"/>
      <c r="AC128" s="290"/>
      <c r="AD128" s="290"/>
      <c r="AE128" s="290"/>
      <c r="AF128" s="290"/>
      <c r="AG128" s="290"/>
      <c r="AH128" s="290"/>
      <c r="AI128" s="290"/>
      <c r="AJ128" s="290"/>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row>
    <row r="129" spans="2:58" hidden="1">
      <c r="B129" s="251"/>
      <c r="AB129" s="290"/>
      <c r="AC129" s="290"/>
      <c r="AD129" s="290"/>
      <c r="AE129" s="290"/>
      <c r="AF129" s="290"/>
      <c r="AG129" s="290"/>
      <c r="AH129" s="290"/>
      <c r="AI129" s="290"/>
      <c r="AJ129" s="290"/>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c r="BE129" s="290"/>
      <c r="BF129" s="290"/>
    </row>
    <row r="130" spans="2:58" hidden="1">
      <c r="B130" s="251"/>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c r="BE130" s="290"/>
      <c r="BF130" s="290"/>
    </row>
    <row r="131" spans="2:58" hidden="1">
      <c r="B131" s="251"/>
      <c r="AB131" s="290"/>
      <c r="AC131" s="290"/>
      <c r="AD131" s="290"/>
      <c r="AE131" s="290"/>
      <c r="AF131" s="290"/>
      <c r="AG131" s="290"/>
      <c r="AH131" s="290"/>
      <c r="AI131" s="290"/>
      <c r="AJ131" s="290"/>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c r="BE131" s="290"/>
      <c r="BF131" s="290"/>
    </row>
    <row r="132" spans="2:58" hidden="1">
      <c r="B132" s="251"/>
      <c r="AB132" s="290"/>
      <c r="AC132" s="290"/>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row>
    <row r="133" spans="2:58" hidden="1">
      <c r="B133" s="251"/>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row>
    <row r="134" spans="2:58" hidden="1">
      <c r="B134" s="251"/>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c r="BE134" s="290"/>
      <c r="BF134" s="290"/>
    </row>
    <row r="135" spans="2:58" hidden="1">
      <c r="B135" s="251"/>
      <c r="AB135" s="290"/>
      <c r="AC135" s="290"/>
      <c r="AD135" s="290"/>
      <c r="AE135" s="290"/>
      <c r="AF135" s="290"/>
      <c r="AG135" s="290"/>
      <c r="AH135" s="290"/>
      <c r="AI135" s="290"/>
      <c r="AJ135" s="290"/>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c r="BE135" s="290"/>
      <c r="BF135" s="290"/>
    </row>
    <row r="136" spans="2:58" hidden="1">
      <c r="B136" s="251"/>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row>
    <row r="137" spans="2:58" hidden="1">
      <c r="B137" s="251"/>
      <c r="AB137" s="290"/>
      <c r="AC137" s="290"/>
      <c r="AD137" s="290"/>
      <c r="AE137" s="290"/>
      <c r="AF137" s="290"/>
      <c r="AG137" s="290"/>
      <c r="AH137" s="290"/>
      <c r="AI137" s="290"/>
      <c r="AJ137" s="290"/>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c r="BE137" s="290"/>
      <c r="BF137" s="290"/>
    </row>
    <row r="138" spans="2:58" hidden="1">
      <c r="B138" s="251"/>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row>
    <row r="139" spans="2:58" hidden="1">
      <c r="B139" s="251"/>
      <c r="AB139" s="290"/>
      <c r="AC139" s="290"/>
      <c r="AD139" s="290"/>
      <c r="AE139" s="290"/>
      <c r="AF139" s="290"/>
      <c r="AG139" s="290"/>
      <c r="AH139" s="290"/>
      <c r="AI139" s="290"/>
      <c r="AJ139" s="290"/>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c r="BE139" s="290"/>
      <c r="BF139" s="290"/>
    </row>
    <row r="140" spans="2:58" hidden="1">
      <c r="B140" s="251"/>
      <c r="AB140" s="290"/>
      <c r="AC140" s="290"/>
      <c r="AD140" s="290"/>
      <c r="AE140" s="290"/>
      <c r="AF140" s="290"/>
      <c r="AG140" s="290"/>
      <c r="AH140" s="290"/>
      <c r="AI140" s="290"/>
      <c r="AJ140" s="290"/>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c r="BE140" s="290"/>
      <c r="BF140" s="290"/>
    </row>
    <row r="141" spans="2:58" hidden="1">
      <c r="B141" s="251"/>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row>
    <row r="142" spans="2:58" hidden="1">
      <c r="B142" s="251"/>
      <c r="AB142" s="290"/>
      <c r="AC142" s="290"/>
      <c r="AD142" s="290"/>
      <c r="AE142" s="290"/>
      <c r="AF142" s="290"/>
      <c r="AG142" s="290"/>
      <c r="AH142" s="290"/>
      <c r="AI142" s="290"/>
      <c r="AJ142" s="290"/>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row>
    <row r="143" spans="2:58" hidden="1">
      <c r="B143" s="251"/>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row>
    <row r="144" spans="2:58" hidden="1">
      <c r="B144" s="251"/>
      <c r="AB144" s="290"/>
      <c r="AC144" s="290"/>
      <c r="AD144" s="290"/>
      <c r="AE144" s="290"/>
      <c r="AF144" s="290"/>
      <c r="AG144" s="290"/>
      <c r="AH144" s="290"/>
      <c r="AI144" s="290"/>
      <c r="AJ144" s="290"/>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c r="BE144" s="290"/>
      <c r="BF144" s="290"/>
    </row>
    <row r="145" spans="2:58" hidden="1">
      <c r="B145" s="251"/>
      <c r="AB145" s="290"/>
      <c r="AC145" s="290"/>
      <c r="AD145" s="290"/>
      <c r="AE145" s="290"/>
      <c r="AF145" s="290"/>
      <c r="AG145" s="290"/>
      <c r="AH145" s="290"/>
      <c r="AI145" s="290"/>
      <c r="AJ145" s="290"/>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c r="BE145" s="290"/>
      <c r="BF145" s="290"/>
    </row>
    <row r="146" spans="2:58" hidden="1">
      <c r="B146" s="251"/>
      <c r="AB146" s="290"/>
      <c r="AC146" s="290"/>
      <c r="AD146" s="290"/>
      <c r="AE146" s="290"/>
      <c r="AF146" s="290"/>
      <c r="AG146" s="290"/>
      <c r="AH146" s="290"/>
      <c r="AI146" s="290"/>
      <c r="AJ146" s="290"/>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c r="BE146" s="290"/>
      <c r="BF146" s="290"/>
    </row>
    <row r="147" spans="2:58" hidden="1">
      <c r="B147" s="251"/>
      <c r="AB147" s="290"/>
      <c r="AC147" s="290"/>
      <c r="AD147" s="290"/>
      <c r="AE147" s="290"/>
      <c r="AF147" s="290"/>
      <c r="AG147" s="290"/>
      <c r="AH147" s="290"/>
      <c r="AI147" s="290"/>
      <c r="AJ147" s="290"/>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c r="BE147" s="290"/>
      <c r="BF147" s="290"/>
    </row>
    <row r="148" spans="2:58" hidden="1">
      <c r="B148" s="251"/>
      <c r="AB148" s="290"/>
      <c r="AC148" s="290"/>
      <c r="AD148" s="290"/>
      <c r="AE148" s="290"/>
      <c r="AF148" s="290"/>
      <c r="AG148" s="290"/>
      <c r="AH148" s="290"/>
      <c r="AI148" s="290"/>
      <c r="AJ148" s="290"/>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c r="BE148" s="290"/>
      <c r="BF148" s="290"/>
    </row>
    <row r="149" spans="2:58" hidden="1">
      <c r="B149" s="251"/>
      <c r="AB149" s="290"/>
      <c r="AC149" s="290"/>
      <c r="AD149" s="290"/>
      <c r="AE149" s="290"/>
      <c r="AF149" s="290"/>
      <c r="AG149" s="290"/>
      <c r="AH149" s="290"/>
      <c r="AI149" s="290"/>
      <c r="AJ149" s="290"/>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c r="BE149" s="290"/>
      <c r="BF149" s="290"/>
    </row>
    <row r="150" spans="2:58" hidden="1">
      <c r="B150" s="251"/>
      <c r="AB150" s="290"/>
      <c r="AC150" s="290"/>
      <c r="AD150" s="290"/>
      <c r="AE150" s="290"/>
      <c r="AF150" s="290"/>
      <c r="AG150" s="290"/>
      <c r="AH150" s="290"/>
      <c r="AI150" s="290"/>
      <c r="AJ150" s="290"/>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c r="BE150" s="290"/>
      <c r="BF150" s="290"/>
    </row>
    <row r="151" spans="2:58" hidden="1">
      <c r="B151" s="251"/>
      <c r="AB151" s="290"/>
      <c r="AC151" s="290"/>
      <c r="AD151" s="290"/>
      <c r="AE151" s="290"/>
      <c r="AF151" s="290"/>
      <c r="AG151" s="290"/>
      <c r="AH151" s="290"/>
      <c r="AI151" s="290"/>
      <c r="AJ151" s="290"/>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row>
    <row r="152" spans="2:58" hidden="1">
      <c r="B152" s="251"/>
      <c r="AB152" s="290"/>
      <c r="AC152" s="290"/>
      <c r="AD152" s="290"/>
      <c r="AE152" s="290"/>
      <c r="AF152" s="290"/>
      <c r="AG152" s="290"/>
      <c r="AH152" s="290"/>
      <c r="AI152" s="290"/>
      <c r="AJ152" s="290"/>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c r="BE152" s="290"/>
      <c r="BF152" s="290"/>
    </row>
    <row r="153" spans="2:58" hidden="1">
      <c r="B153" s="251"/>
      <c r="AB153" s="290"/>
      <c r="AC153" s="290"/>
      <c r="AD153" s="290"/>
      <c r="AE153" s="290"/>
      <c r="AF153" s="290"/>
      <c r="AG153" s="290"/>
      <c r="AH153" s="290"/>
      <c r="AI153" s="290"/>
      <c r="AJ153" s="290"/>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c r="BE153" s="290"/>
      <c r="BF153" s="290"/>
    </row>
    <row r="154" spans="2:58" hidden="1">
      <c r="B154" s="251"/>
      <c r="AB154" s="290"/>
      <c r="AC154" s="290"/>
      <c r="AD154" s="290"/>
      <c r="AE154" s="290"/>
      <c r="AF154" s="290"/>
      <c r="AG154" s="290"/>
      <c r="AH154" s="290"/>
      <c r="AI154" s="290"/>
      <c r="AJ154" s="290"/>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c r="BE154" s="290"/>
      <c r="BF154" s="290"/>
    </row>
    <row r="155" spans="2:58" hidden="1">
      <c r="B155" s="251"/>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row>
    <row r="156" spans="2:58" hidden="1">
      <c r="B156" s="251"/>
      <c r="AB156" s="290"/>
      <c r="AC156" s="290"/>
      <c r="AD156" s="290"/>
      <c r="AE156" s="290"/>
      <c r="AF156" s="290"/>
      <c r="AG156" s="290"/>
      <c r="AH156" s="290"/>
      <c r="AI156" s="290"/>
      <c r="AJ156" s="290"/>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c r="BE156" s="290"/>
      <c r="BF156" s="290"/>
    </row>
    <row r="157" spans="2:58" hidden="1">
      <c r="B157" s="251"/>
      <c r="AB157" s="290"/>
      <c r="AC157" s="290"/>
      <c r="AD157" s="290"/>
      <c r="AE157" s="290"/>
      <c r="AF157" s="290"/>
      <c r="AG157" s="290"/>
      <c r="AH157" s="290"/>
      <c r="AI157" s="290"/>
      <c r="AJ157" s="290"/>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c r="BE157" s="290"/>
      <c r="BF157" s="290"/>
    </row>
    <row r="158" spans="2:58" hidden="1">
      <c r="B158" s="251"/>
      <c r="AB158" s="290"/>
      <c r="AC158" s="290"/>
      <c r="AD158" s="290"/>
      <c r="AE158" s="290"/>
      <c r="AF158" s="290"/>
      <c r="AG158" s="290"/>
      <c r="AH158" s="290"/>
      <c r="AI158" s="290"/>
      <c r="AJ158" s="290"/>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90"/>
    </row>
    <row r="159" spans="2:58" hidden="1">
      <c r="B159" s="251"/>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row>
    <row r="160" spans="2:58" hidden="1">
      <c r="B160" s="251"/>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row>
    <row r="161" spans="2:58" hidden="1">
      <c r="B161" s="251"/>
      <c r="AB161" s="290"/>
      <c r="AC161" s="290"/>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row>
    <row r="162" spans="2:58" hidden="1">
      <c r="B162" s="251"/>
      <c r="AB162" s="290"/>
      <c r="AC162" s="290"/>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row>
    <row r="163" spans="2:58" hidden="1">
      <c r="B163" s="251"/>
      <c r="AB163" s="290"/>
      <c r="AC163" s="290"/>
      <c r="AD163" s="290"/>
      <c r="AE163" s="290"/>
      <c r="AF163" s="290"/>
      <c r="AG163" s="290"/>
      <c r="AH163" s="290"/>
      <c r="AI163" s="290"/>
      <c r="AJ163" s="290"/>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c r="BE163" s="290"/>
      <c r="BF163" s="290"/>
    </row>
    <row r="164" spans="2:58" hidden="1">
      <c r="B164" s="251"/>
      <c r="AB164" s="290"/>
      <c r="AC164" s="290"/>
      <c r="AD164" s="290"/>
      <c r="AE164" s="290"/>
      <c r="AF164" s="290"/>
      <c r="AG164" s="290"/>
      <c r="AH164" s="290"/>
      <c r="AI164" s="290"/>
      <c r="AJ164" s="290"/>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c r="BE164" s="290"/>
      <c r="BF164" s="290"/>
    </row>
    <row r="165" spans="2:58" hidden="1">
      <c r="B165" s="251"/>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row>
    <row r="166" spans="2:58" hidden="1">
      <c r="B166" s="251"/>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row>
    <row r="167" spans="2:58" hidden="1">
      <c r="B167" s="251"/>
      <c r="AB167" s="290"/>
      <c r="AC167" s="290"/>
      <c r="AD167" s="290"/>
      <c r="AE167" s="290"/>
      <c r="AF167" s="290"/>
      <c r="AG167" s="290"/>
      <c r="AH167" s="290"/>
      <c r="AI167" s="290"/>
      <c r="AJ167" s="290"/>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c r="BE167" s="290"/>
      <c r="BF167" s="290"/>
    </row>
    <row r="168" spans="2:58" hidden="1">
      <c r="B168" s="251"/>
      <c r="AB168" s="290"/>
      <c r="AC168" s="290"/>
      <c r="AD168" s="290"/>
      <c r="AE168" s="290"/>
      <c r="AF168" s="290"/>
      <c r="AG168" s="290"/>
      <c r="AH168" s="290"/>
      <c r="AI168" s="290"/>
      <c r="AJ168" s="290"/>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c r="BE168" s="290"/>
      <c r="BF168" s="290"/>
    </row>
    <row r="169" spans="2:58" hidden="1">
      <c r="B169" s="251"/>
      <c r="AB169" s="290"/>
      <c r="AC169" s="290"/>
      <c r="AD169" s="290"/>
      <c r="AE169" s="290"/>
      <c r="AF169" s="290"/>
      <c r="AG169" s="290"/>
      <c r="AH169" s="290"/>
      <c r="AI169" s="290"/>
      <c r="AJ169" s="290"/>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c r="BE169" s="290"/>
      <c r="BF169" s="290"/>
    </row>
    <row r="170" spans="2:58" hidden="1">
      <c r="B170" s="251"/>
      <c r="AB170" s="290"/>
      <c r="AC170" s="290"/>
      <c r="AD170" s="290"/>
      <c r="AE170" s="290"/>
      <c r="AF170" s="290"/>
      <c r="AG170" s="290"/>
      <c r="AH170" s="290"/>
      <c r="AI170" s="290"/>
      <c r="AJ170" s="290"/>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c r="BE170" s="290"/>
      <c r="BF170" s="290"/>
    </row>
    <row r="171" spans="2:58" hidden="1">
      <c r="B171" s="251"/>
      <c r="AB171" s="290"/>
      <c r="AC171" s="290"/>
      <c r="AD171" s="290"/>
      <c r="AE171" s="290"/>
      <c r="AF171" s="290"/>
      <c r="AG171" s="290"/>
      <c r="AH171" s="290"/>
      <c r="AI171" s="290"/>
      <c r="AJ171" s="290"/>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c r="BE171" s="290"/>
      <c r="BF171" s="290"/>
    </row>
    <row r="172" spans="2:58" hidden="1">
      <c r="B172" s="251"/>
      <c r="AB172" s="290"/>
      <c r="AC172" s="290"/>
      <c r="AD172" s="290"/>
      <c r="AE172" s="290"/>
      <c r="AF172" s="290"/>
      <c r="AG172" s="290"/>
      <c r="AH172" s="290"/>
      <c r="AI172" s="290"/>
      <c r="AJ172" s="290"/>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c r="BE172" s="290"/>
      <c r="BF172" s="290"/>
    </row>
    <row r="173" spans="2:58" hidden="1">
      <c r="B173" s="251"/>
      <c r="AB173" s="290"/>
      <c r="AC173" s="290"/>
      <c r="AD173" s="290"/>
      <c r="AE173" s="290"/>
      <c r="AF173" s="290"/>
      <c r="AG173" s="290"/>
      <c r="AH173" s="290"/>
      <c r="AI173" s="290"/>
      <c r="AJ173" s="290"/>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c r="BE173" s="290"/>
      <c r="BF173" s="290"/>
    </row>
    <row r="174" spans="2:58" hidden="1">
      <c r="B174" s="251"/>
      <c r="AB174" s="290"/>
      <c r="AC174" s="290"/>
      <c r="AD174" s="290"/>
      <c r="AE174" s="290"/>
      <c r="AF174" s="290"/>
      <c r="AG174" s="290"/>
      <c r="AH174" s="290"/>
      <c r="AI174" s="290"/>
      <c r="AJ174" s="290"/>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c r="BE174" s="290"/>
      <c r="BF174" s="290"/>
    </row>
    <row r="175" spans="2:58" hidden="1">
      <c r="B175" s="251"/>
      <c r="AB175" s="290"/>
      <c r="AC175" s="290"/>
      <c r="AD175" s="290"/>
      <c r="AE175" s="290"/>
      <c r="AF175" s="290"/>
      <c r="AG175" s="290"/>
      <c r="AH175" s="290"/>
      <c r="AI175" s="290"/>
      <c r="AJ175" s="290"/>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c r="BE175" s="290"/>
      <c r="BF175" s="290"/>
    </row>
    <row r="176" spans="2:58" hidden="1">
      <c r="B176" s="251"/>
      <c r="AB176" s="290"/>
      <c r="AC176" s="290"/>
      <c r="AD176" s="290"/>
      <c r="AE176" s="290"/>
      <c r="AF176" s="290"/>
      <c r="AG176" s="290"/>
      <c r="AH176" s="290"/>
      <c r="AI176" s="290"/>
      <c r="AJ176" s="290"/>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c r="BE176" s="290"/>
      <c r="BF176" s="290"/>
    </row>
    <row r="177" spans="2:58" hidden="1">
      <c r="B177" s="251"/>
      <c r="AB177" s="290"/>
      <c r="AC177" s="290"/>
      <c r="AD177" s="290"/>
      <c r="AE177" s="290"/>
      <c r="AF177" s="290"/>
      <c r="AG177" s="290"/>
      <c r="AH177" s="290"/>
      <c r="AI177" s="290"/>
      <c r="AJ177" s="290"/>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c r="BE177" s="290"/>
      <c r="BF177" s="290"/>
    </row>
    <row r="178" spans="2:58" hidden="1">
      <c r="B178" s="251"/>
      <c r="AB178" s="290"/>
      <c r="AC178" s="290"/>
      <c r="AD178" s="290"/>
      <c r="AE178" s="290"/>
      <c r="AF178" s="290"/>
      <c r="AG178" s="290"/>
      <c r="AH178" s="290"/>
      <c r="AI178" s="290"/>
      <c r="AJ178" s="290"/>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c r="BE178" s="290"/>
      <c r="BF178" s="290"/>
    </row>
    <row r="179" spans="2:58" hidden="1">
      <c r="B179" s="251"/>
      <c r="AB179" s="290"/>
      <c r="AC179" s="290"/>
      <c r="AD179" s="290"/>
      <c r="AE179" s="290"/>
      <c r="AF179" s="290"/>
      <c r="AG179" s="290"/>
      <c r="AH179" s="290"/>
      <c r="AI179" s="290"/>
      <c r="AJ179" s="290"/>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c r="BE179" s="290"/>
      <c r="BF179" s="290"/>
    </row>
    <row r="180" spans="2:58" hidden="1">
      <c r="B180" s="251"/>
      <c r="AB180" s="290"/>
      <c r="AC180" s="290"/>
      <c r="AD180" s="290"/>
      <c r="AE180" s="290"/>
      <c r="AF180" s="290"/>
      <c r="AG180" s="290"/>
      <c r="AH180" s="290"/>
      <c r="AI180" s="290"/>
      <c r="AJ180" s="290"/>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c r="BE180" s="290"/>
      <c r="BF180" s="290"/>
    </row>
    <row r="181" spans="2:58" hidden="1">
      <c r="B181" s="251"/>
      <c r="AB181" s="290"/>
      <c r="AC181" s="290"/>
      <c r="AD181" s="290"/>
      <c r="AE181" s="290"/>
      <c r="AF181" s="290"/>
      <c r="AG181" s="290"/>
      <c r="AH181" s="290"/>
      <c r="AI181" s="290"/>
      <c r="AJ181" s="290"/>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c r="BE181" s="290"/>
      <c r="BF181" s="290"/>
    </row>
    <row r="182" spans="2:58" hidden="1">
      <c r="B182" s="251"/>
      <c r="AB182" s="290"/>
      <c r="AC182" s="290"/>
      <c r="AD182" s="290"/>
      <c r="AE182" s="290"/>
      <c r="AF182" s="290"/>
      <c r="AG182" s="290"/>
      <c r="AH182" s="290"/>
      <c r="AI182" s="290"/>
      <c r="AJ182" s="290"/>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c r="BE182" s="290"/>
      <c r="BF182" s="290"/>
    </row>
    <row r="183" spans="2:58" hidden="1">
      <c r="B183" s="251"/>
      <c r="AB183" s="290"/>
      <c r="AC183" s="290"/>
      <c r="AD183" s="290"/>
      <c r="AE183" s="290"/>
      <c r="AF183" s="290"/>
      <c r="AG183" s="290"/>
      <c r="AH183" s="290"/>
      <c r="AI183" s="290"/>
      <c r="AJ183" s="290"/>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c r="BE183" s="290"/>
      <c r="BF183" s="290"/>
    </row>
    <row r="184" spans="2:58" hidden="1">
      <c r="B184" s="251"/>
      <c r="AB184" s="290"/>
      <c r="AC184" s="290"/>
      <c r="AD184" s="290"/>
      <c r="AE184" s="290"/>
      <c r="AF184" s="290"/>
      <c r="AG184" s="290"/>
      <c r="AH184" s="290"/>
      <c r="AI184" s="290"/>
      <c r="AJ184" s="290"/>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c r="BE184" s="290"/>
      <c r="BF184" s="290"/>
    </row>
    <row r="185" spans="2:58" hidden="1">
      <c r="B185" s="251"/>
      <c r="AB185" s="290"/>
      <c r="AC185" s="290"/>
      <c r="AD185" s="290"/>
      <c r="AE185" s="290"/>
      <c r="AF185" s="290"/>
      <c r="AG185" s="290"/>
      <c r="AH185" s="290"/>
      <c r="AI185" s="290"/>
      <c r="AJ185" s="290"/>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c r="BE185" s="290"/>
      <c r="BF185" s="290"/>
    </row>
    <row r="186" spans="2:58" hidden="1">
      <c r="B186" s="251"/>
      <c r="AB186" s="290"/>
      <c r="AC186" s="290"/>
      <c r="AD186" s="290"/>
      <c r="AE186" s="290"/>
      <c r="AF186" s="290"/>
      <c r="AG186" s="290"/>
      <c r="AH186" s="290"/>
      <c r="AI186" s="290"/>
      <c r="AJ186" s="290"/>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c r="BE186" s="290"/>
      <c r="BF186" s="290"/>
    </row>
    <row r="187" spans="2:58" hidden="1">
      <c r="B187" s="251"/>
      <c r="AB187" s="290"/>
      <c r="AC187" s="290"/>
      <c r="AD187" s="290"/>
      <c r="AE187" s="290"/>
      <c r="AF187" s="290"/>
      <c r="AG187" s="290"/>
      <c r="AH187" s="290"/>
      <c r="AI187" s="290"/>
      <c r="AJ187" s="290"/>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c r="BE187" s="290"/>
      <c r="BF187" s="290"/>
    </row>
    <row r="188" spans="2:58" hidden="1">
      <c r="B188" s="251"/>
      <c r="AB188" s="290"/>
      <c r="AC188" s="290"/>
      <c r="AD188" s="290"/>
      <c r="AE188" s="290"/>
      <c r="AF188" s="290"/>
      <c r="AG188" s="290"/>
      <c r="AH188" s="290"/>
      <c r="AI188" s="290"/>
      <c r="AJ188" s="290"/>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c r="BE188" s="290"/>
      <c r="BF188" s="290"/>
    </row>
    <row r="189" spans="2:58" hidden="1">
      <c r="B189" s="251"/>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row>
    <row r="190" spans="2:58" hidden="1">
      <c r="B190" s="251"/>
      <c r="AB190" s="290"/>
      <c r="AC190" s="290"/>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c r="BE190" s="290"/>
      <c r="BF190" s="290"/>
    </row>
    <row r="191" spans="2:58" hidden="1">
      <c r="B191" s="251"/>
      <c r="AB191" s="290"/>
      <c r="AC191" s="290"/>
      <c r="AD191" s="290"/>
      <c r="AE191" s="290"/>
      <c r="AF191" s="290"/>
      <c r="AG191" s="290"/>
      <c r="AH191" s="290"/>
      <c r="AI191" s="290"/>
      <c r="AJ191" s="290"/>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c r="BE191" s="290"/>
      <c r="BF191" s="290"/>
    </row>
    <row r="192" spans="2:58" hidden="1">
      <c r="B192" s="251"/>
      <c r="AB192" s="290"/>
      <c r="AC192" s="290"/>
      <c r="AD192" s="290"/>
      <c r="AE192" s="290"/>
      <c r="AF192" s="290"/>
      <c r="AG192" s="290"/>
      <c r="AH192" s="290"/>
      <c r="AI192" s="290"/>
      <c r="AJ192" s="290"/>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c r="BE192" s="290"/>
      <c r="BF192" s="290"/>
    </row>
    <row r="193" spans="2:58" hidden="1">
      <c r="B193" s="251"/>
      <c r="AB193" s="290"/>
      <c r="AC193" s="290"/>
      <c r="AD193" s="290"/>
      <c r="AE193" s="290"/>
      <c r="AF193" s="290"/>
      <c r="AG193" s="290"/>
      <c r="AH193" s="290"/>
      <c r="AI193" s="290"/>
      <c r="AJ193" s="290"/>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c r="BE193" s="290"/>
      <c r="BF193" s="290"/>
    </row>
    <row r="194" spans="2:58" hidden="1">
      <c r="B194" s="251"/>
      <c r="AB194" s="290"/>
      <c r="AC194" s="290"/>
      <c r="AD194" s="290"/>
      <c r="AE194" s="290"/>
      <c r="AF194" s="290"/>
      <c r="AG194" s="290"/>
      <c r="AH194" s="290"/>
      <c r="AI194" s="290"/>
      <c r="AJ194" s="290"/>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c r="BE194" s="290"/>
      <c r="BF194" s="290"/>
    </row>
    <row r="195" spans="2:58" hidden="1">
      <c r="B195" s="251"/>
      <c r="AB195" s="290"/>
      <c r="AC195" s="290"/>
      <c r="AD195" s="290"/>
      <c r="AE195" s="290"/>
      <c r="AF195" s="290"/>
      <c r="AG195" s="290"/>
      <c r="AH195" s="290"/>
      <c r="AI195" s="290"/>
      <c r="AJ195" s="290"/>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c r="BE195" s="290"/>
      <c r="BF195" s="290"/>
    </row>
    <row r="196" spans="2:58" hidden="1">
      <c r="B196" s="251"/>
      <c r="AB196" s="290"/>
      <c r="AC196" s="290"/>
      <c r="AD196" s="290"/>
      <c r="AE196" s="290"/>
      <c r="AF196" s="290"/>
      <c r="AG196" s="290"/>
      <c r="AH196" s="290"/>
      <c r="AI196" s="290"/>
      <c r="AJ196" s="290"/>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c r="BE196" s="290"/>
      <c r="BF196" s="290"/>
    </row>
    <row r="197" spans="2:58" hidden="1">
      <c r="B197" s="251"/>
      <c r="AB197" s="290"/>
      <c r="AC197" s="290"/>
      <c r="AD197" s="290"/>
      <c r="AE197" s="290"/>
      <c r="AF197" s="290"/>
      <c r="AG197" s="290"/>
      <c r="AH197" s="290"/>
      <c r="AI197" s="290"/>
      <c r="AJ197" s="290"/>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c r="BE197" s="290"/>
      <c r="BF197" s="290"/>
    </row>
    <row r="198" spans="2:58" hidden="1">
      <c r="B198" s="251"/>
      <c r="AB198" s="290"/>
      <c r="AC198" s="290"/>
      <c r="AD198" s="290"/>
      <c r="AE198" s="290"/>
      <c r="AF198" s="290"/>
      <c r="AG198" s="290"/>
      <c r="AH198" s="290"/>
      <c r="AI198" s="290"/>
      <c r="AJ198" s="290"/>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c r="BE198" s="290"/>
      <c r="BF198" s="290"/>
    </row>
    <row r="199" spans="2:58" hidden="1">
      <c r="B199" s="251"/>
      <c r="AB199" s="290"/>
      <c r="AC199" s="290"/>
      <c r="AD199" s="290"/>
      <c r="AE199" s="290"/>
      <c r="AF199" s="290"/>
      <c r="AG199" s="290"/>
      <c r="AH199" s="290"/>
      <c r="AI199" s="290"/>
      <c r="AJ199" s="290"/>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c r="BE199" s="290"/>
      <c r="BF199" s="290"/>
    </row>
    <row r="200" spans="2:58" hidden="1">
      <c r="B200" s="251"/>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c r="BE200" s="290"/>
      <c r="BF200" s="290"/>
    </row>
    <row r="201" spans="2:58" hidden="1">
      <c r="B201" s="251"/>
      <c r="AB201" s="290"/>
      <c r="AC201" s="290"/>
      <c r="AD201" s="290"/>
      <c r="AE201" s="290"/>
      <c r="AF201" s="290"/>
      <c r="AG201" s="290"/>
      <c r="AH201" s="290"/>
      <c r="AI201" s="290"/>
      <c r="AJ201" s="290"/>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c r="BE201" s="290"/>
      <c r="BF201" s="290"/>
    </row>
    <row r="202" spans="2:58" hidden="1">
      <c r="B202" s="251"/>
      <c r="AB202" s="290"/>
      <c r="AC202" s="290"/>
      <c r="AD202" s="290"/>
      <c r="AE202" s="290"/>
      <c r="AF202" s="290"/>
      <c r="AG202" s="290"/>
      <c r="AH202" s="290"/>
      <c r="AI202" s="290"/>
      <c r="AJ202" s="290"/>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c r="BE202" s="290"/>
      <c r="BF202" s="290"/>
    </row>
    <row r="203" spans="2:58" hidden="1">
      <c r="B203" s="251"/>
      <c r="AB203" s="290"/>
      <c r="AC203" s="290"/>
      <c r="AD203" s="290"/>
      <c r="AE203" s="290"/>
      <c r="AF203" s="290"/>
      <c r="AG203" s="290"/>
      <c r="AH203" s="290"/>
      <c r="AI203" s="290"/>
      <c r="AJ203" s="290"/>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c r="BE203" s="290"/>
      <c r="BF203" s="290"/>
    </row>
    <row r="204" spans="2:58" hidden="1">
      <c r="B204" s="251"/>
      <c r="AB204" s="290"/>
      <c r="AC204" s="290"/>
      <c r="AD204" s="290"/>
      <c r="AE204" s="290"/>
      <c r="AF204" s="290"/>
      <c r="AG204" s="290"/>
      <c r="AH204" s="290"/>
      <c r="AI204" s="290"/>
      <c r="AJ204" s="290"/>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c r="BE204" s="290"/>
      <c r="BF204" s="290"/>
    </row>
    <row r="205" spans="2:58" hidden="1">
      <c r="B205" s="251"/>
      <c r="AB205" s="290"/>
      <c r="AC205" s="290"/>
      <c r="AD205" s="290"/>
      <c r="AE205" s="290"/>
      <c r="AF205" s="290"/>
      <c r="AG205" s="290"/>
      <c r="AH205" s="290"/>
      <c r="AI205" s="290"/>
      <c r="AJ205" s="290"/>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c r="BE205" s="290"/>
      <c r="BF205" s="290"/>
    </row>
    <row r="206" spans="2:58" hidden="1">
      <c r="B206" s="251"/>
      <c r="AB206" s="290"/>
      <c r="AC206" s="290"/>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row>
    <row r="207" spans="2:58" hidden="1">
      <c r="B207" s="251"/>
      <c r="AB207" s="290"/>
      <c r="AC207" s="290"/>
      <c r="AD207" s="290"/>
      <c r="AE207" s="290"/>
      <c r="AF207" s="290"/>
      <c r="AG207" s="290"/>
      <c r="AH207" s="290"/>
      <c r="AI207" s="290"/>
      <c r="AJ207" s="290"/>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row>
    <row r="208" spans="2:58" hidden="1">
      <c r="B208" s="251"/>
      <c r="AB208" s="290"/>
      <c r="AC208" s="290"/>
      <c r="AD208" s="290"/>
      <c r="AE208" s="290"/>
      <c r="AF208" s="290"/>
      <c r="AG208" s="290"/>
      <c r="AH208" s="290"/>
      <c r="AI208" s="290"/>
      <c r="AJ208" s="290"/>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c r="BE208" s="290"/>
      <c r="BF208" s="290"/>
    </row>
    <row r="209" spans="2:58" hidden="1">
      <c r="B209" s="251"/>
      <c r="AB209" s="290"/>
      <c r="AC209" s="290"/>
      <c r="AD209" s="290"/>
      <c r="AE209" s="290"/>
      <c r="AF209" s="290"/>
      <c r="AG209" s="290"/>
      <c r="AH209" s="290"/>
      <c r="AI209" s="290"/>
      <c r="AJ209" s="290"/>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c r="BE209" s="290"/>
      <c r="BF209" s="290"/>
    </row>
    <row r="210" spans="2:58" hidden="1">
      <c r="B210" s="251"/>
      <c r="AB210" s="290"/>
      <c r="AC210" s="290"/>
      <c r="AD210" s="290"/>
      <c r="AE210" s="290"/>
      <c r="AF210" s="290"/>
      <c r="AG210" s="290"/>
      <c r="AH210" s="290"/>
      <c r="AI210" s="290"/>
      <c r="AJ210" s="290"/>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c r="BE210" s="290"/>
      <c r="BF210" s="290"/>
    </row>
    <row r="211" spans="2:58" hidden="1">
      <c r="B211" s="251"/>
      <c r="AB211" s="290"/>
      <c r="AC211" s="290"/>
      <c r="AD211" s="290"/>
      <c r="AE211" s="290"/>
      <c r="AF211" s="290"/>
      <c r="AG211" s="290"/>
      <c r="AH211" s="290"/>
      <c r="AI211" s="290"/>
      <c r="AJ211" s="290"/>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c r="BE211" s="290"/>
      <c r="BF211" s="290"/>
    </row>
    <row r="212" spans="2:58" hidden="1">
      <c r="B212" s="251"/>
      <c r="AB212" s="290"/>
      <c r="AC212" s="290"/>
      <c r="AD212" s="290"/>
      <c r="AE212" s="290"/>
      <c r="AF212" s="290"/>
      <c r="AG212" s="290"/>
      <c r="AH212" s="290"/>
      <c r="AI212" s="290"/>
      <c r="AJ212" s="290"/>
      <c r="AK212" s="290"/>
      <c r="AL212" s="290"/>
      <c r="AM212" s="290"/>
      <c r="AN212" s="290"/>
      <c r="AO212" s="290"/>
      <c r="AP212" s="290"/>
      <c r="AQ212" s="290"/>
      <c r="AR212" s="290"/>
      <c r="AS212" s="290"/>
      <c r="AT212" s="290"/>
      <c r="AU212" s="290"/>
      <c r="AV212" s="290"/>
      <c r="AW212" s="290"/>
      <c r="AX212" s="290"/>
      <c r="AY212" s="290"/>
      <c r="AZ212" s="290"/>
      <c r="BA212" s="290"/>
      <c r="BB212" s="290"/>
      <c r="BC212" s="290"/>
      <c r="BD212" s="290"/>
      <c r="BE212" s="290"/>
      <c r="BF212" s="290"/>
    </row>
    <row r="213" spans="2:58" hidden="1">
      <c r="B213" s="251"/>
      <c r="AB213" s="290"/>
      <c r="AC213" s="290"/>
      <c r="AD213" s="290"/>
      <c r="AE213" s="290"/>
      <c r="AF213" s="290"/>
      <c r="AG213" s="290"/>
      <c r="AH213" s="290"/>
      <c r="AI213" s="290"/>
      <c r="AJ213" s="290"/>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c r="BE213" s="290"/>
      <c r="BF213" s="290"/>
    </row>
    <row r="214" spans="2:58" hidden="1">
      <c r="B214" s="251"/>
      <c r="AB214" s="290"/>
      <c r="AC214" s="290"/>
      <c r="AD214" s="290"/>
      <c r="AE214" s="290"/>
      <c r="AF214" s="290"/>
      <c r="AG214" s="290"/>
      <c r="AH214" s="290"/>
      <c r="AI214" s="290"/>
      <c r="AJ214" s="290"/>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c r="BE214" s="290"/>
      <c r="BF214" s="290"/>
    </row>
    <row r="215" spans="2:58" hidden="1">
      <c r="B215" s="251"/>
      <c r="AB215" s="290"/>
      <c r="AC215" s="290"/>
      <c r="AD215" s="290"/>
      <c r="AE215" s="290"/>
      <c r="AF215" s="290"/>
      <c r="AG215" s="290"/>
      <c r="AH215" s="290"/>
      <c r="AI215" s="290"/>
      <c r="AJ215" s="290"/>
      <c r="AK215" s="290"/>
      <c r="AL215" s="290"/>
      <c r="AM215" s="290"/>
      <c r="AN215" s="290"/>
      <c r="AO215" s="290"/>
      <c r="AP215" s="290"/>
      <c r="AQ215" s="290"/>
      <c r="AR215" s="290"/>
      <c r="AS215" s="290"/>
      <c r="AT215" s="290"/>
      <c r="AU215" s="290"/>
      <c r="AV215" s="290"/>
      <c r="AW215" s="290"/>
      <c r="AX215" s="290"/>
      <c r="AY215" s="290"/>
      <c r="AZ215" s="290"/>
      <c r="BA215" s="290"/>
      <c r="BB215" s="290"/>
      <c r="BC215" s="290"/>
      <c r="BD215" s="290"/>
      <c r="BE215" s="290"/>
      <c r="BF215" s="290"/>
    </row>
    <row r="216" spans="2:58" hidden="1">
      <c r="B216" s="251"/>
      <c r="AB216" s="290"/>
      <c r="AC216" s="290"/>
      <c r="AD216" s="290"/>
      <c r="AE216" s="290"/>
      <c r="AF216" s="290"/>
      <c r="AG216" s="290"/>
      <c r="AH216" s="290"/>
      <c r="AI216" s="290"/>
      <c r="AJ216" s="290"/>
      <c r="AK216" s="290"/>
      <c r="AL216" s="290"/>
      <c r="AM216" s="290"/>
      <c r="AN216" s="290"/>
      <c r="AO216" s="290"/>
      <c r="AP216" s="290"/>
      <c r="AQ216" s="290"/>
      <c r="AR216" s="290"/>
      <c r="AS216" s="290"/>
      <c r="AT216" s="290"/>
      <c r="AU216" s="290"/>
      <c r="AV216" s="290"/>
      <c r="AW216" s="290"/>
      <c r="AX216" s="290"/>
      <c r="AY216" s="290"/>
      <c r="AZ216" s="290"/>
      <c r="BA216" s="290"/>
      <c r="BB216" s="290"/>
      <c r="BC216" s="290"/>
      <c r="BD216" s="290"/>
      <c r="BE216" s="290"/>
      <c r="BF216" s="290"/>
    </row>
    <row r="217" spans="2:58" hidden="1">
      <c r="B217" s="251"/>
      <c r="AB217" s="290"/>
      <c r="AC217" s="290"/>
      <c r="AD217" s="290"/>
      <c r="AE217" s="290"/>
      <c r="AF217" s="290"/>
      <c r="AG217" s="290"/>
      <c r="AH217" s="290"/>
      <c r="AI217" s="290"/>
      <c r="AJ217" s="290"/>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c r="BE217" s="290"/>
      <c r="BF217" s="290"/>
    </row>
    <row r="218" spans="2:58" hidden="1">
      <c r="B218" s="251"/>
      <c r="AB218" s="290"/>
      <c r="AC218" s="290"/>
      <c r="AD218" s="290"/>
      <c r="AE218" s="290"/>
      <c r="AF218" s="290"/>
      <c r="AG218" s="290"/>
      <c r="AH218" s="290"/>
      <c r="AI218" s="290"/>
      <c r="AJ218" s="290"/>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c r="BE218" s="290"/>
      <c r="BF218" s="290"/>
    </row>
    <row r="219" spans="2:58" hidden="1">
      <c r="B219" s="251"/>
      <c r="AB219" s="290"/>
      <c r="AC219" s="290"/>
      <c r="AD219" s="290"/>
      <c r="AE219" s="290"/>
      <c r="AF219" s="290"/>
      <c r="AG219" s="290"/>
      <c r="AH219" s="290"/>
      <c r="AI219" s="290"/>
      <c r="AJ219" s="290"/>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c r="BE219" s="290"/>
      <c r="BF219" s="290"/>
    </row>
    <row r="220" spans="2:58" hidden="1">
      <c r="B220" s="251"/>
      <c r="AB220" s="290"/>
      <c r="AC220" s="290"/>
      <c r="AD220" s="290"/>
      <c r="AE220" s="290"/>
      <c r="AF220" s="290"/>
      <c r="AG220" s="290"/>
      <c r="AH220" s="290"/>
      <c r="AI220" s="290"/>
      <c r="AJ220" s="290"/>
      <c r="AK220" s="290"/>
      <c r="AL220" s="290"/>
      <c r="AM220" s="290"/>
      <c r="AN220" s="290"/>
      <c r="AO220" s="290"/>
      <c r="AP220" s="290"/>
      <c r="AQ220" s="290"/>
      <c r="AR220" s="290"/>
      <c r="AS220" s="290"/>
      <c r="AT220" s="290"/>
      <c r="AU220" s="290"/>
      <c r="AV220" s="290"/>
      <c r="AW220" s="290"/>
      <c r="AX220" s="290"/>
      <c r="AY220" s="290"/>
      <c r="AZ220" s="290"/>
      <c r="BA220" s="290"/>
      <c r="BB220" s="290"/>
      <c r="BC220" s="290"/>
      <c r="BD220" s="290"/>
      <c r="BE220" s="290"/>
      <c r="BF220" s="290"/>
    </row>
    <row r="221" spans="2:58" hidden="1">
      <c r="B221" s="251"/>
      <c r="AB221" s="290"/>
      <c r="AC221" s="290"/>
      <c r="AD221" s="290"/>
      <c r="AE221" s="290"/>
      <c r="AF221" s="290"/>
      <c r="AG221" s="290"/>
      <c r="AH221" s="290"/>
      <c r="AI221" s="290"/>
      <c r="AJ221" s="290"/>
      <c r="AK221" s="290"/>
      <c r="AL221" s="290"/>
      <c r="AM221" s="290"/>
      <c r="AN221" s="290"/>
      <c r="AO221" s="290"/>
      <c r="AP221" s="290"/>
      <c r="AQ221" s="290"/>
      <c r="AR221" s="290"/>
      <c r="AS221" s="290"/>
      <c r="AT221" s="290"/>
      <c r="AU221" s="290"/>
      <c r="AV221" s="290"/>
      <c r="AW221" s="290"/>
      <c r="AX221" s="290"/>
      <c r="AY221" s="290"/>
      <c r="AZ221" s="290"/>
      <c r="BA221" s="290"/>
      <c r="BB221" s="290"/>
      <c r="BC221" s="290"/>
      <c r="BD221" s="290"/>
      <c r="BE221" s="290"/>
      <c r="BF221" s="290"/>
    </row>
    <row r="222" spans="2:58" hidden="1">
      <c r="B222" s="251"/>
      <c r="AB222" s="290"/>
      <c r="AC222" s="290"/>
      <c r="AD222" s="290"/>
      <c r="AE222" s="290"/>
      <c r="AF222" s="290"/>
      <c r="AG222" s="290"/>
      <c r="AH222" s="290"/>
      <c r="AI222" s="290"/>
      <c r="AJ222" s="290"/>
      <c r="AK222" s="290"/>
      <c r="AL222" s="290"/>
      <c r="AM222" s="290"/>
      <c r="AN222" s="290"/>
      <c r="AO222" s="290"/>
      <c r="AP222" s="290"/>
      <c r="AQ222" s="290"/>
      <c r="AR222" s="290"/>
      <c r="AS222" s="290"/>
      <c r="AT222" s="290"/>
      <c r="AU222" s="290"/>
      <c r="AV222" s="290"/>
      <c r="AW222" s="290"/>
      <c r="AX222" s="290"/>
      <c r="AY222" s="290"/>
      <c r="AZ222" s="290"/>
      <c r="BA222" s="290"/>
      <c r="BB222" s="290"/>
      <c r="BC222" s="290"/>
      <c r="BD222" s="290"/>
      <c r="BE222" s="290"/>
      <c r="BF222" s="290"/>
    </row>
    <row r="223" spans="2:58" hidden="1">
      <c r="B223" s="251"/>
      <c r="AB223" s="290"/>
      <c r="AC223" s="290"/>
      <c r="AD223" s="290"/>
      <c r="AE223" s="290"/>
      <c r="AF223" s="290"/>
      <c r="AG223" s="290"/>
      <c r="AH223" s="290"/>
      <c r="AI223" s="290"/>
      <c r="AJ223" s="290"/>
      <c r="AK223" s="290"/>
      <c r="AL223" s="290"/>
      <c r="AM223" s="290"/>
      <c r="AN223" s="290"/>
      <c r="AO223" s="290"/>
      <c r="AP223" s="290"/>
      <c r="AQ223" s="290"/>
      <c r="AR223" s="290"/>
      <c r="AS223" s="290"/>
      <c r="AT223" s="290"/>
      <c r="AU223" s="290"/>
      <c r="AV223" s="290"/>
      <c r="AW223" s="290"/>
      <c r="AX223" s="290"/>
      <c r="AY223" s="290"/>
      <c r="AZ223" s="290"/>
      <c r="BA223" s="290"/>
      <c r="BB223" s="290"/>
      <c r="BC223" s="290"/>
      <c r="BD223" s="290"/>
      <c r="BE223" s="290"/>
      <c r="BF223" s="290"/>
    </row>
    <row r="224" spans="2:58" hidden="1">
      <c r="B224" s="251"/>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row>
    <row r="225" spans="2:58" hidden="1">
      <c r="B225" s="251"/>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row>
    <row r="226" spans="2:58" hidden="1">
      <c r="B226" s="251"/>
      <c r="AB226" s="290"/>
      <c r="AC226" s="290"/>
      <c r="AD226" s="290"/>
      <c r="AE226" s="290"/>
      <c r="AF226" s="290"/>
      <c r="AG226" s="290"/>
      <c r="AH226" s="290"/>
      <c r="AI226" s="290"/>
      <c r="AJ226" s="290"/>
      <c r="AK226" s="290"/>
      <c r="AL226" s="290"/>
      <c r="AM226" s="290"/>
      <c r="AN226" s="290"/>
      <c r="AO226" s="290"/>
      <c r="AP226" s="290"/>
      <c r="AQ226" s="290"/>
      <c r="AR226" s="290"/>
      <c r="AS226" s="290"/>
      <c r="AT226" s="290"/>
      <c r="AU226" s="290"/>
      <c r="AV226" s="290"/>
      <c r="AW226" s="290"/>
      <c r="AX226" s="290"/>
      <c r="AY226" s="290"/>
      <c r="AZ226" s="290"/>
      <c r="BA226" s="290"/>
      <c r="BB226" s="290"/>
      <c r="BC226" s="290"/>
      <c r="BD226" s="290"/>
      <c r="BE226" s="290"/>
      <c r="BF226" s="290"/>
    </row>
    <row r="227" spans="2:58" hidden="1">
      <c r="B227" s="251"/>
      <c r="AB227" s="290"/>
      <c r="AC227" s="290"/>
      <c r="AD227" s="290"/>
      <c r="AE227" s="290"/>
      <c r="AF227" s="290"/>
      <c r="AG227" s="290"/>
      <c r="AH227" s="290"/>
      <c r="AI227" s="290"/>
      <c r="AJ227" s="290"/>
      <c r="AK227" s="290"/>
      <c r="AL227" s="290"/>
      <c r="AM227" s="290"/>
      <c r="AN227" s="290"/>
      <c r="AO227" s="290"/>
      <c r="AP227" s="290"/>
      <c r="AQ227" s="290"/>
      <c r="AR227" s="290"/>
      <c r="AS227" s="290"/>
      <c r="AT227" s="290"/>
      <c r="AU227" s="290"/>
      <c r="AV227" s="290"/>
      <c r="AW227" s="290"/>
      <c r="AX227" s="290"/>
      <c r="AY227" s="290"/>
      <c r="AZ227" s="290"/>
      <c r="BA227" s="290"/>
      <c r="BB227" s="290"/>
      <c r="BC227" s="290"/>
      <c r="BD227" s="290"/>
      <c r="BE227" s="290"/>
      <c r="BF227" s="290"/>
    </row>
    <row r="228" spans="2:58" hidden="1">
      <c r="B228" s="251"/>
      <c r="AB228" s="290"/>
      <c r="AC228" s="290"/>
      <c r="AD228" s="290"/>
      <c r="AE228" s="290"/>
      <c r="AF228" s="290"/>
      <c r="AG228" s="290"/>
      <c r="AH228" s="290"/>
      <c r="AI228" s="290"/>
      <c r="AJ228" s="290"/>
      <c r="AK228" s="290"/>
      <c r="AL228" s="290"/>
      <c r="AM228" s="290"/>
      <c r="AN228" s="290"/>
      <c r="AO228" s="290"/>
      <c r="AP228" s="290"/>
      <c r="AQ228" s="290"/>
      <c r="AR228" s="290"/>
      <c r="AS228" s="290"/>
      <c r="AT228" s="290"/>
      <c r="AU228" s="290"/>
      <c r="AV228" s="290"/>
      <c r="AW228" s="290"/>
      <c r="AX228" s="290"/>
      <c r="AY228" s="290"/>
      <c r="AZ228" s="290"/>
      <c r="BA228" s="290"/>
      <c r="BB228" s="290"/>
      <c r="BC228" s="290"/>
      <c r="BD228" s="290"/>
      <c r="BE228" s="290"/>
      <c r="BF228" s="290"/>
    </row>
    <row r="229" spans="2:58" hidden="1">
      <c r="B229" s="251"/>
      <c r="AB229" s="290"/>
      <c r="AC229" s="290"/>
      <c r="AD229" s="290"/>
      <c r="AE229" s="290"/>
      <c r="AF229" s="290"/>
      <c r="AG229" s="290"/>
      <c r="AH229" s="290"/>
      <c r="AI229" s="290"/>
      <c r="AJ229" s="290"/>
      <c r="AK229" s="290"/>
      <c r="AL229" s="290"/>
      <c r="AM229" s="290"/>
      <c r="AN229" s="290"/>
      <c r="AO229" s="290"/>
      <c r="AP229" s="290"/>
      <c r="AQ229" s="290"/>
      <c r="AR229" s="290"/>
      <c r="AS229" s="290"/>
      <c r="AT229" s="290"/>
      <c r="AU229" s="290"/>
      <c r="AV229" s="290"/>
      <c r="AW229" s="290"/>
      <c r="AX229" s="290"/>
      <c r="AY229" s="290"/>
      <c r="AZ229" s="290"/>
      <c r="BA229" s="290"/>
      <c r="BB229" s="290"/>
      <c r="BC229" s="290"/>
      <c r="BD229" s="290"/>
      <c r="BE229" s="290"/>
      <c r="BF229" s="290"/>
    </row>
    <row r="230" spans="2:58" hidden="1">
      <c r="B230" s="251"/>
      <c r="AB230" s="290"/>
      <c r="AC230" s="290"/>
      <c r="AD230" s="290"/>
      <c r="AE230" s="290"/>
      <c r="AF230" s="290"/>
      <c r="AG230" s="290"/>
      <c r="AH230" s="290"/>
      <c r="AI230" s="290"/>
      <c r="AJ230" s="290"/>
      <c r="AK230" s="290"/>
      <c r="AL230" s="290"/>
      <c r="AM230" s="290"/>
      <c r="AN230" s="290"/>
      <c r="AO230" s="290"/>
      <c r="AP230" s="290"/>
      <c r="AQ230" s="290"/>
      <c r="AR230" s="290"/>
      <c r="AS230" s="290"/>
      <c r="AT230" s="290"/>
      <c r="AU230" s="290"/>
      <c r="AV230" s="290"/>
      <c r="AW230" s="290"/>
      <c r="AX230" s="290"/>
      <c r="AY230" s="290"/>
      <c r="AZ230" s="290"/>
      <c r="BA230" s="290"/>
      <c r="BB230" s="290"/>
      <c r="BC230" s="290"/>
      <c r="BD230" s="290"/>
      <c r="BE230" s="290"/>
      <c r="BF230" s="290"/>
    </row>
    <row r="231" spans="2:58" hidden="1">
      <c r="B231" s="251"/>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c r="BE231" s="290"/>
      <c r="BF231" s="290"/>
    </row>
    <row r="232" spans="2:58" hidden="1">
      <c r="B232" s="251"/>
      <c r="AB232" s="290"/>
      <c r="AC232" s="290"/>
      <c r="AD232" s="290"/>
      <c r="AE232" s="290"/>
      <c r="AF232" s="290"/>
      <c r="AG232" s="290"/>
      <c r="AH232" s="290"/>
      <c r="AI232" s="290"/>
      <c r="AJ232" s="290"/>
      <c r="AK232" s="290"/>
      <c r="AL232" s="290"/>
      <c r="AM232" s="290"/>
      <c r="AN232" s="290"/>
      <c r="AO232" s="290"/>
      <c r="AP232" s="290"/>
      <c r="AQ232" s="290"/>
      <c r="AR232" s="290"/>
      <c r="AS232" s="290"/>
      <c r="AT232" s="290"/>
      <c r="AU232" s="290"/>
      <c r="AV232" s="290"/>
      <c r="AW232" s="290"/>
      <c r="AX232" s="290"/>
      <c r="AY232" s="290"/>
      <c r="AZ232" s="290"/>
      <c r="BA232" s="290"/>
      <c r="BB232" s="290"/>
      <c r="BC232" s="290"/>
      <c r="BD232" s="290"/>
      <c r="BE232" s="290"/>
      <c r="BF232" s="290"/>
    </row>
    <row r="233" spans="2:58" hidden="1">
      <c r="B233" s="251"/>
      <c r="AB233" s="290"/>
      <c r="AC233" s="290"/>
      <c r="AD233" s="290"/>
      <c r="AE233" s="290"/>
      <c r="AF233" s="290"/>
      <c r="AG233" s="290"/>
      <c r="AH233" s="290"/>
      <c r="AI233" s="290"/>
      <c r="AJ233" s="290"/>
      <c r="AK233" s="290"/>
      <c r="AL233" s="290"/>
      <c r="AM233" s="290"/>
      <c r="AN233" s="290"/>
      <c r="AO233" s="290"/>
      <c r="AP233" s="290"/>
      <c r="AQ233" s="290"/>
      <c r="AR233" s="290"/>
      <c r="AS233" s="290"/>
      <c r="AT233" s="290"/>
      <c r="AU233" s="290"/>
      <c r="AV233" s="290"/>
      <c r="AW233" s="290"/>
      <c r="AX233" s="290"/>
      <c r="AY233" s="290"/>
      <c r="AZ233" s="290"/>
      <c r="BA233" s="290"/>
      <c r="BB233" s="290"/>
      <c r="BC233" s="290"/>
      <c r="BD233" s="290"/>
      <c r="BE233" s="290"/>
      <c r="BF233" s="290"/>
    </row>
    <row r="234" spans="2:58" hidden="1">
      <c r="B234" s="251"/>
      <c r="AB234" s="290"/>
      <c r="AC234" s="290"/>
      <c r="AD234" s="290"/>
      <c r="AE234" s="290"/>
      <c r="AF234" s="290"/>
      <c r="AG234" s="290"/>
      <c r="AH234" s="290"/>
      <c r="AI234" s="290"/>
      <c r="AJ234" s="290"/>
      <c r="AK234" s="290"/>
      <c r="AL234" s="290"/>
      <c r="AM234" s="290"/>
      <c r="AN234" s="290"/>
      <c r="AO234" s="290"/>
      <c r="AP234" s="290"/>
      <c r="AQ234" s="290"/>
      <c r="AR234" s="290"/>
      <c r="AS234" s="290"/>
      <c r="AT234" s="290"/>
      <c r="AU234" s="290"/>
      <c r="AV234" s="290"/>
      <c r="AW234" s="290"/>
      <c r="AX234" s="290"/>
      <c r="AY234" s="290"/>
      <c r="AZ234" s="290"/>
      <c r="BA234" s="290"/>
      <c r="BB234" s="290"/>
      <c r="BC234" s="290"/>
      <c r="BD234" s="290"/>
      <c r="BE234" s="290"/>
      <c r="BF234" s="290"/>
    </row>
    <row r="235" spans="2:58" hidden="1">
      <c r="B235" s="251"/>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row>
    <row r="236" spans="2:58" hidden="1">
      <c r="B236" s="251"/>
      <c r="AB236" s="290"/>
      <c r="AC236" s="290"/>
      <c r="AD236" s="290"/>
      <c r="AE236" s="290"/>
      <c r="AF236" s="290"/>
      <c r="AG236" s="290"/>
      <c r="AH236" s="290"/>
      <c r="AI236" s="290"/>
      <c r="AJ236" s="290"/>
      <c r="AK236" s="290"/>
      <c r="AL236" s="290"/>
      <c r="AM236" s="290"/>
      <c r="AN236" s="290"/>
      <c r="AO236" s="290"/>
      <c r="AP236" s="290"/>
      <c r="AQ236" s="290"/>
      <c r="AR236" s="290"/>
      <c r="AS236" s="290"/>
      <c r="AT236" s="290"/>
      <c r="AU236" s="290"/>
      <c r="AV236" s="290"/>
      <c r="AW236" s="290"/>
      <c r="AX236" s="290"/>
      <c r="AY236" s="290"/>
      <c r="AZ236" s="290"/>
      <c r="BA236" s="290"/>
      <c r="BB236" s="290"/>
      <c r="BC236" s="290"/>
      <c r="BD236" s="290"/>
      <c r="BE236" s="290"/>
      <c r="BF236" s="290"/>
    </row>
    <row r="237" spans="2:58" hidden="1">
      <c r="B237" s="251"/>
      <c r="AB237" s="290"/>
      <c r="AC237" s="290"/>
      <c r="AD237" s="290"/>
      <c r="AE237" s="290"/>
      <c r="AF237" s="290"/>
      <c r="AG237" s="290"/>
      <c r="AH237" s="290"/>
      <c r="AI237" s="290"/>
      <c r="AJ237" s="290"/>
      <c r="AK237" s="290"/>
      <c r="AL237" s="290"/>
      <c r="AM237" s="290"/>
      <c r="AN237" s="290"/>
      <c r="AO237" s="290"/>
      <c r="AP237" s="290"/>
      <c r="AQ237" s="290"/>
      <c r="AR237" s="290"/>
      <c r="AS237" s="290"/>
      <c r="AT237" s="290"/>
      <c r="AU237" s="290"/>
      <c r="AV237" s="290"/>
      <c r="AW237" s="290"/>
      <c r="AX237" s="290"/>
      <c r="AY237" s="290"/>
      <c r="AZ237" s="290"/>
      <c r="BA237" s="290"/>
      <c r="BB237" s="290"/>
      <c r="BC237" s="290"/>
      <c r="BD237" s="290"/>
      <c r="BE237" s="290"/>
      <c r="BF237" s="290"/>
    </row>
    <row r="238" spans="2:58" hidden="1">
      <c r="B238" s="251"/>
      <c r="AB238" s="290"/>
      <c r="AC238" s="290"/>
      <c r="AD238" s="290"/>
      <c r="AE238" s="290"/>
      <c r="AF238" s="290"/>
      <c r="AG238" s="290"/>
      <c r="AH238" s="290"/>
      <c r="AI238" s="290"/>
      <c r="AJ238" s="290"/>
      <c r="AK238" s="290"/>
      <c r="AL238" s="290"/>
      <c r="AM238" s="290"/>
      <c r="AN238" s="290"/>
      <c r="AO238" s="290"/>
      <c r="AP238" s="290"/>
      <c r="AQ238" s="290"/>
      <c r="AR238" s="290"/>
      <c r="AS238" s="290"/>
      <c r="AT238" s="290"/>
      <c r="AU238" s="290"/>
      <c r="AV238" s="290"/>
      <c r="AW238" s="290"/>
      <c r="AX238" s="290"/>
      <c r="AY238" s="290"/>
      <c r="AZ238" s="290"/>
      <c r="BA238" s="290"/>
      <c r="BB238" s="290"/>
      <c r="BC238" s="290"/>
      <c r="BD238" s="290"/>
      <c r="BE238" s="290"/>
      <c r="BF238" s="290"/>
    </row>
    <row r="239" spans="2:58" hidden="1">
      <c r="B239" s="251"/>
      <c r="AB239" s="290"/>
      <c r="AC239" s="290"/>
      <c r="AD239" s="290"/>
      <c r="AE239" s="290"/>
      <c r="AF239" s="290"/>
      <c r="AG239" s="290"/>
      <c r="AH239" s="290"/>
      <c r="AI239" s="290"/>
      <c r="AJ239" s="290"/>
      <c r="AK239" s="290"/>
      <c r="AL239" s="290"/>
      <c r="AM239" s="290"/>
      <c r="AN239" s="290"/>
      <c r="AO239" s="290"/>
      <c r="AP239" s="290"/>
      <c r="AQ239" s="290"/>
      <c r="AR239" s="290"/>
      <c r="AS239" s="290"/>
      <c r="AT239" s="290"/>
      <c r="AU239" s="290"/>
      <c r="AV239" s="290"/>
      <c r="AW239" s="290"/>
      <c r="AX239" s="290"/>
      <c r="AY239" s="290"/>
      <c r="AZ239" s="290"/>
      <c r="BA239" s="290"/>
      <c r="BB239" s="290"/>
      <c r="BC239" s="290"/>
      <c r="BD239" s="290"/>
      <c r="BE239" s="290"/>
      <c r="BF239" s="290"/>
    </row>
    <row r="240" spans="2:58" hidden="1">
      <c r="B240" s="251"/>
      <c r="AB240" s="290"/>
      <c r="AC240" s="290"/>
      <c r="AD240" s="290"/>
      <c r="AE240" s="290"/>
      <c r="AF240" s="290"/>
      <c r="AG240" s="290"/>
      <c r="AH240" s="290"/>
      <c r="AI240" s="290"/>
      <c r="AJ240" s="290"/>
      <c r="AK240" s="290"/>
      <c r="AL240" s="290"/>
      <c r="AM240" s="290"/>
      <c r="AN240" s="290"/>
      <c r="AO240" s="290"/>
      <c r="AP240" s="290"/>
      <c r="AQ240" s="290"/>
      <c r="AR240" s="290"/>
      <c r="AS240" s="290"/>
      <c r="AT240" s="290"/>
      <c r="AU240" s="290"/>
      <c r="AV240" s="290"/>
      <c r="AW240" s="290"/>
      <c r="AX240" s="290"/>
      <c r="AY240" s="290"/>
      <c r="AZ240" s="290"/>
      <c r="BA240" s="290"/>
      <c r="BB240" s="290"/>
      <c r="BC240" s="290"/>
      <c r="BD240" s="290"/>
      <c r="BE240" s="290"/>
      <c r="BF240" s="290"/>
    </row>
    <row r="241" spans="2:58" hidden="1">
      <c r="B241" s="251"/>
      <c r="AB241" s="290"/>
      <c r="AC241" s="290"/>
      <c r="AD241" s="290"/>
      <c r="AE241" s="290"/>
      <c r="AF241" s="290"/>
      <c r="AG241" s="290"/>
      <c r="AH241" s="290"/>
      <c r="AI241" s="290"/>
      <c r="AJ241" s="290"/>
      <c r="AK241" s="290"/>
      <c r="AL241" s="290"/>
      <c r="AM241" s="290"/>
      <c r="AN241" s="290"/>
      <c r="AO241" s="290"/>
      <c r="AP241" s="290"/>
      <c r="AQ241" s="290"/>
      <c r="AR241" s="290"/>
      <c r="AS241" s="290"/>
      <c r="AT241" s="290"/>
      <c r="AU241" s="290"/>
      <c r="AV241" s="290"/>
      <c r="AW241" s="290"/>
      <c r="AX241" s="290"/>
      <c r="AY241" s="290"/>
      <c r="AZ241" s="290"/>
      <c r="BA241" s="290"/>
      <c r="BB241" s="290"/>
      <c r="BC241" s="290"/>
      <c r="BD241" s="290"/>
      <c r="BE241" s="290"/>
      <c r="BF241" s="290"/>
    </row>
    <row r="242" spans="2:58" hidden="1">
      <c r="B242" s="251"/>
      <c r="AB242" s="290"/>
      <c r="AC242" s="290"/>
      <c r="AD242" s="290"/>
      <c r="AE242" s="290"/>
      <c r="AF242" s="290"/>
      <c r="AG242" s="290"/>
      <c r="AH242" s="290"/>
      <c r="AI242" s="290"/>
      <c r="AJ242" s="290"/>
      <c r="AK242" s="290"/>
      <c r="AL242" s="290"/>
      <c r="AM242" s="290"/>
      <c r="AN242" s="290"/>
      <c r="AO242" s="290"/>
      <c r="AP242" s="290"/>
      <c r="AQ242" s="290"/>
      <c r="AR242" s="290"/>
      <c r="AS242" s="290"/>
      <c r="AT242" s="290"/>
      <c r="AU242" s="290"/>
      <c r="AV242" s="290"/>
      <c r="AW242" s="290"/>
      <c r="AX242" s="290"/>
      <c r="AY242" s="290"/>
      <c r="AZ242" s="290"/>
      <c r="BA242" s="290"/>
      <c r="BB242" s="290"/>
      <c r="BC242" s="290"/>
      <c r="BD242" s="290"/>
      <c r="BE242" s="290"/>
      <c r="BF242" s="290"/>
    </row>
    <row r="243" spans="2:58" hidden="1">
      <c r="B243" s="251"/>
      <c r="AB243" s="290"/>
      <c r="AC243" s="290"/>
      <c r="AD243" s="290"/>
      <c r="AE243" s="290"/>
      <c r="AF243" s="290"/>
      <c r="AG243" s="290"/>
      <c r="AH243" s="290"/>
      <c r="AI243" s="290"/>
      <c r="AJ243" s="290"/>
      <c r="AK243" s="290"/>
      <c r="AL243" s="290"/>
      <c r="AM243" s="290"/>
      <c r="AN243" s="290"/>
      <c r="AO243" s="290"/>
      <c r="AP243" s="290"/>
      <c r="AQ243" s="290"/>
      <c r="AR243" s="290"/>
      <c r="AS243" s="290"/>
      <c r="AT243" s="290"/>
      <c r="AU243" s="290"/>
      <c r="AV243" s="290"/>
      <c r="AW243" s="290"/>
      <c r="AX243" s="290"/>
      <c r="AY243" s="290"/>
      <c r="AZ243" s="290"/>
      <c r="BA243" s="290"/>
      <c r="BB243" s="290"/>
      <c r="BC243" s="290"/>
      <c r="BD243" s="290"/>
      <c r="BE243" s="290"/>
      <c r="BF243" s="290"/>
    </row>
    <row r="244" spans="2:58" hidden="1">
      <c r="B244" s="251"/>
      <c r="AB244" s="290"/>
      <c r="AC244" s="290"/>
      <c r="AD244" s="290"/>
      <c r="AE244" s="290"/>
      <c r="AF244" s="290"/>
      <c r="AG244" s="290"/>
      <c r="AH244" s="290"/>
      <c r="AI244" s="290"/>
      <c r="AJ244" s="290"/>
      <c r="AK244" s="290"/>
      <c r="AL244" s="290"/>
      <c r="AM244" s="290"/>
      <c r="AN244" s="290"/>
      <c r="AO244" s="290"/>
      <c r="AP244" s="290"/>
      <c r="AQ244" s="290"/>
      <c r="AR244" s="290"/>
      <c r="AS244" s="290"/>
      <c r="AT244" s="290"/>
      <c r="AU244" s="290"/>
      <c r="AV244" s="290"/>
      <c r="AW244" s="290"/>
      <c r="AX244" s="290"/>
      <c r="AY244" s="290"/>
      <c r="AZ244" s="290"/>
      <c r="BA244" s="290"/>
      <c r="BB244" s="290"/>
      <c r="BC244" s="290"/>
      <c r="BD244" s="290"/>
      <c r="BE244" s="290"/>
      <c r="BF244" s="290"/>
    </row>
    <row r="245" spans="2:58" hidden="1">
      <c r="B245" s="251"/>
      <c r="AB245" s="290"/>
      <c r="AC245" s="290"/>
      <c r="AD245" s="290"/>
      <c r="AE245" s="290"/>
      <c r="AF245" s="290"/>
      <c r="AG245" s="290"/>
      <c r="AH245" s="290"/>
      <c r="AI245" s="290"/>
      <c r="AJ245" s="290"/>
      <c r="AK245" s="290"/>
      <c r="AL245" s="290"/>
      <c r="AM245" s="290"/>
      <c r="AN245" s="290"/>
      <c r="AO245" s="290"/>
      <c r="AP245" s="290"/>
      <c r="AQ245" s="290"/>
      <c r="AR245" s="290"/>
      <c r="AS245" s="290"/>
      <c r="AT245" s="290"/>
      <c r="AU245" s="290"/>
      <c r="AV245" s="290"/>
      <c r="AW245" s="290"/>
      <c r="AX245" s="290"/>
      <c r="AY245" s="290"/>
      <c r="AZ245" s="290"/>
      <c r="BA245" s="290"/>
      <c r="BB245" s="290"/>
      <c r="BC245" s="290"/>
      <c r="BD245" s="290"/>
      <c r="BE245" s="290"/>
      <c r="BF245" s="290"/>
    </row>
    <row r="246" spans="2:58" hidden="1">
      <c r="B246" s="251"/>
      <c r="AB246" s="290"/>
      <c r="AC246" s="290"/>
      <c r="AD246" s="290"/>
      <c r="AE246" s="290"/>
      <c r="AF246" s="290"/>
      <c r="AG246" s="290"/>
      <c r="AH246" s="290"/>
      <c r="AI246" s="290"/>
      <c r="AJ246" s="290"/>
      <c r="AK246" s="290"/>
      <c r="AL246" s="290"/>
      <c r="AM246" s="290"/>
      <c r="AN246" s="290"/>
      <c r="AO246" s="290"/>
      <c r="AP246" s="290"/>
      <c r="AQ246" s="290"/>
      <c r="AR246" s="290"/>
      <c r="AS246" s="290"/>
      <c r="AT246" s="290"/>
      <c r="AU246" s="290"/>
      <c r="AV246" s="290"/>
      <c r="AW246" s="290"/>
      <c r="AX246" s="290"/>
      <c r="AY246" s="290"/>
      <c r="AZ246" s="290"/>
      <c r="BA246" s="290"/>
      <c r="BB246" s="290"/>
      <c r="BC246" s="290"/>
      <c r="BD246" s="290"/>
      <c r="BE246" s="290"/>
      <c r="BF246" s="290"/>
    </row>
    <row r="247" spans="2:58" hidden="1">
      <c r="B247" s="251"/>
      <c r="AB247" s="290"/>
      <c r="AC247" s="290"/>
      <c r="AD247" s="290"/>
      <c r="AE247" s="290"/>
      <c r="AF247" s="290"/>
      <c r="AG247" s="290"/>
      <c r="AH247" s="290"/>
      <c r="AI247" s="290"/>
      <c r="AJ247" s="290"/>
      <c r="AK247" s="290"/>
      <c r="AL247" s="290"/>
      <c r="AM247" s="290"/>
      <c r="AN247" s="290"/>
      <c r="AO247" s="290"/>
      <c r="AP247" s="290"/>
      <c r="AQ247" s="290"/>
      <c r="AR247" s="290"/>
      <c r="AS247" s="290"/>
      <c r="AT247" s="290"/>
      <c r="AU247" s="290"/>
      <c r="AV247" s="290"/>
      <c r="AW247" s="290"/>
      <c r="AX247" s="290"/>
      <c r="AY247" s="290"/>
      <c r="AZ247" s="290"/>
      <c r="BA247" s="290"/>
      <c r="BB247" s="290"/>
      <c r="BC247" s="290"/>
      <c r="BD247" s="290"/>
      <c r="BE247" s="290"/>
      <c r="BF247" s="290"/>
    </row>
    <row r="248" spans="2:58" hidden="1">
      <c r="B248" s="251"/>
      <c r="AB248" s="290"/>
      <c r="AC248" s="290"/>
      <c r="AD248" s="290"/>
      <c r="AE248" s="290"/>
      <c r="AF248" s="290"/>
      <c r="AG248" s="290"/>
      <c r="AH248" s="290"/>
      <c r="AI248" s="290"/>
      <c r="AJ248" s="290"/>
      <c r="AK248" s="290"/>
      <c r="AL248" s="290"/>
      <c r="AM248" s="290"/>
      <c r="AN248" s="290"/>
      <c r="AO248" s="290"/>
      <c r="AP248" s="290"/>
      <c r="AQ248" s="290"/>
      <c r="AR248" s="290"/>
      <c r="AS248" s="290"/>
      <c r="AT248" s="290"/>
      <c r="AU248" s="290"/>
      <c r="AV248" s="290"/>
      <c r="AW248" s="290"/>
      <c r="AX248" s="290"/>
      <c r="AY248" s="290"/>
      <c r="AZ248" s="290"/>
      <c r="BA248" s="290"/>
      <c r="BB248" s="290"/>
      <c r="BC248" s="290"/>
      <c r="BD248" s="290"/>
      <c r="BE248" s="290"/>
      <c r="BF248" s="290"/>
    </row>
    <row r="249" spans="2:58" hidden="1">
      <c r="B249" s="251"/>
      <c r="AB249" s="290"/>
      <c r="AC249" s="290"/>
      <c r="AD249" s="290"/>
      <c r="AE249" s="290"/>
      <c r="AF249" s="290"/>
      <c r="AG249" s="290"/>
      <c r="AH249" s="290"/>
      <c r="AI249" s="290"/>
      <c r="AJ249" s="290"/>
      <c r="AK249" s="290"/>
      <c r="AL249" s="290"/>
      <c r="AM249" s="290"/>
      <c r="AN249" s="290"/>
      <c r="AO249" s="290"/>
      <c r="AP249" s="290"/>
      <c r="AQ249" s="290"/>
      <c r="AR249" s="290"/>
      <c r="AS249" s="290"/>
      <c r="AT249" s="290"/>
      <c r="AU249" s="290"/>
      <c r="AV249" s="290"/>
      <c r="AW249" s="290"/>
      <c r="AX249" s="290"/>
      <c r="AY249" s="290"/>
      <c r="AZ249" s="290"/>
      <c r="BA249" s="290"/>
      <c r="BB249" s="290"/>
      <c r="BC249" s="290"/>
      <c r="BD249" s="290"/>
      <c r="BE249" s="290"/>
      <c r="BF249" s="290"/>
    </row>
    <row r="250" spans="2:58" hidden="1">
      <c r="B250" s="251"/>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0"/>
      <c r="AY250" s="290"/>
      <c r="AZ250" s="290"/>
      <c r="BA250" s="290"/>
      <c r="BB250" s="290"/>
      <c r="BC250" s="290"/>
      <c r="BD250" s="290"/>
      <c r="BE250" s="290"/>
      <c r="BF250" s="290"/>
    </row>
    <row r="251" spans="2:58" hidden="1">
      <c r="B251" s="251"/>
      <c r="AB251" s="290"/>
      <c r="AC251" s="290"/>
      <c r="AD251" s="290"/>
      <c r="AE251" s="290"/>
      <c r="AF251" s="290"/>
      <c r="AG251" s="290"/>
      <c r="AH251" s="290"/>
      <c r="AI251" s="290"/>
      <c r="AJ251" s="290"/>
      <c r="AK251" s="290"/>
      <c r="AL251" s="290"/>
      <c r="AM251" s="290"/>
      <c r="AN251" s="290"/>
      <c r="AO251" s="290"/>
      <c r="AP251" s="290"/>
      <c r="AQ251" s="290"/>
      <c r="AR251" s="290"/>
      <c r="AS251" s="290"/>
      <c r="AT251" s="290"/>
      <c r="AU251" s="290"/>
      <c r="AV251" s="290"/>
      <c r="AW251" s="290"/>
      <c r="AX251" s="290"/>
      <c r="AY251" s="290"/>
      <c r="AZ251" s="290"/>
      <c r="BA251" s="290"/>
      <c r="BB251" s="290"/>
      <c r="BC251" s="290"/>
      <c r="BD251" s="290"/>
      <c r="BE251" s="290"/>
      <c r="BF251" s="290"/>
    </row>
    <row r="252" spans="2:58" hidden="1">
      <c r="B252" s="251"/>
      <c r="AB252" s="290"/>
      <c r="AC252" s="290"/>
      <c r="AD252" s="290"/>
      <c r="AE252" s="290"/>
      <c r="AF252" s="290"/>
      <c r="AG252" s="290"/>
      <c r="AH252" s="290"/>
      <c r="AI252" s="290"/>
      <c r="AJ252" s="290"/>
      <c r="AK252" s="290"/>
      <c r="AL252" s="290"/>
      <c r="AM252" s="290"/>
      <c r="AN252" s="290"/>
      <c r="AO252" s="290"/>
      <c r="AP252" s="290"/>
      <c r="AQ252" s="290"/>
      <c r="AR252" s="290"/>
      <c r="AS252" s="290"/>
      <c r="AT252" s="290"/>
      <c r="AU252" s="290"/>
      <c r="AV252" s="290"/>
      <c r="AW252" s="290"/>
      <c r="AX252" s="290"/>
      <c r="AY252" s="290"/>
      <c r="AZ252" s="290"/>
      <c r="BA252" s="290"/>
      <c r="BB252" s="290"/>
      <c r="BC252" s="290"/>
      <c r="BD252" s="290"/>
      <c r="BE252" s="290"/>
      <c r="BF252" s="290"/>
    </row>
    <row r="253" spans="2:58" hidden="1">
      <c r="B253" s="251"/>
      <c r="AB253" s="290"/>
      <c r="AC253" s="290"/>
      <c r="AD253" s="290"/>
      <c r="AE253" s="290"/>
      <c r="AF253" s="290"/>
      <c r="AG253" s="290"/>
      <c r="AH253" s="290"/>
      <c r="AI253" s="290"/>
      <c r="AJ253" s="290"/>
      <c r="AK253" s="290"/>
      <c r="AL253" s="290"/>
      <c r="AM253" s="290"/>
      <c r="AN253" s="290"/>
      <c r="AO253" s="290"/>
      <c r="AP253" s="290"/>
      <c r="AQ253" s="290"/>
      <c r="AR253" s="290"/>
      <c r="AS253" s="290"/>
      <c r="AT253" s="290"/>
      <c r="AU253" s="290"/>
      <c r="AV253" s="290"/>
      <c r="AW253" s="290"/>
      <c r="AX253" s="290"/>
      <c r="AY253" s="290"/>
      <c r="AZ253" s="290"/>
      <c r="BA253" s="290"/>
      <c r="BB253" s="290"/>
      <c r="BC253" s="290"/>
      <c r="BD253" s="290"/>
      <c r="BE253" s="290"/>
      <c r="BF253" s="290"/>
    </row>
    <row r="254" spans="2:58" hidden="1">
      <c r="B254" s="251"/>
      <c r="AB254" s="290"/>
      <c r="AC254" s="290"/>
      <c r="AD254" s="290"/>
      <c r="AE254" s="290"/>
      <c r="AF254" s="290"/>
      <c r="AG254" s="290"/>
      <c r="AH254" s="290"/>
      <c r="AI254" s="290"/>
      <c r="AJ254" s="290"/>
      <c r="AK254" s="290"/>
      <c r="AL254" s="290"/>
      <c r="AM254" s="290"/>
      <c r="AN254" s="290"/>
      <c r="AO254" s="290"/>
      <c r="AP254" s="290"/>
      <c r="AQ254" s="290"/>
      <c r="AR254" s="290"/>
      <c r="AS254" s="290"/>
      <c r="AT254" s="290"/>
      <c r="AU254" s="290"/>
      <c r="AV254" s="290"/>
      <c r="AW254" s="290"/>
      <c r="AX254" s="290"/>
      <c r="AY254" s="290"/>
      <c r="AZ254" s="290"/>
      <c r="BA254" s="290"/>
      <c r="BB254" s="290"/>
      <c r="BC254" s="290"/>
      <c r="BD254" s="290"/>
      <c r="BE254" s="290"/>
      <c r="BF254" s="290"/>
    </row>
    <row r="255" spans="2:58" hidden="1">
      <c r="B255" s="251"/>
      <c r="AB255" s="290"/>
      <c r="AC255" s="290"/>
      <c r="AD255" s="290"/>
      <c r="AE255" s="290"/>
      <c r="AF255" s="290"/>
      <c r="AG255" s="290"/>
      <c r="AH255" s="290"/>
      <c r="AI255" s="290"/>
      <c r="AJ255" s="290"/>
      <c r="AK255" s="290"/>
      <c r="AL255" s="290"/>
      <c r="AM255" s="290"/>
      <c r="AN255" s="290"/>
      <c r="AO255" s="290"/>
      <c r="AP255" s="290"/>
      <c r="AQ255" s="290"/>
      <c r="AR255" s="290"/>
      <c r="AS255" s="290"/>
      <c r="AT255" s="290"/>
      <c r="AU255" s="290"/>
      <c r="AV255" s="290"/>
      <c r="AW255" s="290"/>
      <c r="AX255" s="290"/>
      <c r="AY255" s="290"/>
      <c r="AZ255" s="290"/>
      <c r="BA255" s="290"/>
      <c r="BB255" s="290"/>
      <c r="BC255" s="290"/>
      <c r="BD255" s="290"/>
      <c r="BE255" s="290"/>
      <c r="BF255" s="290"/>
    </row>
    <row r="256" spans="2:58" hidden="1">
      <c r="B256" s="251"/>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c r="AZ256" s="290"/>
      <c r="BA256" s="290"/>
      <c r="BB256" s="290"/>
      <c r="BC256" s="290"/>
      <c r="BD256" s="290"/>
      <c r="BE256" s="290"/>
      <c r="BF256" s="290"/>
    </row>
    <row r="257" spans="2:58" hidden="1">
      <c r="B257" s="251"/>
      <c r="AB257" s="290"/>
      <c r="AC257" s="290"/>
      <c r="AD257" s="290"/>
      <c r="AE257" s="290"/>
      <c r="AF257" s="290"/>
      <c r="AG257" s="290"/>
      <c r="AH257" s="290"/>
      <c r="AI257" s="290"/>
      <c r="AJ257" s="290"/>
      <c r="AK257" s="290"/>
      <c r="AL257" s="290"/>
      <c r="AM257" s="290"/>
      <c r="AN257" s="290"/>
      <c r="AO257" s="290"/>
      <c r="AP257" s="290"/>
      <c r="AQ257" s="290"/>
      <c r="AR257" s="290"/>
      <c r="AS257" s="290"/>
      <c r="AT257" s="290"/>
      <c r="AU257" s="290"/>
      <c r="AV257" s="290"/>
      <c r="AW257" s="290"/>
      <c r="AX257" s="290"/>
      <c r="AY257" s="290"/>
      <c r="AZ257" s="290"/>
      <c r="BA257" s="290"/>
      <c r="BB257" s="290"/>
      <c r="BC257" s="290"/>
      <c r="BD257" s="290"/>
      <c r="BE257" s="290"/>
      <c r="BF257" s="290"/>
    </row>
    <row r="258" spans="2:58" hidden="1">
      <c r="B258" s="251"/>
      <c r="AB258" s="290"/>
      <c r="AC258" s="290"/>
      <c r="AD258" s="290"/>
      <c r="AE258" s="290"/>
      <c r="AF258" s="290"/>
      <c r="AG258" s="290"/>
      <c r="AH258" s="290"/>
      <c r="AI258" s="290"/>
      <c r="AJ258" s="290"/>
      <c r="AK258" s="290"/>
      <c r="AL258" s="290"/>
      <c r="AM258" s="290"/>
      <c r="AN258" s="290"/>
      <c r="AO258" s="290"/>
      <c r="AP258" s="290"/>
      <c r="AQ258" s="290"/>
      <c r="AR258" s="290"/>
      <c r="AS258" s="290"/>
      <c r="AT258" s="290"/>
      <c r="AU258" s="290"/>
      <c r="AV258" s="290"/>
      <c r="AW258" s="290"/>
      <c r="AX258" s="290"/>
      <c r="AY258" s="290"/>
      <c r="AZ258" s="290"/>
      <c r="BA258" s="290"/>
      <c r="BB258" s="290"/>
      <c r="BC258" s="290"/>
      <c r="BD258" s="290"/>
      <c r="BE258" s="290"/>
      <c r="BF258" s="290"/>
    </row>
    <row r="259" spans="2:58" hidden="1">
      <c r="B259" s="251"/>
      <c r="AB259" s="290"/>
      <c r="AC259" s="290"/>
      <c r="AD259" s="290"/>
      <c r="AE259" s="290"/>
      <c r="AF259" s="290"/>
      <c r="AG259" s="290"/>
      <c r="AH259" s="290"/>
      <c r="AI259" s="290"/>
      <c r="AJ259" s="290"/>
      <c r="AK259" s="290"/>
      <c r="AL259" s="290"/>
      <c r="AM259" s="290"/>
      <c r="AN259" s="290"/>
      <c r="AO259" s="290"/>
      <c r="AP259" s="290"/>
      <c r="AQ259" s="290"/>
      <c r="AR259" s="290"/>
      <c r="AS259" s="290"/>
      <c r="AT259" s="290"/>
      <c r="AU259" s="290"/>
      <c r="AV259" s="290"/>
      <c r="AW259" s="290"/>
      <c r="AX259" s="290"/>
      <c r="AY259" s="290"/>
      <c r="AZ259" s="290"/>
      <c r="BA259" s="290"/>
      <c r="BB259" s="290"/>
      <c r="BC259" s="290"/>
      <c r="BD259" s="290"/>
      <c r="BE259" s="290"/>
      <c r="BF259" s="290"/>
    </row>
    <row r="260" spans="2:58" hidden="1">
      <c r="B260" s="251"/>
      <c r="AB260" s="290"/>
      <c r="AC260" s="290"/>
      <c r="AD260" s="290"/>
      <c r="AE260" s="290"/>
      <c r="AF260" s="290"/>
      <c r="AG260" s="290"/>
      <c r="AH260" s="290"/>
      <c r="AI260" s="290"/>
      <c r="AJ260" s="290"/>
      <c r="AK260" s="290"/>
      <c r="AL260" s="290"/>
      <c r="AM260" s="290"/>
      <c r="AN260" s="290"/>
      <c r="AO260" s="290"/>
      <c r="AP260" s="290"/>
      <c r="AQ260" s="290"/>
      <c r="AR260" s="290"/>
      <c r="AS260" s="290"/>
      <c r="AT260" s="290"/>
      <c r="AU260" s="290"/>
      <c r="AV260" s="290"/>
      <c r="AW260" s="290"/>
      <c r="AX260" s="290"/>
      <c r="AY260" s="290"/>
      <c r="AZ260" s="290"/>
      <c r="BA260" s="290"/>
      <c r="BB260" s="290"/>
      <c r="BC260" s="290"/>
      <c r="BD260" s="290"/>
      <c r="BE260" s="290"/>
      <c r="BF260" s="290"/>
    </row>
    <row r="261" spans="2:58" hidden="1">
      <c r="B261" s="251"/>
      <c r="AB261" s="290"/>
      <c r="AC261" s="290"/>
      <c r="AD261" s="290"/>
      <c r="AE261" s="290"/>
      <c r="AF261" s="290"/>
      <c r="AG261" s="290"/>
      <c r="AH261" s="290"/>
      <c r="AI261" s="290"/>
      <c r="AJ261" s="290"/>
      <c r="AK261" s="290"/>
      <c r="AL261" s="290"/>
      <c r="AM261" s="290"/>
      <c r="AN261" s="290"/>
      <c r="AO261" s="290"/>
      <c r="AP261" s="290"/>
      <c r="AQ261" s="290"/>
      <c r="AR261" s="290"/>
      <c r="AS261" s="290"/>
      <c r="AT261" s="290"/>
      <c r="AU261" s="290"/>
      <c r="AV261" s="290"/>
      <c r="AW261" s="290"/>
      <c r="AX261" s="290"/>
      <c r="AY261" s="290"/>
      <c r="AZ261" s="290"/>
      <c r="BA261" s="290"/>
      <c r="BB261" s="290"/>
      <c r="BC261" s="290"/>
      <c r="BD261" s="290"/>
      <c r="BE261" s="290"/>
      <c r="BF261" s="290"/>
    </row>
    <row r="262" spans="2:58" hidden="1">
      <c r="B262" s="251"/>
      <c r="AB262" s="290"/>
      <c r="AC262" s="290"/>
      <c r="AD262" s="290"/>
      <c r="AE262" s="290"/>
      <c r="AF262" s="290"/>
      <c r="AG262" s="290"/>
      <c r="AH262" s="290"/>
      <c r="AI262" s="290"/>
      <c r="AJ262" s="290"/>
      <c r="AK262" s="290"/>
      <c r="AL262" s="290"/>
      <c r="AM262" s="290"/>
      <c r="AN262" s="290"/>
      <c r="AO262" s="290"/>
      <c r="AP262" s="290"/>
      <c r="AQ262" s="290"/>
      <c r="AR262" s="290"/>
      <c r="AS262" s="290"/>
      <c r="AT262" s="290"/>
      <c r="AU262" s="290"/>
      <c r="AV262" s="290"/>
      <c r="AW262" s="290"/>
      <c r="AX262" s="290"/>
      <c r="AY262" s="290"/>
      <c r="AZ262" s="290"/>
      <c r="BA262" s="290"/>
      <c r="BB262" s="290"/>
      <c r="BC262" s="290"/>
      <c r="BD262" s="290"/>
      <c r="BE262" s="290"/>
      <c r="BF262" s="290"/>
    </row>
    <row r="263" spans="2:58" hidden="1">
      <c r="B263" s="251"/>
      <c r="AB263" s="290"/>
      <c r="AC263" s="290"/>
      <c r="AD263" s="290"/>
      <c r="AE263" s="290"/>
      <c r="AF263" s="290"/>
      <c r="AG263" s="290"/>
      <c r="AH263" s="290"/>
      <c r="AI263" s="290"/>
      <c r="AJ263" s="290"/>
      <c r="AK263" s="290"/>
      <c r="AL263" s="290"/>
      <c r="AM263" s="290"/>
      <c r="AN263" s="290"/>
      <c r="AO263" s="290"/>
      <c r="AP263" s="290"/>
      <c r="AQ263" s="290"/>
      <c r="AR263" s="290"/>
      <c r="AS263" s="290"/>
      <c r="AT263" s="290"/>
      <c r="AU263" s="290"/>
      <c r="AV263" s="290"/>
      <c r="AW263" s="290"/>
      <c r="AX263" s="290"/>
      <c r="AY263" s="290"/>
      <c r="AZ263" s="290"/>
      <c r="BA263" s="290"/>
      <c r="BB263" s="290"/>
      <c r="BC263" s="290"/>
      <c r="BD263" s="290"/>
      <c r="BE263" s="290"/>
      <c r="BF263" s="290"/>
    </row>
    <row r="264" spans="2:58" hidden="1">
      <c r="B264" s="251"/>
      <c r="AB264" s="290"/>
      <c r="AC264" s="290"/>
      <c r="AD264" s="290"/>
      <c r="AE264" s="290"/>
      <c r="AF264" s="290"/>
      <c r="AG264" s="290"/>
      <c r="AH264" s="290"/>
      <c r="AI264" s="290"/>
      <c r="AJ264" s="290"/>
      <c r="AK264" s="290"/>
      <c r="AL264" s="290"/>
      <c r="AM264" s="290"/>
      <c r="AN264" s="290"/>
      <c r="AO264" s="290"/>
      <c r="AP264" s="290"/>
      <c r="AQ264" s="290"/>
      <c r="AR264" s="290"/>
      <c r="AS264" s="290"/>
      <c r="AT264" s="290"/>
      <c r="AU264" s="290"/>
      <c r="AV264" s="290"/>
      <c r="AW264" s="290"/>
      <c r="AX264" s="290"/>
      <c r="AY264" s="290"/>
      <c r="AZ264" s="290"/>
      <c r="BA264" s="290"/>
      <c r="BB264" s="290"/>
      <c r="BC264" s="290"/>
      <c r="BD264" s="290"/>
      <c r="BE264" s="290"/>
      <c r="BF264" s="290"/>
    </row>
    <row r="265" spans="2:58" hidden="1">
      <c r="B265" s="251"/>
      <c r="AB265" s="290"/>
      <c r="AC265" s="290"/>
      <c r="AD265" s="290"/>
      <c r="AE265" s="290"/>
      <c r="AF265" s="290"/>
      <c r="AG265" s="290"/>
      <c r="AH265" s="290"/>
      <c r="AI265" s="290"/>
      <c r="AJ265" s="290"/>
      <c r="AK265" s="290"/>
      <c r="AL265" s="290"/>
      <c r="AM265" s="290"/>
      <c r="AN265" s="290"/>
      <c r="AO265" s="290"/>
      <c r="AP265" s="290"/>
      <c r="AQ265" s="290"/>
      <c r="AR265" s="290"/>
      <c r="AS265" s="290"/>
      <c r="AT265" s="290"/>
      <c r="AU265" s="290"/>
      <c r="AV265" s="290"/>
      <c r="AW265" s="290"/>
      <c r="AX265" s="290"/>
      <c r="AY265" s="290"/>
      <c r="AZ265" s="290"/>
      <c r="BA265" s="290"/>
      <c r="BB265" s="290"/>
      <c r="BC265" s="290"/>
      <c r="BD265" s="290"/>
      <c r="BE265" s="290"/>
      <c r="BF265" s="290"/>
    </row>
    <row r="266" spans="2:58" hidden="1">
      <c r="B266" s="251"/>
      <c r="AB266" s="290"/>
      <c r="AC266" s="290"/>
      <c r="AD266" s="290"/>
      <c r="AE266" s="290"/>
      <c r="AF266" s="290"/>
      <c r="AG266" s="290"/>
      <c r="AH266" s="290"/>
      <c r="AI266" s="290"/>
      <c r="AJ266" s="290"/>
      <c r="AK266" s="290"/>
      <c r="AL266" s="290"/>
      <c r="AM266" s="290"/>
      <c r="AN266" s="290"/>
      <c r="AO266" s="290"/>
      <c r="AP266" s="290"/>
      <c r="AQ266" s="290"/>
      <c r="AR266" s="290"/>
      <c r="AS266" s="290"/>
      <c r="AT266" s="290"/>
      <c r="AU266" s="290"/>
      <c r="AV266" s="290"/>
      <c r="AW266" s="290"/>
      <c r="AX266" s="290"/>
      <c r="AY266" s="290"/>
      <c r="AZ266" s="290"/>
      <c r="BA266" s="290"/>
      <c r="BB266" s="290"/>
      <c r="BC266" s="290"/>
      <c r="BD266" s="290"/>
      <c r="BE266" s="290"/>
      <c r="BF266" s="290"/>
    </row>
    <row r="267" spans="2:58" hidden="1">
      <c r="B267" s="251"/>
      <c r="AB267" s="290"/>
      <c r="AC267" s="290"/>
      <c r="AD267" s="290"/>
      <c r="AE267" s="290"/>
      <c r="AF267" s="290"/>
      <c r="AG267" s="290"/>
      <c r="AH267" s="290"/>
      <c r="AI267" s="290"/>
      <c r="AJ267" s="290"/>
      <c r="AK267" s="290"/>
      <c r="AL267" s="290"/>
      <c r="AM267" s="290"/>
      <c r="AN267" s="290"/>
      <c r="AO267" s="290"/>
      <c r="AP267" s="290"/>
      <c r="AQ267" s="290"/>
      <c r="AR267" s="290"/>
      <c r="AS267" s="290"/>
      <c r="AT267" s="290"/>
      <c r="AU267" s="290"/>
      <c r="AV267" s="290"/>
      <c r="AW267" s="290"/>
      <c r="AX267" s="290"/>
      <c r="AY267" s="290"/>
      <c r="AZ267" s="290"/>
      <c r="BA267" s="290"/>
      <c r="BB267" s="290"/>
      <c r="BC267" s="290"/>
      <c r="BD267" s="290"/>
      <c r="BE267" s="290"/>
      <c r="BF267" s="290"/>
    </row>
    <row r="268" spans="2:58" hidden="1">
      <c r="B268" s="251"/>
      <c r="AB268" s="290"/>
      <c r="AC268" s="290"/>
      <c r="AD268" s="290"/>
      <c r="AE268" s="290"/>
      <c r="AF268" s="290"/>
      <c r="AG268" s="290"/>
      <c r="AH268" s="290"/>
      <c r="AI268" s="290"/>
      <c r="AJ268" s="290"/>
      <c r="AK268" s="290"/>
      <c r="AL268" s="290"/>
      <c r="AM268" s="290"/>
      <c r="AN268" s="290"/>
      <c r="AO268" s="290"/>
      <c r="AP268" s="290"/>
      <c r="AQ268" s="290"/>
      <c r="AR268" s="290"/>
      <c r="AS268" s="290"/>
      <c r="AT268" s="290"/>
      <c r="AU268" s="290"/>
      <c r="AV268" s="290"/>
      <c r="AW268" s="290"/>
      <c r="AX268" s="290"/>
      <c r="AY268" s="290"/>
      <c r="AZ268" s="290"/>
      <c r="BA268" s="290"/>
      <c r="BB268" s="290"/>
      <c r="BC268" s="290"/>
      <c r="BD268" s="290"/>
      <c r="BE268" s="290"/>
      <c r="BF268" s="290"/>
    </row>
    <row r="269" spans="2:58" hidden="1">
      <c r="B269" s="251"/>
      <c r="AB269" s="290"/>
      <c r="AC269" s="290"/>
      <c r="AD269" s="290"/>
      <c r="AE269" s="290"/>
      <c r="AF269" s="290"/>
      <c r="AG269" s="290"/>
      <c r="AH269" s="290"/>
      <c r="AI269" s="290"/>
      <c r="AJ269" s="290"/>
      <c r="AK269" s="290"/>
      <c r="AL269" s="290"/>
      <c r="AM269" s="290"/>
      <c r="AN269" s="290"/>
      <c r="AO269" s="290"/>
      <c r="AP269" s="290"/>
      <c r="AQ269" s="290"/>
      <c r="AR269" s="290"/>
      <c r="AS269" s="290"/>
      <c r="AT269" s="290"/>
      <c r="AU269" s="290"/>
      <c r="AV269" s="290"/>
      <c r="AW269" s="290"/>
      <c r="AX269" s="290"/>
      <c r="AY269" s="290"/>
      <c r="AZ269" s="290"/>
      <c r="BA269" s="290"/>
      <c r="BB269" s="290"/>
      <c r="BC269" s="290"/>
      <c r="BD269" s="290"/>
      <c r="BE269" s="290"/>
      <c r="BF269" s="290"/>
    </row>
    <row r="270" spans="2:58" hidden="1">
      <c r="B270" s="251"/>
      <c r="AB270" s="290"/>
      <c r="AC270" s="290"/>
      <c r="AD270" s="290"/>
      <c r="AE270" s="290"/>
      <c r="AF270" s="290"/>
      <c r="AG270" s="290"/>
      <c r="AH270" s="290"/>
      <c r="AI270" s="290"/>
      <c r="AJ270" s="290"/>
      <c r="AK270" s="290"/>
      <c r="AL270" s="290"/>
      <c r="AM270" s="290"/>
      <c r="AN270" s="290"/>
      <c r="AO270" s="290"/>
      <c r="AP270" s="290"/>
      <c r="AQ270" s="290"/>
      <c r="AR270" s="290"/>
      <c r="AS270" s="290"/>
      <c r="AT270" s="290"/>
      <c r="AU270" s="290"/>
      <c r="AV270" s="290"/>
      <c r="AW270" s="290"/>
      <c r="AX270" s="290"/>
      <c r="AY270" s="290"/>
      <c r="AZ270" s="290"/>
      <c r="BA270" s="290"/>
      <c r="BB270" s="290"/>
      <c r="BC270" s="290"/>
      <c r="BD270" s="290"/>
      <c r="BE270" s="290"/>
      <c r="BF270" s="290"/>
    </row>
    <row r="271" spans="2:58" hidden="1">
      <c r="B271" s="251"/>
      <c r="AB271" s="290"/>
      <c r="AC271" s="290"/>
      <c r="AD271" s="290"/>
      <c r="AE271" s="290"/>
      <c r="AF271" s="290"/>
      <c r="AG271" s="290"/>
      <c r="AH271" s="290"/>
      <c r="AI271" s="290"/>
      <c r="AJ271" s="290"/>
      <c r="AK271" s="290"/>
      <c r="AL271" s="290"/>
      <c r="AM271" s="290"/>
      <c r="AN271" s="290"/>
      <c r="AO271" s="290"/>
      <c r="AP271" s="290"/>
      <c r="AQ271" s="290"/>
      <c r="AR271" s="290"/>
      <c r="AS271" s="290"/>
      <c r="AT271" s="290"/>
      <c r="AU271" s="290"/>
      <c r="AV271" s="290"/>
      <c r="AW271" s="290"/>
      <c r="AX271" s="290"/>
      <c r="AY271" s="290"/>
      <c r="AZ271" s="290"/>
      <c r="BA271" s="290"/>
      <c r="BB271" s="290"/>
      <c r="BC271" s="290"/>
      <c r="BD271" s="290"/>
      <c r="BE271" s="290"/>
      <c r="BF271" s="290"/>
    </row>
    <row r="272" spans="2:58" hidden="1">
      <c r="B272" s="251"/>
      <c r="AB272" s="290"/>
      <c r="AC272" s="290"/>
      <c r="AD272" s="290"/>
      <c r="AE272" s="290"/>
      <c r="AF272" s="290"/>
      <c r="AG272" s="290"/>
      <c r="AH272" s="290"/>
      <c r="AI272" s="290"/>
      <c r="AJ272" s="290"/>
      <c r="AK272" s="290"/>
      <c r="AL272" s="290"/>
      <c r="AM272" s="290"/>
      <c r="AN272" s="290"/>
      <c r="AO272" s="290"/>
      <c r="AP272" s="290"/>
      <c r="AQ272" s="290"/>
      <c r="AR272" s="290"/>
      <c r="AS272" s="290"/>
      <c r="AT272" s="290"/>
      <c r="AU272" s="290"/>
      <c r="AV272" s="290"/>
      <c r="AW272" s="290"/>
      <c r="AX272" s="290"/>
      <c r="AY272" s="290"/>
      <c r="AZ272" s="290"/>
      <c r="BA272" s="290"/>
      <c r="BB272" s="290"/>
      <c r="BC272" s="290"/>
      <c r="BD272" s="290"/>
      <c r="BE272" s="290"/>
      <c r="BF272" s="290"/>
    </row>
    <row r="273" spans="2:58" hidden="1">
      <c r="B273" s="251"/>
      <c r="AB273" s="290"/>
      <c r="AC273" s="290"/>
      <c r="AD273" s="290"/>
      <c r="AE273" s="290"/>
      <c r="AF273" s="290"/>
      <c r="AG273" s="290"/>
      <c r="AH273" s="290"/>
      <c r="AI273" s="290"/>
      <c r="AJ273" s="290"/>
      <c r="AK273" s="290"/>
      <c r="AL273" s="290"/>
      <c r="AM273" s="290"/>
      <c r="AN273" s="290"/>
      <c r="AO273" s="290"/>
      <c r="AP273" s="290"/>
      <c r="AQ273" s="290"/>
      <c r="AR273" s="290"/>
      <c r="AS273" s="290"/>
      <c r="AT273" s="290"/>
      <c r="AU273" s="290"/>
      <c r="AV273" s="290"/>
      <c r="AW273" s="290"/>
      <c r="AX273" s="290"/>
      <c r="AY273" s="290"/>
      <c r="AZ273" s="290"/>
      <c r="BA273" s="290"/>
      <c r="BB273" s="290"/>
      <c r="BC273" s="290"/>
      <c r="BD273" s="290"/>
      <c r="BE273" s="290"/>
      <c r="BF273" s="290"/>
    </row>
    <row r="274" spans="2:58" hidden="1">
      <c r="B274" s="251"/>
      <c r="AB274" s="290"/>
      <c r="AC274" s="290"/>
      <c r="AD274" s="290"/>
      <c r="AE274" s="290"/>
      <c r="AF274" s="290"/>
      <c r="AG274" s="290"/>
      <c r="AH274" s="290"/>
      <c r="AI274" s="290"/>
      <c r="AJ274" s="290"/>
      <c r="AK274" s="290"/>
      <c r="AL274" s="290"/>
      <c r="AM274" s="290"/>
      <c r="AN274" s="290"/>
      <c r="AO274" s="290"/>
      <c r="AP274" s="290"/>
      <c r="AQ274" s="290"/>
      <c r="AR274" s="290"/>
      <c r="AS274" s="290"/>
      <c r="AT274" s="290"/>
      <c r="AU274" s="290"/>
      <c r="AV274" s="290"/>
      <c r="AW274" s="290"/>
      <c r="AX274" s="290"/>
      <c r="AY274" s="290"/>
      <c r="AZ274" s="290"/>
      <c r="BA274" s="290"/>
      <c r="BB274" s="290"/>
      <c r="BC274" s="290"/>
      <c r="BD274" s="290"/>
      <c r="BE274" s="290"/>
      <c r="BF274" s="290"/>
    </row>
    <row r="275" spans="2:58" hidden="1">
      <c r="B275" s="251"/>
      <c r="AB275" s="290"/>
      <c r="AC275" s="290"/>
      <c r="AD275" s="290"/>
      <c r="AE275" s="290"/>
      <c r="AF275" s="290"/>
      <c r="AG275" s="290"/>
      <c r="AH275" s="290"/>
      <c r="AI275" s="290"/>
      <c r="AJ275" s="290"/>
      <c r="AK275" s="290"/>
      <c r="AL275" s="290"/>
      <c r="AM275" s="290"/>
      <c r="AN275" s="290"/>
      <c r="AO275" s="290"/>
      <c r="AP275" s="290"/>
      <c r="AQ275" s="290"/>
      <c r="AR275" s="290"/>
      <c r="AS275" s="290"/>
      <c r="AT275" s="290"/>
      <c r="AU275" s="290"/>
      <c r="AV275" s="290"/>
      <c r="AW275" s="290"/>
      <c r="AX275" s="290"/>
      <c r="AY275" s="290"/>
      <c r="AZ275" s="290"/>
      <c r="BA275" s="290"/>
      <c r="BB275" s="290"/>
      <c r="BC275" s="290"/>
      <c r="BD275" s="290"/>
      <c r="BE275" s="290"/>
      <c r="BF275" s="290"/>
    </row>
    <row r="276" spans="2:58" hidden="1">
      <c r="B276" s="251"/>
      <c r="AB276" s="290"/>
      <c r="AC276" s="290"/>
      <c r="AD276" s="290"/>
      <c r="AE276" s="290"/>
      <c r="AF276" s="290"/>
      <c r="AG276" s="290"/>
      <c r="AH276" s="290"/>
      <c r="AI276" s="290"/>
      <c r="AJ276" s="290"/>
      <c r="AK276" s="290"/>
      <c r="AL276" s="290"/>
      <c r="AM276" s="290"/>
      <c r="AN276" s="290"/>
      <c r="AO276" s="290"/>
      <c r="AP276" s="290"/>
      <c r="AQ276" s="290"/>
      <c r="AR276" s="290"/>
      <c r="AS276" s="290"/>
      <c r="AT276" s="290"/>
      <c r="AU276" s="290"/>
      <c r="AV276" s="290"/>
      <c r="AW276" s="290"/>
      <c r="AX276" s="290"/>
      <c r="AY276" s="290"/>
      <c r="AZ276" s="290"/>
      <c r="BA276" s="290"/>
      <c r="BB276" s="290"/>
      <c r="BC276" s="290"/>
      <c r="BD276" s="290"/>
      <c r="BE276" s="290"/>
      <c r="BF276" s="290"/>
    </row>
    <row r="277" spans="2:58" hidden="1">
      <c r="B277" s="251"/>
      <c r="AB277" s="290"/>
      <c r="AC277" s="290"/>
      <c r="AD277" s="290"/>
      <c r="AE277" s="290"/>
      <c r="AF277" s="290"/>
      <c r="AG277" s="290"/>
      <c r="AH277" s="290"/>
      <c r="AI277" s="290"/>
      <c r="AJ277" s="290"/>
      <c r="AK277" s="290"/>
      <c r="AL277" s="290"/>
      <c r="AM277" s="290"/>
      <c r="AN277" s="290"/>
      <c r="AO277" s="290"/>
      <c r="AP277" s="290"/>
      <c r="AQ277" s="290"/>
      <c r="AR277" s="290"/>
      <c r="AS277" s="290"/>
      <c r="AT277" s="290"/>
      <c r="AU277" s="290"/>
      <c r="AV277" s="290"/>
      <c r="AW277" s="290"/>
      <c r="AX277" s="290"/>
      <c r="AY277" s="290"/>
      <c r="AZ277" s="290"/>
      <c r="BA277" s="290"/>
      <c r="BB277" s="290"/>
      <c r="BC277" s="290"/>
      <c r="BD277" s="290"/>
      <c r="BE277" s="290"/>
      <c r="BF277" s="290"/>
    </row>
    <row r="278" spans="2:58" hidden="1">
      <c r="B278" s="251"/>
      <c r="AB278" s="290"/>
      <c r="AC278" s="290"/>
      <c r="AD278" s="290"/>
      <c r="AE278" s="290"/>
      <c r="AF278" s="290"/>
      <c r="AG278" s="290"/>
      <c r="AH278" s="290"/>
      <c r="AI278" s="290"/>
      <c r="AJ278" s="290"/>
      <c r="AK278" s="290"/>
      <c r="AL278" s="290"/>
      <c r="AM278" s="290"/>
      <c r="AN278" s="290"/>
      <c r="AO278" s="290"/>
      <c r="AP278" s="290"/>
      <c r="AQ278" s="290"/>
      <c r="AR278" s="290"/>
      <c r="AS278" s="290"/>
      <c r="AT278" s="290"/>
      <c r="AU278" s="290"/>
      <c r="AV278" s="290"/>
      <c r="AW278" s="290"/>
      <c r="AX278" s="290"/>
      <c r="AY278" s="290"/>
      <c r="AZ278" s="290"/>
      <c r="BA278" s="290"/>
      <c r="BB278" s="290"/>
      <c r="BC278" s="290"/>
      <c r="BD278" s="290"/>
      <c r="BE278" s="290"/>
      <c r="BF278" s="290"/>
    </row>
    <row r="279" spans="2:58" hidden="1">
      <c r="B279" s="251"/>
      <c r="AB279" s="290"/>
      <c r="AC279" s="290"/>
      <c r="AD279" s="290"/>
      <c r="AE279" s="290"/>
      <c r="AF279" s="290"/>
      <c r="AG279" s="290"/>
      <c r="AH279" s="290"/>
      <c r="AI279" s="290"/>
      <c r="AJ279" s="290"/>
      <c r="AK279" s="290"/>
      <c r="AL279" s="290"/>
      <c r="AM279" s="290"/>
      <c r="AN279" s="290"/>
      <c r="AO279" s="290"/>
      <c r="AP279" s="290"/>
      <c r="AQ279" s="290"/>
      <c r="AR279" s="290"/>
      <c r="AS279" s="290"/>
      <c r="AT279" s="290"/>
      <c r="AU279" s="290"/>
      <c r="AV279" s="290"/>
      <c r="AW279" s="290"/>
      <c r="AX279" s="290"/>
      <c r="AY279" s="290"/>
      <c r="AZ279" s="290"/>
      <c r="BA279" s="290"/>
      <c r="BB279" s="290"/>
      <c r="BC279" s="290"/>
      <c r="BD279" s="290"/>
      <c r="BE279" s="290"/>
      <c r="BF279" s="290"/>
    </row>
    <row r="280" spans="2:58" hidden="1">
      <c r="B280" s="251"/>
      <c r="AB280" s="290"/>
      <c r="AC280" s="290"/>
      <c r="AD280" s="290"/>
      <c r="AE280" s="290"/>
      <c r="AF280" s="290"/>
      <c r="AG280" s="290"/>
      <c r="AH280" s="290"/>
      <c r="AI280" s="290"/>
      <c r="AJ280" s="290"/>
      <c r="AK280" s="290"/>
      <c r="AL280" s="290"/>
      <c r="AM280" s="290"/>
      <c r="AN280" s="290"/>
      <c r="AO280" s="290"/>
      <c r="AP280" s="290"/>
      <c r="AQ280" s="290"/>
      <c r="AR280" s="290"/>
      <c r="AS280" s="290"/>
      <c r="AT280" s="290"/>
      <c r="AU280" s="290"/>
      <c r="AV280" s="290"/>
      <c r="AW280" s="290"/>
      <c r="AX280" s="290"/>
      <c r="AY280" s="290"/>
      <c r="AZ280" s="290"/>
      <c r="BA280" s="290"/>
      <c r="BB280" s="290"/>
      <c r="BC280" s="290"/>
      <c r="BD280" s="290"/>
      <c r="BE280" s="290"/>
      <c r="BF280" s="290"/>
    </row>
    <row r="281" spans="2:58" hidden="1">
      <c r="B281" s="251"/>
      <c r="AB281" s="290"/>
      <c r="AC281" s="290"/>
      <c r="AD281" s="290"/>
      <c r="AE281" s="290"/>
      <c r="AF281" s="290"/>
      <c r="AG281" s="290"/>
      <c r="AH281" s="290"/>
      <c r="AI281" s="290"/>
      <c r="AJ281" s="290"/>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c r="BE281" s="290"/>
      <c r="BF281" s="290"/>
    </row>
    <row r="282" spans="2:58" hidden="1">
      <c r="B282" s="251"/>
      <c r="AB282" s="290"/>
      <c r="AC282" s="290"/>
      <c r="AD282" s="290"/>
      <c r="AE282" s="290"/>
      <c r="AF282" s="290"/>
      <c r="AG282" s="290"/>
      <c r="AH282" s="290"/>
      <c r="AI282" s="290"/>
      <c r="AJ282" s="290"/>
      <c r="AK282" s="290"/>
      <c r="AL282" s="290"/>
      <c r="AM282" s="290"/>
      <c r="AN282" s="290"/>
      <c r="AO282" s="290"/>
      <c r="AP282" s="290"/>
      <c r="AQ282" s="290"/>
      <c r="AR282" s="290"/>
      <c r="AS282" s="290"/>
      <c r="AT282" s="290"/>
      <c r="AU282" s="290"/>
      <c r="AV282" s="290"/>
      <c r="AW282" s="290"/>
      <c r="AX282" s="290"/>
      <c r="AY282" s="290"/>
      <c r="AZ282" s="290"/>
      <c r="BA282" s="290"/>
      <c r="BB282" s="290"/>
      <c r="BC282" s="290"/>
      <c r="BD282" s="290"/>
      <c r="BE282" s="290"/>
      <c r="BF282" s="290"/>
    </row>
    <row r="283" spans="2:58" hidden="1">
      <c r="B283" s="251"/>
      <c r="AB283" s="290"/>
      <c r="AC283" s="290"/>
      <c r="AD283" s="290"/>
      <c r="AE283" s="290"/>
      <c r="AF283" s="290"/>
      <c r="AG283" s="290"/>
      <c r="AH283" s="290"/>
      <c r="AI283" s="290"/>
      <c r="AJ283" s="290"/>
      <c r="AK283" s="290"/>
      <c r="AL283" s="290"/>
      <c r="AM283" s="290"/>
      <c r="AN283" s="290"/>
      <c r="AO283" s="290"/>
      <c r="AP283" s="290"/>
      <c r="AQ283" s="290"/>
      <c r="AR283" s="290"/>
      <c r="AS283" s="290"/>
      <c r="AT283" s="290"/>
      <c r="AU283" s="290"/>
      <c r="AV283" s="290"/>
      <c r="AW283" s="290"/>
      <c r="AX283" s="290"/>
      <c r="AY283" s="290"/>
      <c r="AZ283" s="290"/>
      <c r="BA283" s="290"/>
      <c r="BB283" s="290"/>
      <c r="BC283" s="290"/>
      <c r="BD283" s="290"/>
      <c r="BE283" s="290"/>
      <c r="BF283" s="290"/>
    </row>
    <row r="284" spans="2:58" hidden="1">
      <c r="B284" s="251"/>
      <c r="AB284" s="290"/>
      <c r="AC284" s="290"/>
      <c r="AD284" s="290"/>
      <c r="AE284" s="290"/>
      <c r="AF284" s="290"/>
      <c r="AG284" s="290"/>
      <c r="AH284" s="290"/>
      <c r="AI284" s="290"/>
      <c r="AJ284" s="290"/>
      <c r="AK284" s="290"/>
      <c r="AL284" s="290"/>
      <c r="AM284" s="290"/>
      <c r="AN284" s="290"/>
      <c r="AO284" s="290"/>
      <c r="AP284" s="290"/>
      <c r="AQ284" s="290"/>
      <c r="AR284" s="290"/>
      <c r="AS284" s="290"/>
      <c r="AT284" s="290"/>
      <c r="AU284" s="290"/>
      <c r="AV284" s="290"/>
      <c r="AW284" s="290"/>
      <c r="AX284" s="290"/>
      <c r="AY284" s="290"/>
      <c r="AZ284" s="290"/>
      <c r="BA284" s="290"/>
      <c r="BB284" s="290"/>
      <c r="BC284" s="290"/>
      <c r="BD284" s="290"/>
      <c r="BE284" s="290"/>
      <c r="BF284" s="290"/>
    </row>
    <row r="285" spans="2:58" hidden="1">
      <c r="B285" s="251"/>
      <c r="AB285" s="290"/>
      <c r="AC285" s="290"/>
      <c r="AD285" s="290"/>
      <c r="AE285" s="290"/>
      <c r="AF285" s="290"/>
      <c r="AG285" s="290"/>
      <c r="AH285" s="290"/>
      <c r="AI285" s="290"/>
      <c r="AJ285" s="290"/>
      <c r="AK285" s="290"/>
      <c r="AL285" s="290"/>
      <c r="AM285" s="290"/>
      <c r="AN285" s="290"/>
      <c r="AO285" s="290"/>
      <c r="AP285" s="290"/>
      <c r="AQ285" s="290"/>
      <c r="AR285" s="290"/>
      <c r="AS285" s="290"/>
      <c r="AT285" s="290"/>
      <c r="AU285" s="290"/>
      <c r="AV285" s="290"/>
      <c r="AW285" s="290"/>
      <c r="AX285" s="290"/>
      <c r="AY285" s="290"/>
      <c r="AZ285" s="290"/>
      <c r="BA285" s="290"/>
      <c r="BB285" s="290"/>
      <c r="BC285" s="290"/>
      <c r="BD285" s="290"/>
      <c r="BE285" s="290"/>
      <c r="BF285" s="290"/>
    </row>
    <row r="286" spans="2:58" hidden="1">
      <c r="B286" s="251"/>
      <c r="AB286" s="290"/>
      <c r="AC286" s="290"/>
      <c r="AD286" s="290"/>
      <c r="AE286" s="290"/>
      <c r="AF286" s="290"/>
      <c r="AG286" s="290"/>
      <c r="AH286" s="290"/>
      <c r="AI286" s="290"/>
      <c r="AJ286" s="290"/>
      <c r="AK286" s="290"/>
      <c r="AL286" s="290"/>
      <c r="AM286" s="290"/>
      <c r="AN286" s="290"/>
      <c r="AO286" s="290"/>
      <c r="AP286" s="290"/>
      <c r="AQ286" s="290"/>
      <c r="AR286" s="290"/>
      <c r="AS286" s="290"/>
      <c r="AT286" s="290"/>
      <c r="AU286" s="290"/>
      <c r="AV286" s="290"/>
      <c r="AW286" s="290"/>
      <c r="AX286" s="290"/>
      <c r="AY286" s="290"/>
      <c r="AZ286" s="290"/>
      <c r="BA286" s="290"/>
      <c r="BB286" s="290"/>
      <c r="BC286" s="290"/>
      <c r="BD286" s="290"/>
      <c r="BE286" s="290"/>
      <c r="BF286" s="290"/>
    </row>
    <row r="287" spans="2:58" hidden="1">
      <c r="B287" s="251"/>
      <c r="AB287" s="290"/>
      <c r="AC287" s="290"/>
      <c r="AD287" s="290"/>
      <c r="AE287" s="290"/>
      <c r="AF287" s="290"/>
      <c r="AG287" s="290"/>
      <c r="AH287" s="290"/>
      <c r="AI287" s="290"/>
      <c r="AJ287" s="290"/>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c r="BE287" s="290"/>
      <c r="BF287" s="290"/>
    </row>
    <row r="288" spans="2:58" hidden="1">
      <c r="B288" s="251"/>
      <c r="AB288" s="290"/>
      <c r="AC288" s="290"/>
      <c r="AD288" s="290"/>
      <c r="AE288" s="290"/>
      <c r="AF288" s="290"/>
      <c r="AG288" s="290"/>
      <c r="AH288" s="290"/>
      <c r="AI288" s="290"/>
      <c r="AJ288" s="290"/>
      <c r="AK288" s="290"/>
      <c r="AL288" s="290"/>
      <c r="AM288" s="290"/>
      <c r="AN288" s="290"/>
      <c r="AO288" s="290"/>
      <c r="AP288" s="290"/>
      <c r="AQ288" s="290"/>
      <c r="AR288" s="290"/>
      <c r="AS288" s="290"/>
      <c r="AT288" s="290"/>
      <c r="AU288" s="290"/>
      <c r="AV288" s="290"/>
      <c r="AW288" s="290"/>
      <c r="AX288" s="290"/>
      <c r="AY288" s="290"/>
      <c r="AZ288" s="290"/>
      <c r="BA288" s="290"/>
      <c r="BB288" s="290"/>
      <c r="BC288" s="290"/>
      <c r="BD288" s="290"/>
      <c r="BE288" s="290"/>
      <c r="BF288" s="290"/>
    </row>
    <row r="289" spans="2:58" hidden="1">
      <c r="B289" s="251"/>
      <c r="AB289" s="290"/>
      <c r="AC289" s="290"/>
      <c r="AD289" s="290"/>
      <c r="AE289" s="290"/>
      <c r="AF289" s="290"/>
      <c r="AG289" s="290"/>
      <c r="AH289" s="290"/>
      <c r="AI289" s="290"/>
      <c r="AJ289" s="290"/>
      <c r="AK289" s="290"/>
      <c r="AL289" s="290"/>
      <c r="AM289" s="290"/>
      <c r="AN289" s="290"/>
      <c r="AO289" s="290"/>
      <c r="AP289" s="290"/>
      <c r="AQ289" s="290"/>
      <c r="AR289" s="290"/>
      <c r="AS289" s="290"/>
      <c r="AT289" s="290"/>
      <c r="AU289" s="290"/>
      <c r="AV289" s="290"/>
      <c r="AW289" s="290"/>
      <c r="AX289" s="290"/>
      <c r="AY289" s="290"/>
      <c r="AZ289" s="290"/>
      <c r="BA289" s="290"/>
      <c r="BB289" s="290"/>
      <c r="BC289" s="290"/>
      <c r="BD289" s="290"/>
      <c r="BE289" s="290"/>
      <c r="BF289" s="290"/>
    </row>
    <row r="290" spans="2:58" hidden="1">
      <c r="B290" s="251"/>
      <c r="AB290" s="290"/>
      <c r="AC290" s="290"/>
      <c r="AD290" s="290"/>
      <c r="AE290" s="290"/>
      <c r="AF290" s="290"/>
      <c r="AG290" s="290"/>
      <c r="AH290" s="290"/>
      <c r="AI290" s="290"/>
      <c r="AJ290" s="290"/>
      <c r="AK290" s="290"/>
      <c r="AL290" s="290"/>
      <c r="AM290" s="290"/>
      <c r="AN290" s="290"/>
      <c r="AO290" s="290"/>
      <c r="AP290" s="290"/>
      <c r="AQ290" s="290"/>
      <c r="AR290" s="290"/>
      <c r="AS290" s="290"/>
      <c r="AT290" s="290"/>
      <c r="AU290" s="290"/>
      <c r="AV290" s="290"/>
      <c r="AW290" s="290"/>
      <c r="AX290" s="290"/>
      <c r="AY290" s="290"/>
      <c r="AZ290" s="290"/>
      <c r="BA290" s="290"/>
      <c r="BB290" s="290"/>
      <c r="BC290" s="290"/>
      <c r="BD290" s="290"/>
      <c r="BE290" s="290"/>
      <c r="BF290" s="290"/>
    </row>
    <row r="291" spans="2:58" hidden="1">
      <c r="B291" s="251"/>
      <c r="AB291" s="290"/>
      <c r="AC291" s="290"/>
      <c r="AD291" s="290"/>
      <c r="AE291" s="290"/>
      <c r="AF291" s="290"/>
      <c r="AG291" s="290"/>
      <c r="AH291" s="290"/>
      <c r="AI291" s="290"/>
      <c r="AJ291" s="290"/>
      <c r="AK291" s="290"/>
      <c r="AL291" s="290"/>
      <c r="AM291" s="290"/>
      <c r="AN291" s="290"/>
      <c r="AO291" s="290"/>
      <c r="AP291" s="290"/>
      <c r="AQ291" s="290"/>
      <c r="AR291" s="290"/>
      <c r="AS291" s="290"/>
      <c r="AT291" s="290"/>
      <c r="AU291" s="290"/>
      <c r="AV291" s="290"/>
      <c r="AW291" s="290"/>
      <c r="AX291" s="290"/>
      <c r="AY291" s="290"/>
      <c r="AZ291" s="290"/>
      <c r="BA291" s="290"/>
      <c r="BB291" s="290"/>
      <c r="BC291" s="290"/>
      <c r="BD291" s="290"/>
      <c r="BE291" s="290"/>
      <c r="BF291" s="290"/>
    </row>
    <row r="292" spans="2:58" hidden="1">
      <c r="B292" s="251"/>
      <c r="AB292" s="290"/>
      <c r="AC292" s="290"/>
      <c r="AD292" s="290"/>
      <c r="AE292" s="290"/>
      <c r="AF292" s="290"/>
      <c r="AG292" s="290"/>
      <c r="AH292" s="290"/>
      <c r="AI292" s="290"/>
      <c r="AJ292" s="290"/>
      <c r="AK292" s="290"/>
      <c r="AL292" s="290"/>
      <c r="AM292" s="290"/>
      <c r="AN292" s="290"/>
      <c r="AO292" s="290"/>
      <c r="AP292" s="290"/>
      <c r="AQ292" s="290"/>
      <c r="AR292" s="290"/>
      <c r="AS292" s="290"/>
      <c r="AT292" s="290"/>
      <c r="AU292" s="290"/>
      <c r="AV292" s="290"/>
      <c r="AW292" s="290"/>
      <c r="AX292" s="290"/>
      <c r="AY292" s="290"/>
      <c r="AZ292" s="290"/>
      <c r="BA292" s="290"/>
      <c r="BB292" s="290"/>
      <c r="BC292" s="290"/>
      <c r="BD292" s="290"/>
      <c r="BE292" s="290"/>
      <c r="BF292" s="290"/>
    </row>
    <row r="293" spans="2:58" hidden="1">
      <c r="B293" s="251"/>
      <c r="AB293" s="290"/>
      <c r="AC293" s="290"/>
      <c r="AD293" s="290"/>
      <c r="AE293" s="290"/>
      <c r="AF293" s="290"/>
      <c r="AG293" s="290"/>
      <c r="AH293" s="290"/>
      <c r="AI293" s="290"/>
      <c r="AJ293" s="290"/>
      <c r="AK293" s="290"/>
      <c r="AL293" s="290"/>
      <c r="AM293" s="290"/>
      <c r="AN293" s="290"/>
      <c r="AO293" s="290"/>
      <c r="AP293" s="290"/>
      <c r="AQ293" s="290"/>
      <c r="AR293" s="290"/>
      <c r="AS293" s="290"/>
      <c r="AT293" s="290"/>
      <c r="AU293" s="290"/>
      <c r="AV293" s="290"/>
      <c r="AW293" s="290"/>
      <c r="AX293" s="290"/>
      <c r="AY293" s="290"/>
      <c r="AZ293" s="290"/>
      <c r="BA293" s="290"/>
      <c r="BB293" s="290"/>
      <c r="BC293" s="290"/>
      <c r="BD293" s="290"/>
      <c r="BE293" s="290"/>
      <c r="BF293" s="290"/>
    </row>
    <row r="294" spans="2:58" hidden="1">
      <c r="B294" s="251"/>
      <c r="AB294" s="290"/>
      <c r="AC294" s="290"/>
      <c r="AD294" s="290"/>
      <c r="AE294" s="290"/>
      <c r="AF294" s="290"/>
      <c r="AG294" s="290"/>
      <c r="AH294" s="290"/>
      <c r="AI294" s="290"/>
      <c r="AJ294" s="290"/>
      <c r="AK294" s="290"/>
      <c r="AL294" s="290"/>
      <c r="AM294" s="290"/>
      <c r="AN294" s="290"/>
      <c r="AO294" s="290"/>
      <c r="AP294" s="290"/>
      <c r="AQ294" s="290"/>
      <c r="AR294" s="290"/>
      <c r="AS294" s="290"/>
      <c r="AT294" s="290"/>
      <c r="AU294" s="290"/>
      <c r="AV294" s="290"/>
      <c r="AW294" s="290"/>
      <c r="AX294" s="290"/>
      <c r="AY294" s="290"/>
      <c r="AZ294" s="290"/>
      <c r="BA294" s="290"/>
      <c r="BB294" s="290"/>
      <c r="BC294" s="290"/>
      <c r="BD294" s="290"/>
      <c r="BE294" s="290"/>
      <c r="BF294" s="290"/>
    </row>
    <row r="295" spans="2:58" hidden="1">
      <c r="B295" s="251"/>
      <c r="AB295" s="290"/>
      <c r="AC295" s="290"/>
      <c r="AD295" s="290"/>
      <c r="AE295" s="290"/>
      <c r="AF295" s="290"/>
      <c r="AG295" s="290"/>
      <c r="AH295" s="290"/>
      <c r="AI295" s="290"/>
      <c r="AJ295" s="290"/>
      <c r="AK295" s="290"/>
      <c r="AL295" s="290"/>
      <c r="AM295" s="290"/>
      <c r="AN295" s="290"/>
      <c r="AO295" s="290"/>
      <c r="AP295" s="290"/>
      <c r="AQ295" s="290"/>
      <c r="AR295" s="290"/>
      <c r="AS295" s="290"/>
      <c r="AT295" s="290"/>
      <c r="AU295" s="290"/>
      <c r="AV295" s="290"/>
      <c r="AW295" s="290"/>
      <c r="AX295" s="290"/>
      <c r="AY295" s="290"/>
      <c r="AZ295" s="290"/>
      <c r="BA295" s="290"/>
      <c r="BB295" s="290"/>
      <c r="BC295" s="290"/>
      <c r="BD295" s="290"/>
      <c r="BE295" s="290"/>
      <c r="BF295" s="290"/>
    </row>
    <row r="296" spans="2:58" hidden="1">
      <c r="B296" s="251"/>
      <c r="AB296" s="290"/>
      <c r="AC296" s="290"/>
      <c r="AD296" s="290"/>
      <c r="AE296" s="290"/>
      <c r="AF296" s="290"/>
      <c r="AG296" s="290"/>
      <c r="AH296" s="290"/>
      <c r="AI296" s="290"/>
      <c r="AJ296" s="290"/>
      <c r="AK296" s="290"/>
      <c r="AL296" s="290"/>
      <c r="AM296" s="290"/>
      <c r="AN296" s="290"/>
      <c r="AO296" s="290"/>
      <c r="AP296" s="290"/>
      <c r="AQ296" s="290"/>
      <c r="AR296" s="290"/>
      <c r="AS296" s="290"/>
      <c r="AT296" s="290"/>
      <c r="AU296" s="290"/>
      <c r="AV296" s="290"/>
      <c r="AW296" s="290"/>
      <c r="AX296" s="290"/>
      <c r="AY296" s="290"/>
      <c r="AZ296" s="290"/>
      <c r="BA296" s="290"/>
      <c r="BB296" s="290"/>
      <c r="BC296" s="290"/>
      <c r="BD296" s="290"/>
      <c r="BE296" s="290"/>
      <c r="BF296" s="290"/>
    </row>
    <row r="297" spans="2:58" hidden="1">
      <c r="B297" s="251"/>
      <c r="AB297" s="290"/>
      <c r="AC297" s="290"/>
      <c r="AD297" s="290"/>
      <c r="AE297" s="290"/>
      <c r="AF297" s="290"/>
      <c r="AG297" s="290"/>
      <c r="AH297" s="290"/>
      <c r="AI297" s="290"/>
      <c r="AJ297" s="290"/>
      <c r="AK297" s="290"/>
      <c r="AL297" s="290"/>
      <c r="AM297" s="290"/>
      <c r="AN297" s="290"/>
      <c r="AO297" s="290"/>
      <c r="AP297" s="290"/>
      <c r="AQ297" s="290"/>
      <c r="AR297" s="290"/>
      <c r="AS297" s="290"/>
      <c r="AT297" s="290"/>
      <c r="AU297" s="290"/>
      <c r="AV297" s="290"/>
      <c r="AW297" s="290"/>
      <c r="AX297" s="290"/>
      <c r="AY297" s="290"/>
      <c r="AZ297" s="290"/>
      <c r="BA297" s="290"/>
      <c r="BB297" s="290"/>
      <c r="BC297" s="290"/>
      <c r="BD297" s="290"/>
      <c r="BE297" s="290"/>
      <c r="BF297" s="290"/>
    </row>
    <row r="298" spans="2:58" hidden="1">
      <c r="B298" s="251"/>
      <c r="AB298" s="290"/>
      <c r="AC298" s="290"/>
      <c r="AD298" s="290"/>
      <c r="AE298" s="290"/>
      <c r="AF298" s="290"/>
      <c r="AG298" s="290"/>
      <c r="AH298" s="290"/>
      <c r="AI298" s="290"/>
      <c r="AJ298" s="290"/>
      <c r="AK298" s="290"/>
      <c r="AL298" s="290"/>
      <c r="AM298" s="290"/>
      <c r="AN298" s="290"/>
      <c r="AO298" s="290"/>
      <c r="AP298" s="290"/>
      <c r="AQ298" s="290"/>
      <c r="AR298" s="290"/>
      <c r="AS298" s="290"/>
      <c r="AT298" s="290"/>
      <c r="AU298" s="290"/>
      <c r="AV298" s="290"/>
      <c r="AW298" s="290"/>
      <c r="AX298" s="290"/>
      <c r="AY298" s="290"/>
      <c r="AZ298" s="290"/>
      <c r="BA298" s="290"/>
      <c r="BB298" s="290"/>
      <c r="BC298" s="290"/>
      <c r="BD298" s="290"/>
      <c r="BE298" s="290"/>
      <c r="BF298" s="290"/>
    </row>
    <row r="299" spans="2:58" hidden="1">
      <c r="B299" s="251"/>
      <c r="AB299" s="290"/>
      <c r="AC299" s="290"/>
      <c r="AD299" s="290"/>
      <c r="AE299" s="290"/>
      <c r="AF299" s="290"/>
      <c r="AG299" s="290"/>
      <c r="AH299" s="290"/>
      <c r="AI299" s="290"/>
      <c r="AJ299" s="290"/>
      <c r="AK299" s="290"/>
      <c r="AL299" s="290"/>
      <c r="AM299" s="290"/>
      <c r="AN299" s="290"/>
      <c r="AO299" s="290"/>
      <c r="AP299" s="290"/>
      <c r="AQ299" s="290"/>
      <c r="AR299" s="290"/>
      <c r="AS299" s="290"/>
      <c r="AT299" s="290"/>
      <c r="AU299" s="290"/>
      <c r="AV299" s="290"/>
      <c r="AW299" s="290"/>
      <c r="AX299" s="290"/>
      <c r="AY299" s="290"/>
      <c r="AZ299" s="290"/>
      <c r="BA299" s="290"/>
      <c r="BB299" s="290"/>
      <c r="BC299" s="290"/>
      <c r="BD299" s="290"/>
      <c r="BE299" s="290"/>
      <c r="BF299" s="290"/>
    </row>
    <row r="300" spans="2:58" hidden="1">
      <c r="B300" s="251"/>
      <c r="AB300" s="290"/>
      <c r="AC300" s="290"/>
      <c r="AD300" s="290"/>
      <c r="AE300" s="290"/>
      <c r="AF300" s="290"/>
      <c r="AG300" s="290"/>
      <c r="AH300" s="290"/>
      <c r="AI300" s="290"/>
      <c r="AJ300" s="290"/>
      <c r="AK300" s="290"/>
      <c r="AL300" s="290"/>
      <c r="AM300" s="290"/>
      <c r="AN300" s="290"/>
      <c r="AO300" s="290"/>
      <c r="AP300" s="290"/>
      <c r="AQ300" s="290"/>
      <c r="AR300" s="290"/>
      <c r="AS300" s="290"/>
      <c r="AT300" s="290"/>
      <c r="AU300" s="290"/>
      <c r="AV300" s="290"/>
      <c r="AW300" s="290"/>
      <c r="AX300" s="290"/>
      <c r="AY300" s="290"/>
      <c r="AZ300" s="290"/>
      <c r="BA300" s="290"/>
      <c r="BB300" s="290"/>
      <c r="BC300" s="290"/>
      <c r="BD300" s="290"/>
      <c r="BE300" s="290"/>
      <c r="BF300" s="290"/>
    </row>
    <row r="301" spans="2:58" hidden="1">
      <c r="B301" s="251"/>
      <c r="AB301" s="290"/>
      <c r="AC301" s="290"/>
      <c r="AD301" s="290"/>
      <c r="AE301" s="290"/>
      <c r="AF301" s="290"/>
      <c r="AG301" s="290"/>
      <c r="AH301" s="290"/>
      <c r="AI301" s="290"/>
      <c r="AJ301" s="290"/>
      <c r="AK301" s="290"/>
      <c r="AL301" s="290"/>
      <c r="AM301" s="290"/>
      <c r="AN301" s="290"/>
      <c r="AO301" s="290"/>
      <c r="AP301" s="290"/>
      <c r="AQ301" s="290"/>
      <c r="AR301" s="290"/>
      <c r="AS301" s="290"/>
      <c r="AT301" s="290"/>
      <c r="AU301" s="290"/>
      <c r="AV301" s="290"/>
      <c r="AW301" s="290"/>
      <c r="AX301" s="290"/>
      <c r="AY301" s="290"/>
      <c r="AZ301" s="290"/>
      <c r="BA301" s="290"/>
      <c r="BB301" s="290"/>
      <c r="BC301" s="290"/>
      <c r="BD301" s="290"/>
      <c r="BE301" s="290"/>
      <c r="BF301" s="290"/>
    </row>
    <row r="302" spans="2:58" hidden="1">
      <c r="B302" s="251"/>
      <c r="AB302" s="290"/>
      <c r="AC302" s="290"/>
      <c r="AD302" s="290"/>
      <c r="AE302" s="290"/>
      <c r="AF302" s="290"/>
      <c r="AG302" s="290"/>
      <c r="AH302" s="290"/>
      <c r="AI302" s="290"/>
      <c r="AJ302" s="290"/>
      <c r="AK302" s="290"/>
      <c r="AL302" s="290"/>
      <c r="AM302" s="290"/>
      <c r="AN302" s="290"/>
      <c r="AO302" s="290"/>
      <c r="AP302" s="290"/>
      <c r="AQ302" s="290"/>
      <c r="AR302" s="290"/>
      <c r="AS302" s="290"/>
      <c r="AT302" s="290"/>
      <c r="AU302" s="290"/>
      <c r="AV302" s="290"/>
      <c r="AW302" s="290"/>
      <c r="AX302" s="290"/>
      <c r="AY302" s="290"/>
      <c r="AZ302" s="290"/>
      <c r="BA302" s="290"/>
      <c r="BB302" s="290"/>
      <c r="BC302" s="290"/>
      <c r="BD302" s="290"/>
      <c r="BE302" s="290"/>
      <c r="BF302" s="290"/>
    </row>
    <row r="303" spans="2:58" hidden="1">
      <c r="B303" s="251"/>
      <c r="AB303" s="290"/>
      <c r="AC303" s="290"/>
      <c r="AD303" s="290"/>
      <c r="AE303" s="290"/>
      <c r="AF303" s="290"/>
      <c r="AG303" s="290"/>
      <c r="AH303" s="290"/>
      <c r="AI303" s="290"/>
      <c r="AJ303" s="290"/>
      <c r="AK303" s="290"/>
      <c r="AL303" s="290"/>
      <c r="AM303" s="290"/>
      <c r="AN303" s="290"/>
      <c r="AO303" s="290"/>
      <c r="AP303" s="290"/>
      <c r="AQ303" s="290"/>
      <c r="AR303" s="290"/>
      <c r="AS303" s="290"/>
      <c r="AT303" s="290"/>
      <c r="AU303" s="290"/>
      <c r="AV303" s="290"/>
      <c r="AW303" s="290"/>
      <c r="AX303" s="290"/>
      <c r="AY303" s="290"/>
      <c r="AZ303" s="290"/>
      <c r="BA303" s="290"/>
      <c r="BB303" s="290"/>
      <c r="BC303" s="290"/>
      <c r="BD303" s="290"/>
      <c r="BE303" s="290"/>
      <c r="BF303" s="290"/>
    </row>
    <row r="304" spans="2:58" hidden="1">
      <c r="B304" s="251"/>
      <c r="AB304" s="290"/>
      <c r="AC304" s="290"/>
      <c r="AD304" s="290"/>
      <c r="AE304" s="290"/>
      <c r="AF304" s="290"/>
      <c r="AG304" s="290"/>
      <c r="AH304" s="290"/>
      <c r="AI304" s="290"/>
      <c r="AJ304" s="290"/>
      <c r="AK304" s="290"/>
      <c r="AL304" s="290"/>
      <c r="AM304" s="290"/>
      <c r="AN304" s="290"/>
      <c r="AO304" s="290"/>
      <c r="AP304" s="290"/>
      <c r="AQ304" s="290"/>
      <c r="AR304" s="290"/>
      <c r="AS304" s="290"/>
      <c r="AT304" s="290"/>
      <c r="AU304" s="290"/>
      <c r="AV304" s="290"/>
      <c r="AW304" s="290"/>
      <c r="AX304" s="290"/>
      <c r="AY304" s="290"/>
      <c r="AZ304" s="290"/>
      <c r="BA304" s="290"/>
      <c r="BB304" s="290"/>
      <c r="BC304" s="290"/>
      <c r="BD304" s="290"/>
      <c r="BE304" s="290"/>
      <c r="BF304" s="290"/>
    </row>
    <row r="305" spans="2:58" hidden="1">
      <c r="B305" s="251"/>
      <c r="AB305" s="290"/>
      <c r="AC305" s="290"/>
      <c r="AD305" s="290"/>
      <c r="AE305" s="290"/>
      <c r="AF305" s="290"/>
      <c r="AG305" s="290"/>
      <c r="AH305" s="290"/>
      <c r="AI305" s="290"/>
      <c r="AJ305" s="290"/>
      <c r="AK305" s="290"/>
      <c r="AL305" s="290"/>
      <c r="AM305" s="290"/>
      <c r="AN305" s="290"/>
      <c r="AO305" s="290"/>
      <c r="AP305" s="290"/>
      <c r="AQ305" s="290"/>
      <c r="AR305" s="290"/>
      <c r="AS305" s="290"/>
      <c r="AT305" s="290"/>
      <c r="AU305" s="290"/>
      <c r="AV305" s="290"/>
      <c r="AW305" s="290"/>
      <c r="AX305" s="290"/>
      <c r="AY305" s="290"/>
      <c r="AZ305" s="290"/>
      <c r="BA305" s="290"/>
      <c r="BB305" s="290"/>
      <c r="BC305" s="290"/>
      <c r="BD305" s="290"/>
      <c r="BE305" s="290"/>
      <c r="BF305" s="290"/>
    </row>
    <row r="306" spans="2:58" hidden="1">
      <c r="B306" s="251"/>
      <c r="AB306" s="290"/>
      <c r="AC306" s="290"/>
      <c r="AD306" s="290"/>
      <c r="AE306" s="290"/>
      <c r="AF306" s="290"/>
      <c r="AG306" s="290"/>
      <c r="AH306" s="290"/>
      <c r="AI306" s="290"/>
      <c r="AJ306" s="290"/>
      <c r="AK306" s="290"/>
      <c r="AL306" s="290"/>
      <c r="AM306" s="290"/>
      <c r="AN306" s="290"/>
      <c r="AO306" s="290"/>
      <c r="AP306" s="290"/>
      <c r="AQ306" s="290"/>
      <c r="AR306" s="290"/>
      <c r="AS306" s="290"/>
      <c r="AT306" s="290"/>
      <c r="AU306" s="290"/>
      <c r="AV306" s="290"/>
      <c r="AW306" s="290"/>
      <c r="AX306" s="290"/>
      <c r="AY306" s="290"/>
      <c r="AZ306" s="290"/>
      <c r="BA306" s="290"/>
      <c r="BB306" s="290"/>
      <c r="BC306" s="290"/>
      <c r="BD306" s="290"/>
      <c r="BE306" s="290"/>
      <c r="BF306" s="290"/>
    </row>
    <row r="307" spans="2:58" hidden="1">
      <c r="B307" s="251"/>
      <c r="AB307" s="290"/>
      <c r="AC307" s="290"/>
      <c r="AD307" s="290"/>
      <c r="AE307" s="290"/>
      <c r="AF307" s="290"/>
      <c r="AG307" s="290"/>
      <c r="AH307" s="290"/>
      <c r="AI307" s="290"/>
      <c r="AJ307" s="290"/>
      <c r="AK307" s="290"/>
      <c r="AL307" s="290"/>
      <c r="AM307" s="290"/>
      <c r="AN307" s="290"/>
      <c r="AO307" s="290"/>
      <c r="AP307" s="290"/>
      <c r="AQ307" s="290"/>
      <c r="AR307" s="290"/>
      <c r="AS307" s="290"/>
      <c r="AT307" s="290"/>
      <c r="AU307" s="290"/>
      <c r="AV307" s="290"/>
      <c r="AW307" s="290"/>
      <c r="AX307" s="290"/>
      <c r="AY307" s="290"/>
      <c r="AZ307" s="290"/>
      <c r="BA307" s="290"/>
      <c r="BB307" s="290"/>
      <c r="BC307" s="290"/>
      <c r="BD307" s="290"/>
      <c r="BE307" s="290"/>
      <c r="BF307" s="290"/>
    </row>
    <row r="308" spans="2:58" hidden="1">
      <c r="B308" s="251"/>
      <c r="AB308" s="290"/>
      <c r="AC308" s="290"/>
      <c r="AD308" s="290"/>
      <c r="AE308" s="290"/>
      <c r="AF308" s="290"/>
      <c r="AG308" s="290"/>
      <c r="AH308" s="290"/>
      <c r="AI308" s="290"/>
      <c r="AJ308" s="290"/>
      <c r="AK308" s="290"/>
      <c r="AL308" s="290"/>
      <c r="AM308" s="290"/>
      <c r="AN308" s="290"/>
      <c r="AO308" s="290"/>
      <c r="AP308" s="290"/>
      <c r="AQ308" s="290"/>
      <c r="AR308" s="290"/>
      <c r="AS308" s="290"/>
      <c r="AT308" s="290"/>
      <c r="AU308" s="290"/>
      <c r="AV308" s="290"/>
      <c r="AW308" s="290"/>
      <c r="AX308" s="290"/>
      <c r="AY308" s="290"/>
      <c r="AZ308" s="290"/>
      <c r="BA308" s="290"/>
      <c r="BB308" s="290"/>
      <c r="BC308" s="290"/>
      <c r="BD308" s="290"/>
      <c r="BE308" s="290"/>
      <c r="BF308" s="290"/>
    </row>
    <row r="309" spans="2:58" hidden="1">
      <c r="B309" s="251"/>
      <c r="AB309" s="290"/>
      <c r="AC309" s="290"/>
      <c r="AD309" s="290"/>
      <c r="AE309" s="290"/>
      <c r="AF309" s="290"/>
      <c r="AG309" s="290"/>
      <c r="AH309" s="290"/>
      <c r="AI309" s="290"/>
      <c r="AJ309" s="290"/>
      <c r="AK309" s="290"/>
      <c r="AL309" s="290"/>
      <c r="AM309" s="290"/>
      <c r="AN309" s="290"/>
      <c r="AO309" s="290"/>
      <c r="AP309" s="290"/>
      <c r="AQ309" s="290"/>
      <c r="AR309" s="290"/>
      <c r="AS309" s="290"/>
      <c r="AT309" s="290"/>
      <c r="AU309" s="290"/>
      <c r="AV309" s="290"/>
      <c r="AW309" s="290"/>
      <c r="AX309" s="290"/>
      <c r="AY309" s="290"/>
      <c r="AZ309" s="290"/>
      <c r="BA309" s="290"/>
      <c r="BB309" s="290"/>
      <c r="BC309" s="290"/>
      <c r="BD309" s="290"/>
      <c r="BE309" s="290"/>
      <c r="BF309" s="290"/>
    </row>
    <row r="310" spans="2:58" hidden="1">
      <c r="B310" s="251"/>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0"/>
      <c r="AY310" s="290"/>
      <c r="AZ310" s="290"/>
      <c r="BA310" s="290"/>
      <c r="BB310" s="290"/>
      <c r="BC310" s="290"/>
      <c r="BD310" s="290"/>
      <c r="BE310" s="290"/>
      <c r="BF310" s="290"/>
    </row>
    <row r="311" spans="2:58" hidden="1">
      <c r="B311" s="251"/>
      <c r="AB311" s="290"/>
      <c r="AC311" s="290"/>
      <c r="AD311" s="290"/>
      <c r="AE311" s="290"/>
      <c r="AF311" s="290"/>
      <c r="AG311" s="290"/>
      <c r="AH311" s="290"/>
      <c r="AI311" s="290"/>
      <c r="AJ311" s="290"/>
      <c r="AK311" s="290"/>
      <c r="AL311" s="290"/>
      <c r="AM311" s="290"/>
      <c r="AN311" s="290"/>
      <c r="AO311" s="290"/>
      <c r="AP311" s="290"/>
      <c r="AQ311" s="290"/>
      <c r="AR311" s="290"/>
      <c r="AS311" s="290"/>
      <c r="AT311" s="290"/>
      <c r="AU311" s="290"/>
      <c r="AV311" s="290"/>
      <c r="AW311" s="290"/>
      <c r="AX311" s="290"/>
      <c r="AY311" s="290"/>
      <c r="AZ311" s="290"/>
      <c r="BA311" s="290"/>
      <c r="BB311" s="290"/>
      <c r="BC311" s="290"/>
      <c r="BD311" s="290"/>
      <c r="BE311" s="290"/>
      <c r="BF311" s="290"/>
    </row>
    <row r="312" spans="2:58" hidden="1">
      <c r="B312" s="251"/>
      <c r="AB312" s="290"/>
      <c r="AC312" s="290"/>
      <c r="AD312" s="290"/>
      <c r="AE312" s="290"/>
      <c r="AF312" s="290"/>
      <c r="AG312" s="290"/>
      <c r="AH312" s="290"/>
      <c r="AI312" s="290"/>
      <c r="AJ312" s="290"/>
      <c r="AK312" s="290"/>
      <c r="AL312" s="290"/>
      <c r="AM312" s="290"/>
      <c r="AN312" s="290"/>
      <c r="AO312" s="290"/>
      <c r="AP312" s="290"/>
      <c r="AQ312" s="290"/>
      <c r="AR312" s="290"/>
      <c r="AS312" s="290"/>
      <c r="AT312" s="290"/>
      <c r="AU312" s="290"/>
      <c r="AV312" s="290"/>
      <c r="AW312" s="290"/>
      <c r="AX312" s="290"/>
      <c r="AY312" s="290"/>
      <c r="AZ312" s="290"/>
      <c r="BA312" s="290"/>
      <c r="BB312" s="290"/>
      <c r="BC312" s="290"/>
      <c r="BD312" s="290"/>
      <c r="BE312" s="290"/>
      <c r="BF312" s="290"/>
    </row>
    <row r="313" spans="2:58" hidden="1">
      <c r="B313" s="251"/>
      <c r="AB313" s="290"/>
      <c r="AC313" s="290"/>
      <c r="AD313" s="290"/>
      <c r="AE313" s="290"/>
      <c r="AF313" s="290"/>
      <c r="AG313" s="290"/>
      <c r="AH313" s="290"/>
      <c r="AI313" s="290"/>
      <c r="AJ313" s="290"/>
      <c r="AK313" s="290"/>
      <c r="AL313" s="290"/>
      <c r="AM313" s="290"/>
      <c r="AN313" s="290"/>
      <c r="AO313" s="290"/>
      <c r="AP313" s="290"/>
      <c r="AQ313" s="290"/>
      <c r="AR313" s="290"/>
      <c r="AS313" s="290"/>
      <c r="AT313" s="290"/>
      <c r="AU313" s="290"/>
      <c r="AV313" s="290"/>
      <c r="AW313" s="290"/>
      <c r="AX313" s="290"/>
      <c r="AY313" s="290"/>
      <c r="AZ313" s="290"/>
      <c r="BA313" s="290"/>
      <c r="BB313" s="290"/>
      <c r="BC313" s="290"/>
      <c r="BD313" s="290"/>
      <c r="BE313" s="290"/>
      <c r="BF313" s="290"/>
    </row>
    <row r="314" spans="2:58" hidden="1">
      <c r="B314" s="251"/>
      <c r="AB314" s="290"/>
      <c r="AC314" s="290"/>
      <c r="AD314" s="290"/>
      <c r="AE314" s="290"/>
      <c r="AF314" s="290"/>
      <c r="AG314" s="290"/>
      <c r="AH314" s="290"/>
      <c r="AI314" s="290"/>
      <c r="AJ314" s="290"/>
      <c r="AK314" s="290"/>
      <c r="AL314" s="290"/>
      <c r="AM314" s="290"/>
      <c r="AN314" s="290"/>
      <c r="AO314" s="290"/>
      <c r="AP314" s="290"/>
      <c r="AQ314" s="290"/>
      <c r="AR314" s="290"/>
      <c r="AS314" s="290"/>
      <c r="AT314" s="290"/>
      <c r="AU314" s="290"/>
      <c r="AV314" s="290"/>
      <c r="AW314" s="290"/>
      <c r="AX314" s="290"/>
      <c r="AY314" s="290"/>
      <c r="AZ314" s="290"/>
      <c r="BA314" s="290"/>
      <c r="BB314" s="290"/>
      <c r="BC314" s="290"/>
      <c r="BD314" s="290"/>
      <c r="BE314" s="290"/>
      <c r="BF314" s="290"/>
    </row>
    <row r="315" spans="2:58" hidden="1">
      <c r="B315" s="251"/>
      <c r="AB315" s="290"/>
      <c r="AC315" s="290"/>
      <c r="AD315" s="290"/>
      <c r="AE315" s="290"/>
      <c r="AF315" s="290"/>
      <c r="AG315" s="290"/>
      <c r="AH315" s="290"/>
      <c r="AI315" s="290"/>
      <c r="AJ315" s="290"/>
      <c r="AK315" s="290"/>
      <c r="AL315" s="290"/>
      <c r="AM315" s="290"/>
      <c r="AN315" s="290"/>
      <c r="AO315" s="290"/>
      <c r="AP315" s="290"/>
      <c r="AQ315" s="290"/>
      <c r="AR315" s="290"/>
      <c r="AS315" s="290"/>
      <c r="AT315" s="290"/>
      <c r="AU315" s="290"/>
      <c r="AV315" s="290"/>
      <c r="AW315" s="290"/>
      <c r="AX315" s="290"/>
      <c r="AY315" s="290"/>
      <c r="AZ315" s="290"/>
      <c r="BA315" s="290"/>
      <c r="BB315" s="290"/>
      <c r="BC315" s="290"/>
      <c r="BD315" s="290"/>
      <c r="BE315" s="290"/>
      <c r="BF315" s="290"/>
    </row>
    <row r="316" spans="2:58" hidden="1">
      <c r="B316" s="251"/>
      <c r="AB316" s="290"/>
      <c r="AC316" s="290"/>
      <c r="AD316" s="290"/>
      <c r="AE316" s="290"/>
      <c r="AF316" s="290"/>
      <c r="AG316" s="290"/>
      <c r="AH316" s="290"/>
      <c r="AI316" s="290"/>
      <c r="AJ316" s="290"/>
      <c r="AK316" s="290"/>
      <c r="AL316" s="290"/>
      <c r="AM316" s="290"/>
      <c r="AN316" s="290"/>
      <c r="AO316" s="290"/>
      <c r="AP316" s="290"/>
      <c r="AQ316" s="290"/>
      <c r="AR316" s="290"/>
      <c r="AS316" s="290"/>
      <c r="AT316" s="290"/>
      <c r="AU316" s="290"/>
      <c r="AV316" s="290"/>
      <c r="AW316" s="290"/>
      <c r="AX316" s="290"/>
      <c r="AY316" s="290"/>
      <c r="AZ316" s="290"/>
      <c r="BA316" s="290"/>
      <c r="BB316" s="290"/>
      <c r="BC316" s="290"/>
      <c r="BD316" s="290"/>
      <c r="BE316" s="290"/>
      <c r="BF316" s="290"/>
    </row>
    <row r="317" spans="2:58" hidden="1">
      <c r="B317" s="251"/>
      <c r="AB317" s="290"/>
      <c r="AC317" s="290"/>
      <c r="AD317" s="290"/>
      <c r="AE317" s="290"/>
      <c r="AF317" s="290"/>
      <c r="AG317" s="290"/>
      <c r="AH317" s="290"/>
      <c r="AI317" s="290"/>
      <c r="AJ317" s="290"/>
      <c r="AK317" s="290"/>
      <c r="AL317" s="290"/>
      <c r="AM317" s="290"/>
      <c r="AN317" s="290"/>
      <c r="AO317" s="290"/>
      <c r="AP317" s="290"/>
      <c r="AQ317" s="290"/>
      <c r="AR317" s="290"/>
      <c r="AS317" s="290"/>
      <c r="AT317" s="290"/>
      <c r="AU317" s="290"/>
      <c r="AV317" s="290"/>
      <c r="AW317" s="290"/>
      <c r="AX317" s="290"/>
      <c r="AY317" s="290"/>
      <c r="AZ317" s="290"/>
      <c r="BA317" s="290"/>
      <c r="BB317" s="290"/>
      <c r="BC317" s="290"/>
      <c r="BD317" s="290"/>
      <c r="BE317" s="290"/>
      <c r="BF317" s="290"/>
    </row>
    <row r="318" spans="2:58" hidden="1">
      <c r="B318" s="251"/>
      <c r="AB318" s="290"/>
      <c r="AC318" s="290"/>
      <c r="AD318" s="290"/>
      <c r="AE318" s="290"/>
      <c r="AF318" s="290"/>
      <c r="AG318" s="290"/>
      <c r="AH318" s="290"/>
      <c r="AI318" s="290"/>
      <c r="AJ318" s="290"/>
      <c r="AK318" s="290"/>
      <c r="AL318" s="290"/>
      <c r="AM318" s="290"/>
      <c r="AN318" s="290"/>
      <c r="AO318" s="290"/>
      <c r="AP318" s="290"/>
      <c r="AQ318" s="290"/>
      <c r="AR318" s="290"/>
      <c r="AS318" s="290"/>
      <c r="AT318" s="290"/>
      <c r="AU318" s="290"/>
      <c r="AV318" s="290"/>
      <c r="AW318" s="290"/>
      <c r="AX318" s="290"/>
      <c r="AY318" s="290"/>
      <c r="AZ318" s="290"/>
      <c r="BA318" s="290"/>
      <c r="BB318" s="290"/>
      <c r="BC318" s="290"/>
      <c r="BD318" s="290"/>
      <c r="BE318" s="290"/>
      <c r="BF318" s="290"/>
    </row>
    <row r="319" spans="2:58" hidden="1">
      <c r="B319" s="251"/>
      <c r="AB319" s="290"/>
      <c r="AC319" s="290"/>
      <c r="AD319" s="290"/>
      <c r="AE319" s="290"/>
      <c r="AF319" s="290"/>
      <c r="AG319" s="290"/>
      <c r="AH319" s="290"/>
      <c r="AI319" s="290"/>
      <c r="AJ319" s="290"/>
      <c r="AK319" s="290"/>
      <c r="AL319" s="290"/>
      <c r="AM319" s="290"/>
      <c r="AN319" s="290"/>
      <c r="AO319" s="290"/>
      <c r="AP319" s="290"/>
      <c r="AQ319" s="290"/>
      <c r="AR319" s="290"/>
      <c r="AS319" s="290"/>
      <c r="AT319" s="290"/>
      <c r="AU319" s="290"/>
      <c r="AV319" s="290"/>
      <c r="AW319" s="290"/>
      <c r="AX319" s="290"/>
      <c r="AY319" s="290"/>
      <c r="AZ319" s="290"/>
      <c r="BA319" s="290"/>
      <c r="BB319" s="290"/>
      <c r="BC319" s="290"/>
      <c r="BD319" s="290"/>
      <c r="BE319" s="290"/>
      <c r="BF319" s="290"/>
    </row>
    <row r="320" spans="2:58" hidden="1">
      <c r="B320" s="251"/>
      <c r="AB320" s="290"/>
      <c r="AC320" s="290"/>
      <c r="AD320" s="290"/>
      <c r="AE320" s="290"/>
      <c r="AF320" s="290"/>
      <c r="AG320" s="290"/>
      <c r="AH320" s="290"/>
      <c r="AI320" s="290"/>
      <c r="AJ320" s="290"/>
      <c r="AK320" s="290"/>
      <c r="AL320" s="290"/>
      <c r="AM320" s="290"/>
      <c r="AN320" s="290"/>
      <c r="AO320" s="290"/>
      <c r="AP320" s="290"/>
      <c r="AQ320" s="290"/>
      <c r="AR320" s="290"/>
      <c r="AS320" s="290"/>
      <c r="AT320" s="290"/>
      <c r="AU320" s="290"/>
      <c r="AV320" s="290"/>
      <c r="AW320" s="290"/>
      <c r="AX320" s="290"/>
      <c r="AY320" s="290"/>
      <c r="AZ320" s="290"/>
      <c r="BA320" s="290"/>
      <c r="BB320" s="290"/>
      <c r="BC320" s="290"/>
      <c r="BD320" s="290"/>
      <c r="BE320" s="290"/>
      <c r="BF320" s="290"/>
    </row>
    <row r="321" spans="2:58" hidden="1">
      <c r="B321" s="251"/>
      <c r="AB321" s="290"/>
      <c r="AC321" s="290"/>
      <c r="AD321" s="290"/>
      <c r="AE321" s="290"/>
      <c r="AF321" s="290"/>
      <c r="AG321" s="290"/>
      <c r="AH321" s="290"/>
      <c r="AI321" s="290"/>
      <c r="AJ321" s="290"/>
      <c r="AK321" s="290"/>
      <c r="AL321" s="290"/>
      <c r="AM321" s="290"/>
      <c r="AN321" s="290"/>
      <c r="AO321" s="290"/>
      <c r="AP321" s="290"/>
      <c r="AQ321" s="290"/>
      <c r="AR321" s="290"/>
      <c r="AS321" s="290"/>
      <c r="AT321" s="290"/>
      <c r="AU321" s="290"/>
      <c r="AV321" s="290"/>
      <c r="AW321" s="290"/>
      <c r="AX321" s="290"/>
      <c r="AY321" s="290"/>
      <c r="AZ321" s="290"/>
      <c r="BA321" s="290"/>
      <c r="BB321" s="290"/>
      <c r="BC321" s="290"/>
      <c r="BD321" s="290"/>
      <c r="BE321" s="290"/>
      <c r="BF321" s="290"/>
    </row>
    <row r="322" spans="2:58" hidden="1">
      <c r="B322" s="251"/>
      <c r="AB322" s="290"/>
      <c r="AC322" s="290"/>
      <c r="AD322" s="290"/>
      <c r="AE322" s="290"/>
      <c r="AF322" s="290"/>
      <c r="AG322" s="290"/>
      <c r="AH322" s="290"/>
      <c r="AI322" s="290"/>
      <c r="AJ322" s="290"/>
      <c r="AK322" s="290"/>
      <c r="AL322" s="290"/>
      <c r="AM322" s="290"/>
      <c r="AN322" s="290"/>
      <c r="AO322" s="290"/>
      <c r="AP322" s="290"/>
      <c r="AQ322" s="290"/>
      <c r="AR322" s="290"/>
      <c r="AS322" s="290"/>
      <c r="AT322" s="290"/>
      <c r="AU322" s="290"/>
      <c r="AV322" s="290"/>
      <c r="AW322" s="290"/>
      <c r="AX322" s="290"/>
      <c r="AY322" s="290"/>
      <c r="AZ322" s="290"/>
      <c r="BA322" s="290"/>
      <c r="BB322" s="290"/>
      <c r="BC322" s="290"/>
      <c r="BD322" s="290"/>
      <c r="BE322" s="290"/>
      <c r="BF322" s="290"/>
    </row>
    <row r="323" spans="2:58" hidden="1">
      <c r="B323" s="251"/>
      <c r="AB323" s="290"/>
      <c r="AC323" s="290"/>
      <c r="AD323" s="290"/>
      <c r="AE323" s="290"/>
      <c r="AF323" s="290"/>
      <c r="AG323" s="290"/>
      <c r="AH323" s="290"/>
      <c r="AI323" s="290"/>
      <c r="AJ323" s="290"/>
      <c r="AK323" s="290"/>
      <c r="AL323" s="290"/>
      <c r="AM323" s="290"/>
      <c r="AN323" s="290"/>
      <c r="AO323" s="290"/>
      <c r="AP323" s="290"/>
      <c r="AQ323" s="290"/>
      <c r="AR323" s="290"/>
      <c r="AS323" s="290"/>
      <c r="AT323" s="290"/>
      <c r="AU323" s="290"/>
      <c r="AV323" s="290"/>
      <c r="AW323" s="290"/>
      <c r="AX323" s="290"/>
      <c r="AY323" s="290"/>
      <c r="AZ323" s="290"/>
      <c r="BA323" s="290"/>
      <c r="BB323" s="290"/>
      <c r="BC323" s="290"/>
      <c r="BD323" s="290"/>
      <c r="BE323" s="290"/>
      <c r="BF323" s="290"/>
    </row>
    <row r="324" spans="2:58" hidden="1">
      <c r="B324" s="251"/>
      <c r="AB324" s="290"/>
      <c r="AC324" s="290"/>
      <c r="AD324" s="290"/>
      <c r="AE324" s="290"/>
      <c r="AF324" s="290"/>
      <c r="AG324" s="290"/>
      <c r="AH324" s="290"/>
      <c r="AI324" s="290"/>
      <c r="AJ324" s="290"/>
      <c r="AK324" s="290"/>
      <c r="AL324" s="290"/>
      <c r="AM324" s="290"/>
      <c r="AN324" s="290"/>
      <c r="AO324" s="290"/>
      <c r="AP324" s="290"/>
      <c r="AQ324" s="290"/>
      <c r="AR324" s="290"/>
      <c r="AS324" s="290"/>
      <c r="AT324" s="290"/>
      <c r="AU324" s="290"/>
      <c r="AV324" s="290"/>
      <c r="AW324" s="290"/>
      <c r="AX324" s="290"/>
      <c r="AY324" s="290"/>
      <c r="AZ324" s="290"/>
      <c r="BA324" s="290"/>
      <c r="BB324" s="290"/>
      <c r="BC324" s="290"/>
      <c r="BD324" s="290"/>
      <c r="BE324" s="290"/>
      <c r="BF324" s="290"/>
    </row>
    <row r="325" spans="2:58" hidden="1">
      <c r="B325" s="251"/>
      <c r="AB325" s="290"/>
      <c r="AC325" s="290"/>
      <c r="AD325" s="290"/>
      <c r="AE325" s="290"/>
      <c r="AF325" s="290"/>
      <c r="AG325" s="290"/>
      <c r="AH325" s="290"/>
      <c r="AI325" s="290"/>
      <c r="AJ325" s="290"/>
      <c r="AK325" s="290"/>
      <c r="AL325" s="290"/>
      <c r="AM325" s="290"/>
      <c r="AN325" s="290"/>
      <c r="AO325" s="290"/>
      <c r="AP325" s="290"/>
      <c r="AQ325" s="290"/>
      <c r="AR325" s="290"/>
      <c r="AS325" s="290"/>
      <c r="AT325" s="290"/>
      <c r="AU325" s="290"/>
      <c r="AV325" s="290"/>
      <c r="AW325" s="290"/>
      <c r="AX325" s="290"/>
      <c r="AY325" s="290"/>
      <c r="AZ325" s="290"/>
      <c r="BA325" s="290"/>
      <c r="BB325" s="290"/>
      <c r="BC325" s="290"/>
      <c r="BD325" s="290"/>
      <c r="BE325" s="290"/>
      <c r="BF325" s="290"/>
    </row>
    <row r="326" spans="2:58" hidden="1">
      <c r="B326" s="251"/>
      <c r="AB326" s="290"/>
      <c r="AC326" s="290"/>
      <c r="AD326" s="290"/>
      <c r="AE326" s="290"/>
      <c r="AF326" s="290"/>
      <c r="AG326" s="290"/>
      <c r="AH326" s="290"/>
      <c r="AI326" s="290"/>
      <c r="AJ326" s="290"/>
      <c r="AK326" s="290"/>
      <c r="AL326" s="290"/>
      <c r="AM326" s="290"/>
      <c r="AN326" s="290"/>
      <c r="AO326" s="290"/>
      <c r="AP326" s="290"/>
      <c r="AQ326" s="290"/>
      <c r="AR326" s="290"/>
      <c r="AS326" s="290"/>
      <c r="AT326" s="290"/>
      <c r="AU326" s="290"/>
      <c r="AV326" s="290"/>
      <c r="AW326" s="290"/>
      <c r="AX326" s="290"/>
      <c r="AY326" s="290"/>
      <c r="AZ326" s="290"/>
      <c r="BA326" s="290"/>
      <c r="BB326" s="290"/>
      <c r="BC326" s="290"/>
      <c r="BD326" s="290"/>
      <c r="BE326" s="290"/>
      <c r="BF326" s="290"/>
    </row>
    <row r="327" spans="2:58" hidden="1">
      <c r="B327" s="251"/>
      <c r="AB327" s="290"/>
      <c r="AC327" s="290"/>
      <c r="AD327" s="290"/>
      <c r="AE327" s="290"/>
      <c r="AF327" s="290"/>
      <c r="AG327" s="290"/>
      <c r="AH327" s="290"/>
      <c r="AI327" s="290"/>
      <c r="AJ327" s="290"/>
      <c r="AK327" s="290"/>
      <c r="AL327" s="290"/>
      <c r="AM327" s="290"/>
      <c r="AN327" s="290"/>
      <c r="AO327" s="290"/>
      <c r="AP327" s="290"/>
      <c r="AQ327" s="290"/>
      <c r="AR327" s="290"/>
      <c r="AS327" s="290"/>
      <c r="AT327" s="290"/>
      <c r="AU327" s="290"/>
      <c r="AV327" s="290"/>
      <c r="AW327" s="290"/>
      <c r="AX327" s="290"/>
      <c r="AY327" s="290"/>
      <c r="AZ327" s="290"/>
      <c r="BA327" s="290"/>
      <c r="BB327" s="290"/>
      <c r="BC327" s="290"/>
      <c r="BD327" s="290"/>
      <c r="BE327" s="290"/>
      <c r="BF327" s="290"/>
    </row>
    <row r="328" spans="2:58" hidden="1">
      <c r="B328" s="251"/>
      <c r="AB328" s="290"/>
      <c r="AC328" s="290"/>
      <c r="AD328" s="290"/>
      <c r="AE328" s="290"/>
      <c r="AF328" s="290"/>
      <c r="AG328" s="290"/>
      <c r="AH328" s="290"/>
      <c r="AI328" s="290"/>
      <c r="AJ328" s="290"/>
      <c r="AK328" s="290"/>
      <c r="AL328" s="290"/>
      <c r="AM328" s="290"/>
      <c r="AN328" s="290"/>
      <c r="AO328" s="290"/>
      <c r="AP328" s="290"/>
      <c r="AQ328" s="290"/>
      <c r="AR328" s="290"/>
      <c r="AS328" s="290"/>
      <c r="AT328" s="290"/>
      <c r="AU328" s="290"/>
      <c r="AV328" s="290"/>
      <c r="AW328" s="290"/>
      <c r="AX328" s="290"/>
      <c r="AY328" s="290"/>
      <c r="AZ328" s="290"/>
      <c r="BA328" s="290"/>
      <c r="BB328" s="290"/>
      <c r="BC328" s="290"/>
      <c r="BD328" s="290"/>
      <c r="BE328" s="290"/>
      <c r="BF328" s="290"/>
    </row>
    <row r="329" spans="2:58" hidden="1">
      <c r="B329" s="251"/>
      <c r="AB329" s="290"/>
      <c r="AC329" s="290"/>
      <c r="AD329" s="290"/>
      <c r="AE329" s="290"/>
      <c r="AF329" s="290"/>
      <c r="AG329" s="290"/>
      <c r="AH329" s="290"/>
      <c r="AI329" s="290"/>
      <c r="AJ329" s="290"/>
      <c r="AK329" s="290"/>
      <c r="AL329" s="290"/>
      <c r="AM329" s="290"/>
      <c r="AN329" s="290"/>
      <c r="AO329" s="290"/>
      <c r="AP329" s="290"/>
      <c r="AQ329" s="290"/>
      <c r="AR329" s="290"/>
      <c r="AS329" s="290"/>
      <c r="AT329" s="290"/>
      <c r="AU329" s="290"/>
      <c r="AV329" s="290"/>
      <c r="AW329" s="290"/>
      <c r="AX329" s="290"/>
      <c r="AY329" s="290"/>
      <c r="AZ329" s="290"/>
      <c r="BA329" s="290"/>
      <c r="BB329" s="290"/>
      <c r="BC329" s="290"/>
      <c r="BD329" s="290"/>
      <c r="BE329" s="290"/>
      <c r="BF329" s="290"/>
    </row>
    <row r="330" spans="2:58" hidden="1">
      <c r="B330" s="251"/>
      <c r="AB330" s="290"/>
      <c r="AC330" s="290"/>
      <c r="AD330" s="290"/>
      <c r="AE330" s="290"/>
      <c r="AF330" s="290"/>
      <c r="AG330" s="290"/>
      <c r="AH330" s="290"/>
      <c r="AI330" s="290"/>
      <c r="AJ330" s="290"/>
      <c r="AK330" s="290"/>
      <c r="AL330" s="290"/>
      <c r="AM330" s="290"/>
      <c r="AN330" s="290"/>
      <c r="AO330" s="290"/>
      <c r="AP330" s="290"/>
      <c r="AQ330" s="290"/>
      <c r="AR330" s="290"/>
      <c r="AS330" s="290"/>
      <c r="AT330" s="290"/>
      <c r="AU330" s="290"/>
      <c r="AV330" s="290"/>
      <c r="AW330" s="290"/>
      <c r="AX330" s="290"/>
      <c r="AY330" s="290"/>
      <c r="AZ330" s="290"/>
      <c r="BA330" s="290"/>
      <c r="BB330" s="290"/>
      <c r="BC330" s="290"/>
      <c r="BD330" s="290"/>
      <c r="BE330" s="290"/>
      <c r="BF330" s="290"/>
    </row>
    <row r="331" spans="2:58" hidden="1">
      <c r="B331" s="251"/>
      <c r="AB331" s="290"/>
      <c r="AC331" s="290"/>
      <c r="AD331" s="290"/>
      <c r="AE331" s="290"/>
      <c r="AF331" s="290"/>
      <c r="AG331" s="290"/>
      <c r="AH331" s="290"/>
      <c r="AI331" s="290"/>
      <c r="AJ331" s="290"/>
      <c r="AK331" s="290"/>
      <c r="AL331" s="290"/>
      <c r="AM331" s="290"/>
      <c r="AN331" s="290"/>
      <c r="AO331" s="290"/>
      <c r="AP331" s="290"/>
      <c r="AQ331" s="290"/>
      <c r="AR331" s="290"/>
      <c r="AS331" s="290"/>
      <c r="AT331" s="290"/>
      <c r="AU331" s="290"/>
      <c r="AV331" s="290"/>
      <c r="AW331" s="290"/>
      <c r="AX331" s="290"/>
      <c r="AY331" s="290"/>
      <c r="AZ331" s="290"/>
      <c r="BA331" s="290"/>
      <c r="BB331" s="290"/>
      <c r="BC331" s="290"/>
      <c r="BD331" s="290"/>
      <c r="BE331" s="290"/>
      <c r="BF331" s="290"/>
    </row>
    <row r="332" spans="2:58" hidden="1">
      <c r="B332" s="251"/>
      <c r="AB332" s="290"/>
      <c r="AC332" s="290"/>
      <c r="AD332" s="290"/>
      <c r="AE332" s="290"/>
      <c r="AF332" s="290"/>
      <c r="AG332" s="290"/>
      <c r="AH332" s="290"/>
      <c r="AI332" s="290"/>
      <c r="AJ332" s="290"/>
      <c r="AK332" s="290"/>
      <c r="AL332" s="290"/>
      <c r="AM332" s="290"/>
      <c r="AN332" s="290"/>
      <c r="AO332" s="290"/>
      <c r="AP332" s="290"/>
      <c r="AQ332" s="290"/>
      <c r="AR332" s="290"/>
      <c r="AS332" s="290"/>
      <c r="AT332" s="290"/>
      <c r="AU332" s="290"/>
      <c r="AV332" s="290"/>
      <c r="AW332" s="290"/>
      <c r="AX332" s="290"/>
      <c r="AY332" s="290"/>
      <c r="AZ332" s="290"/>
      <c r="BA332" s="290"/>
      <c r="BB332" s="290"/>
      <c r="BC332" s="290"/>
      <c r="BD332" s="290"/>
      <c r="BE332" s="290"/>
      <c r="BF332" s="290"/>
    </row>
    <row r="333" spans="2:58" hidden="1">
      <c r="B333" s="251"/>
      <c r="AB333" s="290"/>
      <c r="AC333" s="290"/>
      <c r="AD333" s="290"/>
      <c r="AE333" s="290"/>
      <c r="AF333" s="290"/>
      <c r="AG333" s="290"/>
      <c r="AH333" s="290"/>
      <c r="AI333" s="290"/>
      <c r="AJ333" s="290"/>
      <c r="AK333" s="290"/>
      <c r="AL333" s="290"/>
      <c r="AM333" s="290"/>
      <c r="AN333" s="290"/>
      <c r="AO333" s="290"/>
      <c r="AP333" s="290"/>
      <c r="AQ333" s="290"/>
      <c r="AR333" s="290"/>
      <c r="AS333" s="290"/>
      <c r="AT333" s="290"/>
      <c r="AU333" s="290"/>
      <c r="AV333" s="290"/>
      <c r="AW333" s="290"/>
      <c r="AX333" s="290"/>
      <c r="AY333" s="290"/>
      <c r="AZ333" s="290"/>
      <c r="BA333" s="290"/>
      <c r="BB333" s="290"/>
      <c r="BC333" s="290"/>
      <c r="BD333" s="290"/>
      <c r="BE333" s="290"/>
      <c r="BF333" s="290"/>
    </row>
    <row r="334" spans="2:58" hidden="1">
      <c r="B334" s="251"/>
      <c r="AB334" s="290"/>
      <c r="AC334" s="290"/>
      <c r="AD334" s="290"/>
      <c r="AE334" s="290"/>
      <c r="AF334" s="290"/>
      <c r="AG334" s="290"/>
      <c r="AH334" s="290"/>
      <c r="AI334" s="290"/>
      <c r="AJ334" s="290"/>
      <c r="AK334" s="290"/>
      <c r="AL334" s="290"/>
      <c r="AM334" s="290"/>
      <c r="AN334" s="290"/>
      <c r="AO334" s="290"/>
      <c r="AP334" s="290"/>
      <c r="AQ334" s="290"/>
      <c r="AR334" s="290"/>
      <c r="AS334" s="290"/>
      <c r="AT334" s="290"/>
      <c r="AU334" s="290"/>
      <c r="AV334" s="290"/>
      <c r="AW334" s="290"/>
      <c r="AX334" s="290"/>
      <c r="AY334" s="290"/>
      <c r="AZ334" s="290"/>
      <c r="BA334" s="290"/>
      <c r="BB334" s="290"/>
      <c r="BC334" s="290"/>
      <c r="BD334" s="290"/>
      <c r="BE334" s="290"/>
      <c r="BF334" s="290"/>
    </row>
    <row r="335" spans="2:58" hidden="1">
      <c r="B335" s="251"/>
      <c r="AB335" s="290"/>
      <c r="AC335" s="290"/>
      <c r="AD335" s="290"/>
      <c r="AE335" s="290"/>
      <c r="AF335" s="290"/>
      <c r="AG335" s="290"/>
      <c r="AH335" s="290"/>
      <c r="AI335" s="290"/>
      <c r="AJ335" s="290"/>
      <c r="AK335" s="290"/>
      <c r="AL335" s="290"/>
      <c r="AM335" s="290"/>
      <c r="AN335" s="290"/>
      <c r="AO335" s="290"/>
      <c r="AP335" s="290"/>
      <c r="AQ335" s="290"/>
      <c r="AR335" s="290"/>
      <c r="AS335" s="290"/>
      <c r="AT335" s="290"/>
      <c r="AU335" s="290"/>
      <c r="AV335" s="290"/>
      <c r="AW335" s="290"/>
      <c r="AX335" s="290"/>
      <c r="AY335" s="290"/>
      <c r="AZ335" s="290"/>
      <c r="BA335" s="290"/>
      <c r="BB335" s="290"/>
      <c r="BC335" s="290"/>
      <c r="BD335" s="290"/>
      <c r="BE335" s="290"/>
      <c r="BF335" s="290"/>
    </row>
    <row r="336" spans="2:58" hidden="1">
      <c r="B336" s="251"/>
      <c r="AB336" s="290"/>
      <c r="AC336" s="290"/>
      <c r="AD336" s="290"/>
      <c r="AE336" s="290"/>
      <c r="AF336" s="290"/>
      <c r="AG336" s="290"/>
      <c r="AH336" s="290"/>
      <c r="AI336" s="290"/>
      <c r="AJ336" s="290"/>
      <c r="AK336" s="290"/>
      <c r="AL336" s="290"/>
      <c r="AM336" s="290"/>
      <c r="AN336" s="290"/>
      <c r="AO336" s="290"/>
      <c r="AP336" s="290"/>
      <c r="AQ336" s="290"/>
      <c r="AR336" s="290"/>
      <c r="AS336" s="290"/>
      <c r="AT336" s="290"/>
      <c r="AU336" s="290"/>
      <c r="AV336" s="290"/>
      <c r="AW336" s="290"/>
      <c r="AX336" s="290"/>
      <c r="AY336" s="290"/>
      <c r="AZ336" s="290"/>
      <c r="BA336" s="290"/>
      <c r="BB336" s="290"/>
      <c r="BC336" s="290"/>
      <c r="BD336" s="290"/>
      <c r="BE336" s="290"/>
      <c r="BF336" s="290"/>
    </row>
    <row r="337" spans="2:58" hidden="1">
      <c r="B337" s="251"/>
      <c r="AB337" s="290"/>
      <c r="AC337" s="290"/>
      <c r="AD337" s="290"/>
      <c r="AE337" s="290"/>
      <c r="AF337" s="290"/>
      <c r="AG337" s="290"/>
      <c r="AH337" s="290"/>
      <c r="AI337" s="290"/>
      <c r="AJ337" s="290"/>
      <c r="AK337" s="290"/>
      <c r="AL337" s="290"/>
      <c r="AM337" s="290"/>
      <c r="AN337" s="290"/>
      <c r="AO337" s="290"/>
      <c r="AP337" s="290"/>
      <c r="AQ337" s="290"/>
      <c r="AR337" s="290"/>
      <c r="AS337" s="290"/>
      <c r="AT337" s="290"/>
      <c r="AU337" s="290"/>
      <c r="AV337" s="290"/>
      <c r="AW337" s="290"/>
      <c r="AX337" s="290"/>
      <c r="AY337" s="290"/>
      <c r="AZ337" s="290"/>
      <c r="BA337" s="290"/>
      <c r="BB337" s="290"/>
      <c r="BC337" s="290"/>
      <c r="BD337" s="290"/>
      <c r="BE337" s="290"/>
      <c r="BF337" s="290"/>
    </row>
    <row r="338" spans="2:58" hidden="1">
      <c r="B338" s="251"/>
      <c r="AB338" s="290"/>
      <c r="AC338" s="290"/>
      <c r="AD338" s="290"/>
      <c r="AE338" s="290"/>
      <c r="AF338" s="290"/>
      <c r="AG338" s="290"/>
      <c r="AH338" s="290"/>
      <c r="AI338" s="290"/>
      <c r="AJ338" s="290"/>
      <c r="AK338" s="290"/>
      <c r="AL338" s="290"/>
      <c r="AM338" s="290"/>
      <c r="AN338" s="290"/>
      <c r="AO338" s="290"/>
      <c r="AP338" s="290"/>
      <c r="AQ338" s="290"/>
      <c r="AR338" s="290"/>
      <c r="AS338" s="290"/>
      <c r="AT338" s="290"/>
      <c r="AU338" s="290"/>
      <c r="AV338" s="290"/>
      <c r="AW338" s="290"/>
      <c r="AX338" s="290"/>
      <c r="AY338" s="290"/>
      <c r="AZ338" s="290"/>
      <c r="BA338" s="290"/>
      <c r="BB338" s="290"/>
      <c r="BC338" s="290"/>
      <c r="BD338" s="290"/>
      <c r="BE338" s="290"/>
      <c r="BF338" s="290"/>
    </row>
    <row r="339" spans="2:58" hidden="1">
      <c r="B339" s="251"/>
      <c r="AB339" s="290"/>
      <c r="AC339" s="290"/>
      <c r="AD339" s="290"/>
      <c r="AE339" s="290"/>
      <c r="AF339" s="290"/>
      <c r="AG339" s="290"/>
      <c r="AH339" s="290"/>
      <c r="AI339" s="290"/>
      <c r="AJ339" s="290"/>
      <c r="AK339" s="290"/>
      <c r="AL339" s="290"/>
      <c r="AM339" s="290"/>
      <c r="AN339" s="290"/>
      <c r="AO339" s="290"/>
      <c r="AP339" s="290"/>
      <c r="AQ339" s="290"/>
      <c r="AR339" s="290"/>
      <c r="AS339" s="290"/>
      <c r="AT339" s="290"/>
      <c r="AU339" s="290"/>
      <c r="AV339" s="290"/>
      <c r="AW339" s="290"/>
      <c r="AX339" s="290"/>
      <c r="AY339" s="290"/>
      <c r="AZ339" s="290"/>
      <c r="BA339" s="290"/>
      <c r="BB339" s="290"/>
      <c r="BC339" s="290"/>
      <c r="BD339" s="290"/>
      <c r="BE339" s="290"/>
      <c r="BF339" s="290"/>
    </row>
    <row r="340" spans="2:58" hidden="1">
      <c r="B340" s="251"/>
      <c r="AB340" s="290"/>
      <c r="AC340" s="290"/>
      <c r="AD340" s="290"/>
      <c r="AE340" s="290"/>
      <c r="AF340" s="290"/>
      <c r="AG340" s="290"/>
      <c r="AH340" s="290"/>
      <c r="AI340" s="290"/>
      <c r="AJ340" s="290"/>
      <c r="AK340" s="290"/>
      <c r="AL340" s="290"/>
      <c r="AM340" s="290"/>
      <c r="AN340" s="290"/>
      <c r="AO340" s="290"/>
      <c r="AP340" s="290"/>
      <c r="AQ340" s="290"/>
      <c r="AR340" s="290"/>
      <c r="AS340" s="290"/>
      <c r="AT340" s="290"/>
      <c r="AU340" s="290"/>
      <c r="AV340" s="290"/>
      <c r="AW340" s="290"/>
      <c r="AX340" s="290"/>
      <c r="AY340" s="290"/>
      <c r="AZ340" s="290"/>
      <c r="BA340" s="290"/>
      <c r="BB340" s="290"/>
      <c r="BC340" s="290"/>
      <c r="BD340" s="290"/>
      <c r="BE340" s="290"/>
      <c r="BF340" s="290"/>
    </row>
    <row r="341" spans="2:58" hidden="1">
      <c r="B341" s="251"/>
      <c r="AB341" s="290"/>
      <c r="AC341" s="290"/>
      <c r="AD341" s="290"/>
      <c r="AE341" s="290"/>
      <c r="AF341" s="290"/>
      <c r="AG341" s="290"/>
      <c r="AH341" s="290"/>
      <c r="AI341" s="290"/>
      <c r="AJ341" s="290"/>
      <c r="AK341" s="290"/>
      <c r="AL341" s="290"/>
      <c r="AM341" s="290"/>
      <c r="AN341" s="290"/>
      <c r="AO341" s="290"/>
      <c r="AP341" s="290"/>
      <c r="AQ341" s="290"/>
      <c r="AR341" s="290"/>
      <c r="AS341" s="290"/>
      <c r="AT341" s="290"/>
      <c r="AU341" s="290"/>
      <c r="AV341" s="290"/>
      <c r="AW341" s="290"/>
      <c r="AX341" s="290"/>
      <c r="AY341" s="290"/>
      <c r="AZ341" s="290"/>
      <c r="BA341" s="290"/>
      <c r="BB341" s="290"/>
      <c r="BC341" s="290"/>
      <c r="BD341" s="290"/>
      <c r="BE341" s="290"/>
      <c r="BF341" s="290"/>
    </row>
    <row r="342" spans="2:58" hidden="1">
      <c r="B342" s="251"/>
      <c r="AB342" s="290"/>
      <c r="AC342" s="290"/>
      <c r="AD342" s="290"/>
      <c r="AE342" s="290"/>
      <c r="AF342" s="290"/>
      <c r="AG342" s="290"/>
      <c r="AH342" s="290"/>
      <c r="AI342" s="290"/>
      <c r="AJ342" s="290"/>
      <c r="AK342" s="290"/>
      <c r="AL342" s="290"/>
      <c r="AM342" s="290"/>
      <c r="AN342" s="290"/>
      <c r="AO342" s="290"/>
      <c r="AP342" s="290"/>
      <c r="AQ342" s="290"/>
      <c r="AR342" s="290"/>
      <c r="AS342" s="290"/>
      <c r="AT342" s="290"/>
      <c r="AU342" s="290"/>
      <c r="AV342" s="290"/>
      <c r="AW342" s="290"/>
      <c r="AX342" s="290"/>
      <c r="AY342" s="290"/>
      <c r="AZ342" s="290"/>
      <c r="BA342" s="290"/>
      <c r="BB342" s="290"/>
      <c r="BC342" s="290"/>
      <c r="BD342" s="290"/>
      <c r="BE342" s="290"/>
      <c r="BF342" s="290"/>
    </row>
    <row r="343" spans="2:58" hidden="1">
      <c r="B343" s="251"/>
      <c r="AB343" s="290"/>
      <c r="AC343" s="290"/>
      <c r="AD343" s="290"/>
      <c r="AE343" s="290"/>
      <c r="AF343" s="290"/>
      <c r="AG343" s="290"/>
      <c r="AH343" s="290"/>
      <c r="AI343" s="290"/>
      <c r="AJ343" s="290"/>
      <c r="AK343" s="290"/>
      <c r="AL343" s="290"/>
      <c r="AM343" s="290"/>
      <c r="AN343" s="290"/>
      <c r="AO343" s="290"/>
      <c r="AP343" s="290"/>
      <c r="AQ343" s="290"/>
      <c r="AR343" s="290"/>
      <c r="AS343" s="290"/>
      <c r="AT343" s="290"/>
      <c r="AU343" s="290"/>
      <c r="AV343" s="290"/>
      <c r="AW343" s="290"/>
      <c r="AX343" s="290"/>
      <c r="AY343" s="290"/>
      <c r="AZ343" s="290"/>
      <c r="BA343" s="290"/>
      <c r="BB343" s="290"/>
      <c r="BC343" s="290"/>
      <c r="BD343" s="290"/>
      <c r="BE343" s="290"/>
      <c r="BF343" s="290"/>
    </row>
    <row r="344" spans="2:58" hidden="1">
      <c r="B344" s="251"/>
      <c r="AB344" s="290"/>
      <c r="AC344" s="290"/>
      <c r="AD344" s="290"/>
      <c r="AE344" s="290"/>
      <c r="AF344" s="290"/>
      <c r="AG344" s="290"/>
      <c r="AH344" s="290"/>
      <c r="AI344" s="290"/>
      <c r="AJ344" s="290"/>
      <c r="AK344" s="290"/>
      <c r="AL344" s="290"/>
      <c r="AM344" s="290"/>
      <c r="AN344" s="290"/>
      <c r="AO344" s="290"/>
      <c r="AP344" s="290"/>
      <c r="AQ344" s="290"/>
      <c r="AR344" s="290"/>
      <c r="AS344" s="290"/>
      <c r="AT344" s="290"/>
      <c r="AU344" s="290"/>
      <c r="AV344" s="290"/>
      <c r="AW344" s="290"/>
      <c r="AX344" s="290"/>
      <c r="AY344" s="290"/>
      <c r="AZ344" s="290"/>
      <c r="BA344" s="290"/>
      <c r="BB344" s="290"/>
      <c r="BC344" s="290"/>
      <c r="BD344" s="290"/>
      <c r="BE344" s="290"/>
      <c r="BF344" s="290"/>
    </row>
    <row r="345" spans="2:58" hidden="1">
      <c r="B345" s="251"/>
      <c r="AB345" s="290"/>
      <c r="AC345" s="290"/>
      <c r="AD345" s="290"/>
      <c r="AE345" s="290"/>
      <c r="AF345" s="290"/>
      <c r="AG345" s="290"/>
      <c r="AH345" s="290"/>
      <c r="AI345" s="290"/>
      <c r="AJ345" s="290"/>
      <c r="AK345" s="290"/>
      <c r="AL345" s="290"/>
      <c r="AM345" s="290"/>
      <c r="AN345" s="290"/>
      <c r="AO345" s="290"/>
      <c r="AP345" s="290"/>
      <c r="AQ345" s="290"/>
      <c r="AR345" s="290"/>
      <c r="AS345" s="290"/>
      <c r="AT345" s="290"/>
      <c r="AU345" s="290"/>
      <c r="AV345" s="290"/>
      <c r="AW345" s="290"/>
      <c r="AX345" s="290"/>
      <c r="AY345" s="290"/>
      <c r="AZ345" s="290"/>
      <c r="BA345" s="290"/>
      <c r="BB345" s="290"/>
      <c r="BC345" s="290"/>
      <c r="BD345" s="290"/>
      <c r="BE345" s="290"/>
      <c r="BF345" s="290"/>
    </row>
    <row r="346" spans="2:58" hidden="1">
      <c r="B346" s="251"/>
      <c r="AB346" s="290"/>
      <c r="AC346" s="290"/>
      <c r="AD346" s="290"/>
      <c r="AE346" s="290"/>
      <c r="AF346" s="290"/>
      <c r="AG346" s="290"/>
      <c r="AH346" s="290"/>
      <c r="AI346" s="290"/>
      <c r="AJ346" s="290"/>
      <c r="AK346" s="290"/>
      <c r="AL346" s="290"/>
      <c r="AM346" s="290"/>
      <c r="AN346" s="290"/>
      <c r="AO346" s="290"/>
      <c r="AP346" s="290"/>
      <c r="AQ346" s="290"/>
      <c r="AR346" s="290"/>
      <c r="AS346" s="290"/>
      <c r="AT346" s="290"/>
      <c r="AU346" s="290"/>
      <c r="AV346" s="290"/>
      <c r="AW346" s="290"/>
      <c r="AX346" s="290"/>
      <c r="AY346" s="290"/>
      <c r="AZ346" s="290"/>
      <c r="BA346" s="290"/>
      <c r="BB346" s="290"/>
      <c r="BC346" s="290"/>
      <c r="BD346" s="290"/>
      <c r="BE346" s="290"/>
      <c r="BF346" s="290"/>
    </row>
    <row r="347" spans="2:58" hidden="1">
      <c r="B347" s="251"/>
      <c r="AB347" s="290"/>
      <c r="AC347" s="290"/>
      <c r="AD347" s="290"/>
      <c r="AE347" s="290"/>
      <c r="AF347" s="290"/>
      <c r="AG347" s="290"/>
      <c r="AH347" s="290"/>
      <c r="AI347" s="290"/>
      <c r="AJ347" s="290"/>
      <c r="AK347" s="290"/>
      <c r="AL347" s="290"/>
      <c r="AM347" s="290"/>
      <c r="AN347" s="290"/>
      <c r="AO347" s="290"/>
      <c r="AP347" s="290"/>
      <c r="AQ347" s="290"/>
      <c r="AR347" s="290"/>
      <c r="AS347" s="290"/>
      <c r="AT347" s="290"/>
      <c r="AU347" s="290"/>
      <c r="AV347" s="290"/>
      <c r="AW347" s="290"/>
      <c r="AX347" s="290"/>
      <c r="AY347" s="290"/>
      <c r="AZ347" s="290"/>
      <c r="BA347" s="290"/>
      <c r="BB347" s="290"/>
      <c r="BC347" s="290"/>
      <c r="BD347" s="290"/>
      <c r="BE347" s="290"/>
      <c r="BF347" s="290"/>
    </row>
    <row r="348" spans="2:58" hidden="1">
      <c r="B348" s="251"/>
      <c r="AB348" s="290"/>
      <c r="AC348" s="290"/>
      <c r="AD348" s="290"/>
      <c r="AE348" s="290"/>
      <c r="AF348" s="290"/>
      <c r="AG348" s="290"/>
      <c r="AH348" s="290"/>
      <c r="AI348" s="290"/>
      <c r="AJ348" s="290"/>
      <c r="AK348" s="290"/>
      <c r="AL348" s="290"/>
      <c r="AM348" s="290"/>
      <c r="AN348" s="290"/>
      <c r="AO348" s="290"/>
      <c r="AP348" s="290"/>
      <c r="AQ348" s="290"/>
      <c r="AR348" s="290"/>
      <c r="AS348" s="290"/>
      <c r="AT348" s="290"/>
      <c r="AU348" s="290"/>
      <c r="AV348" s="290"/>
      <c r="AW348" s="290"/>
      <c r="AX348" s="290"/>
      <c r="AY348" s="290"/>
      <c r="AZ348" s="290"/>
      <c r="BA348" s="290"/>
      <c r="BB348" s="290"/>
      <c r="BC348" s="290"/>
      <c r="BD348" s="290"/>
      <c r="BE348" s="290"/>
      <c r="BF348" s="290"/>
    </row>
    <row r="349" spans="2:58" hidden="1">
      <c r="B349" s="251"/>
      <c r="AB349" s="290"/>
      <c r="AC349" s="290"/>
      <c r="AD349" s="290"/>
      <c r="AE349" s="290"/>
      <c r="AF349" s="290"/>
      <c r="AG349" s="290"/>
      <c r="AH349" s="290"/>
      <c r="AI349" s="290"/>
      <c r="AJ349" s="290"/>
      <c r="AK349" s="290"/>
      <c r="AL349" s="290"/>
      <c r="AM349" s="290"/>
      <c r="AN349" s="290"/>
      <c r="AO349" s="290"/>
      <c r="AP349" s="290"/>
      <c r="AQ349" s="290"/>
      <c r="AR349" s="290"/>
      <c r="AS349" s="290"/>
      <c r="AT349" s="290"/>
      <c r="AU349" s="290"/>
      <c r="AV349" s="290"/>
      <c r="AW349" s="290"/>
      <c r="AX349" s="290"/>
      <c r="AY349" s="290"/>
      <c r="AZ349" s="290"/>
      <c r="BA349" s="290"/>
      <c r="BB349" s="290"/>
      <c r="BC349" s="290"/>
      <c r="BD349" s="290"/>
      <c r="BE349" s="290"/>
      <c r="BF349" s="290"/>
    </row>
    <row r="350" spans="2:58" hidden="1">
      <c r="B350" s="251"/>
      <c r="AB350" s="290"/>
      <c r="AC350" s="290"/>
      <c r="AD350" s="290"/>
      <c r="AE350" s="290"/>
      <c r="AF350" s="290"/>
      <c r="AG350" s="290"/>
      <c r="AH350" s="290"/>
      <c r="AI350" s="290"/>
      <c r="AJ350" s="290"/>
      <c r="AK350" s="290"/>
      <c r="AL350" s="290"/>
      <c r="AM350" s="290"/>
      <c r="AN350" s="290"/>
      <c r="AO350" s="290"/>
      <c r="AP350" s="290"/>
      <c r="AQ350" s="290"/>
      <c r="AR350" s="290"/>
      <c r="AS350" s="290"/>
      <c r="AT350" s="290"/>
      <c r="AU350" s="290"/>
      <c r="AV350" s="290"/>
      <c r="AW350" s="290"/>
      <c r="AX350" s="290"/>
      <c r="AY350" s="290"/>
      <c r="AZ350" s="290"/>
      <c r="BA350" s="290"/>
      <c r="BB350" s="290"/>
      <c r="BC350" s="290"/>
      <c r="BD350" s="290"/>
      <c r="BE350" s="290"/>
      <c r="BF350" s="290"/>
    </row>
    <row r="351" spans="2:58" hidden="1">
      <c r="B351" s="251"/>
      <c r="AB351" s="290"/>
      <c r="AC351" s="290"/>
      <c r="AD351" s="290"/>
      <c r="AE351" s="290"/>
      <c r="AF351" s="290"/>
      <c r="AG351" s="290"/>
      <c r="AH351" s="290"/>
      <c r="AI351" s="290"/>
      <c r="AJ351" s="290"/>
      <c r="AK351" s="290"/>
      <c r="AL351" s="290"/>
      <c r="AM351" s="290"/>
      <c r="AN351" s="290"/>
      <c r="AO351" s="290"/>
      <c r="AP351" s="290"/>
      <c r="AQ351" s="290"/>
      <c r="AR351" s="290"/>
      <c r="AS351" s="290"/>
      <c r="AT351" s="290"/>
      <c r="AU351" s="290"/>
      <c r="AV351" s="290"/>
      <c r="AW351" s="290"/>
      <c r="AX351" s="290"/>
      <c r="AY351" s="290"/>
      <c r="AZ351" s="290"/>
      <c r="BA351" s="290"/>
      <c r="BB351" s="290"/>
      <c r="BC351" s="290"/>
      <c r="BD351" s="290"/>
      <c r="BE351" s="290"/>
      <c r="BF351" s="290"/>
    </row>
    <row r="352" spans="2:58" hidden="1">
      <c r="B352" s="251"/>
      <c r="AB352" s="290"/>
      <c r="AC352" s="290"/>
      <c r="AD352" s="290"/>
      <c r="AE352" s="290"/>
      <c r="AF352" s="290"/>
      <c r="AG352" s="290"/>
      <c r="AH352" s="290"/>
      <c r="AI352" s="290"/>
      <c r="AJ352" s="290"/>
      <c r="AK352" s="290"/>
      <c r="AL352" s="290"/>
      <c r="AM352" s="290"/>
      <c r="AN352" s="290"/>
      <c r="AO352" s="290"/>
      <c r="AP352" s="290"/>
      <c r="AQ352" s="290"/>
      <c r="AR352" s="290"/>
      <c r="AS352" s="290"/>
      <c r="AT352" s="290"/>
      <c r="AU352" s="290"/>
      <c r="AV352" s="290"/>
      <c r="AW352" s="290"/>
      <c r="AX352" s="290"/>
      <c r="AY352" s="290"/>
      <c r="AZ352" s="290"/>
      <c r="BA352" s="290"/>
      <c r="BB352" s="290"/>
      <c r="BC352" s="290"/>
      <c r="BD352" s="290"/>
      <c r="BE352" s="290"/>
      <c r="BF352" s="290"/>
    </row>
    <row r="353" spans="2:58" hidden="1">
      <c r="B353" s="251"/>
      <c r="AB353" s="290"/>
      <c r="AC353" s="290"/>
      <c r="AD353" s="290"/>
      <c r="AE353" s="290"/>
      <c r="AF353" s="290"/>
      <c r="AG353" s="290"/>
      <c r="AH353" s="290"/>
      <c r="AI353" s="290"/>
      <c r="AJ353" s="290"/>
      <c r="AK353" s="290"/>
      <c r="AL353" s="290"/>
      <c r="AM353" s="290"/>
      <c r="AN353" s="290"/>
      <c r="AO353" s="290"/>
      <c r="AP353" s="290"/>
      <c r="AQ353" s="290"/>
      <c r="AR353" s="290"/>
      <c r="AS353" s="290"/>
      <c r="AT353" s="290"/>
      <c r="AU353" s="290"/>
      <c r="AV353" s="290"/>
      <c r="AW353" s="290"/>
      <c r="AX353" s="290"/>
      <c r="AY353" s="290"/>
      <c r="AZ353" s="290"/>
      <c r="BA353" s="290"/>
      <c r="BB353" s="290"/>
      <c r="BC353" s="290"/>
      <c r="BD353" s="290"/>
      <c r="BE353" s="290"/>
      <c r="BF353" s="290"/>
    </row>
    <row r="354" spans="2:58" hidden="1">
      <c r="B354" s="251"/>
      <c r="AB354" s="290"/>
      <c r="AC354" s="290"/>
      <c r="AD354" s="290"/>
      <c r="AE354" s="290"/>
      <c r="AF354" s="290"/>
      <c r="AG354" s="290"/>
      <c r="AH354" s="290"/>
      <c r="AI354" s="290"/>
      <c r="AJ354" s="290"/>
      <c r="AK354" s="290"/>
      <c r="AL354" s="290"/>
      <c r="AM354" s="290"/>
      <c r="AN354" s="290"/>
      <c r="AO354" s="290"/>
      <c r="AP354" s="290"/>
      <c r="AQ354" s="290"/>
      <c r="AR354" s="290"/>
      <c r="AS354" s="290"/>
      <c r="AT354" s="290"/>
      <c r="AU354" s="290"/>
      <c r="AV354" s="290"/>
      <c r="AW354" s="290"/>
      <c r="AX354" s="290"/>
      <c r="AY354" s="290"/>
      <c r="AZ354" s="290"/>
      <c r="BA354" s="290"/>
      <c r="BB354" s="290"/>
      <c r="BC354" s="290"/>
      <c r="BD354" s="290"/>
      <c r="BE354" s="290"/>
      <c r="BF354" s="290"/>
    </row>
    <row r="355" spans="2:58" hidden="1">
      <c r="B355" s="251"/>
      <c r="AB355" s="290"/>
      <c r="AC355" s="290"/>
      <c r="AD355" s="290"/>
      <c r="AE355" s="290"/>
      <c r="AF355" s="290"/>
      <c r="AG355" s="290"/>
      <c r="AH355" s="290"/>
      <c r="AI355" s="290"/>
      <c r="AJ355" s="290"/>
      <c r="AK355" s="290"/>
      <c r="AL355" s="290"/>
      <c r="AM355" s="290"/>
      <c r="AN355" s="290"/>
      <c r="AO355" s="290"/>
      <c r="AP355" s="290"/>
      <c r="AQ355" s="290"/>
      <c r="AR355" s="290"/>
      <c r="AS355" s="290"/>
      <c r="AT355" s="290"/>
      <c r="AU355" s="290"/>
      <c r="AV355" s="290"/>
      <c r="AW355" s="290"/>
      <c r="AX355" s="290"/>
      <c r="AY355" s="290"/>
      <c r="AZ355" s="290"/>
      <c r="BA355" s="290"/>
      <c r="BB355" s="290"/>
      <c r="BC355" s="290"/>
      <c r="BD355" s="290"/>
      <c r="BE355" s="290"/>
      <c r="BF355" s="290"/>
    </row>
    <row r="356" spans="2:58" hidden="1">
      <c r="B356" s="251"/>
      <c r="AB356" s="290"/>
      <c r="AC356" s="290"/>
      <c r="AD356" s="290"/>
      <c r="AE356" s="290"/>
      <c r="AF356" s="290"/>
      <c r="AG356" s="290"/>
      <c r="AH356" s="290"/>
      <c r="AI356" s="290"/>
      <c r="AJ356" s="290"/>
      <c r="AK356" s="290"/>
      <c r="AL356" s="290"/>
      <c r="AM356" s="290"/>
      <c r="AN356" s="290"/>
      <c r="AO356" s="290"/>
      <c r="AP356" s="290"/>
      <c r="AQ356" s="290"/>
      <c r="AR356" s="290"/>
      <c r="AS356" s="290"/>
      <c r="AT356" s="290"/>
      <c r="AU356" s="290"/>
      <c r="AV356" s="290"/>
      <c r="AW356" s="290"/>
      <c r="AX356" s="290"/>
      <c r="AY356" s="290"/>
      <c r="AZ356" s="290"/>
      <c r="BA356" s="290"/>
      <c r="BB356" s="290"/>
      <c r="BC356" s="290"/>
      <c r="BD356" s="290"/>
      <c r="BE356" s="290"/>
      <c r="BF356" s="290"/>
    </row>
    <row r="357" spans="2:58" hidden="1">
      <c r="B357" s="251"/>
      <c r="AB357" s="290"/>
      <c r="AC357" s="290"/>
      <c r="AD357" s="290"/>
      <c r="AE357" s="290"/>
      <c r="AF357" s="290"/>
      <c r="AG357" s="290"/>
      <c r="AH357" s="290"/>
      <c r="AI357" s="290"/>
      <c r="AJ357" s="290"/>
      <c r="AK357" s="290"/>
      <c r="AL357" s="290"/>
      <c r="AM357" s="290"/>
      <c r="AN357" s="290"/>
      <c r="AO357" s="290"/>
      <c r="AP357" s="290"/>
      <c r="AQ357" s="290"/>
      <c r="AR357" s="290"/>
      <c r="AS357" s="290"/>
      <c r="AT357" s="290"/>
      <c r="AU357" s="290"/>
      <c r="AV357" s="290"/>
      <c r="AW357" s="290"/>
      <c r="AX357" s="290"/>
      <c r="AY357" s="290"/>
      <c r="AZ357" s="290"/>
      <c r="BA357" s="290"/>
      <c r="BB357" s="290"/>
      <c r="BC357" s="290"/>
      <c r="BD357" s="290"/>
      <c r="BE357" s="290"/>
      <c r="BF357" s="290"/>
    </row>
    <row r="358" spans="2:58" hidden="1">
      <c r="B358" s="251"/>
      <c r="AB358" s="290"/>
      <c r="AC358" s="290"/>
      <c r="AD358" s="290"/>
      <c r="AE358" s="290"/>
      <c r="AF358" s="290"/>
      <c r="AG358" s="290"/>
      <c r="AH358" s="290"/>
      <c r="AI358" s="290"/>
      <c r="AJ358" s="290"/>
      <c r="AK358" s="290"/>
      <c r="AL358" s="290"/>
      <c r="AM358" s="290"/>
      <c r="AN358" s="290"/>
      <c r="AO358" s="290"/>
      <c r="AP358" s="290"/>
      <c r="AQ358" s="290"/>
      <c r="AR358" s="290"/>
      <c r="AS358" s="290"/>
      <c r="AT358" s="290"/>
      <c r="AU358" s="290"/>
      <c r="AV358" s="290"/>
      <c r="AW358" s="290"/>
      <c r="AX358" s="290"/>
      <c r="AY358" s="290"/>
      <c r="AZ358" s="290"/>
      <c r="BA358" s="290"/>
      <c r="BB358" s="290"/>
      <c r="BC358" s="290"/>
      <c r="BD358" s="290"/>
      <c r="BE358" s="290"/>
      <c r="BF358" s="290"/>
    </row>
    <row r="359" spans="2:58" hidden="1">
      <c r="B359" s="251"/>
      <c r="AB359" s="290"/>
      <c r="AC359" s="290"/>
      <c r="AD359" s="290"/>
      <c r="AE359" s="290"/>
      <c r="AF359" s="290"/>
      <c r="AG359" s="290"/>
      <c r="AH359" s="290"/>
      <c r="AI359" s="290"/>
      <c r="AJ359" s="290"/>
      <c r="AK359" s="290"/>
      <c r="AL359" s="290"/>
      <c r="AM359" s="290"/>
      <c r="AN359" s="290"/>
      <c r="AO359" s="290"/>
      <c r="AP359" s="290"/>
      <c r="AQ359" s="290"/>
      <c r="AR359" s="290"/>
      <c r="AS359" s="290"/>
      <c r="AT359" s="290"/>
      <c r="AU359" s="290"/>
      <c r="AV359" s="290"/>
      <c r="AW359" s="290"/>
      <c r="AX359" s="290"/>
      <c r="AY359" s="290"/>
      <c r="AZ359" s="290"/>
      <c r="BA359" s="290"/>
      <c r="BB359" s="290"/>
      <c r="BC359" s="290"/>
      <c r="BD359" s="290"/>
      <c r="BE359" s="290"/>
      <c r="BF359" s="290"/>
    </row>
    <row r="360" spans="2:58" hidden="1">
      <c r="B360" s="251"/>
      <c r="AB360" s="290"/>
      <c r="AC360" s="290"/>
      <c r="AD360" s="290"/>
      <c r="AE360" s="290"/>
      <c r="AF360" s="290"/>
      <c r="AG360" s="290"/>
      <c r="AH360" s="290"/>
      <c r="AI360" s="290"/>
      <c r="AJ360" s="290"/>
      <c r="AK360" s="290"/>
      <c r="AL360" s="290"/>
      <c r="AM360" s="290"/>
      <c r="AN360" s="290"/>
      <c r="AO360" s="290"/>
      <c r="AP360" s="290"/>
      <c r="AQ360" s="290"/>
      <c r="AR360" s="290"/>
      <c r="AS360" s="290"/>
      <c r="AT360" s="290"/>
      <c r="AU360" s="290"/>
      <c r="AV360" s="290"/>
      <c r="AW360" s="290"/>
      <c r="AX360" s="290"/>
      <c r="AY360" s="290"/>
      <c r="AZ360" s="290"/>
      <c r="BA360" s="290"/>
      <c r="BB360" s="290"/>
      <c r="BC360" s="290"/>
      <c r="BD360" s="290"/>
      <c r="BE360" s="290"/>
      <c r="BF360" s="290"/>
    </row>
    <row r="361" spans="2:58" hidden="1">
      <c r="B361" s="251"/>
      <c r="AB361" s="290"/>
      <c r="AC361" s="290"/>
      <c r="AD361" s="290"/>
      <c r="AE361" s="290"/>
      <c r="AF361" s="290"/>
      <c r="AG361" s="290"/>
      <c r="AH361" s="290"/>
      <c r="AI361" s="290"/>
      <c r="AJ361" s="290"/>
      <c r="AK361" s="290"/>
      <c r="AL361" s="290"/>
      <c r="AM361" s="290"/>
      <c r="AN361" s="290"/>
      <c r="AO361" s="290"/>
      <c r="AP361" s="290"/>
      <c r="AQ361" s="290"/>
      <c r="AR361" s="290"/>
      <c r="AS361" s="290"/>
      <c r="AT361" s="290"/>
      <c r="AU361" s="290"/>
      <c r="AV361" s="290"/>
      <c r="AW361" s="290"/>
      <c r="AX361" s="290"/>
      <c r="AY361" s="290"/>
      <c r="AZ361" s="290"/>
      <c r="BA361" s="290"/>
      <c r="BB361" s="290"/>
      <c r="BC361" s="290"/>
      <c r="BD361" s="290"/>
      <c r="BE361" s="290"/>
      <c r="BF361" s="290"/>
    </row>
    <row r="362" spans="2:58" hidden="1">
      <c r="B362" s="251"/>
      <c r="AB362" s="290"/>
      <c r="AC362" s="290"/>
      <c r="AD362" s="290"/>
      <c r="AE362" s="290"/>
      <c r="AF362" s="290"/>
      <c r="AG362" s="290"/>
      <c r="AH362" s="290"/>
      <c r="AI362" s="290"/>
      <c r="AJ362" s="290"/>
      <c r="AK362" s="290"/>
      <c r="AL362" s="290"/>
      <c r="AM362" s="290"/>
      <c r="AN362" s="290"/>
      <c r="AO362" s="290"/>
      <c r="AP362" s="290"/>
      <c r="AQ362" s="290"/>
      <c r="AR362" s="290"/>
      <c r="AS362" s="290"/>
      <c r="AT362" s="290"/>
      <c r="AU362" s="290"/>
      <c r="AV362" s="290"/>
      <c r="AW362" s="290"/>
      <c r="AX362" s="290"/>
      <c r="AY362" s="290"/>
      <c r="AZ362" s="290"/>
      <c r="BA362" s="290"/>
      <c r="BB362" s="290"/>
      <c r="BC362" s="290"/>
      <c r="BD362" s="290"/>
      <c r="BE362" s="290"/>
      <c r="BF362" s="290"/>
    </row>
    <row r="363" spans="2:58" hidden="1">
      <c r="B363" s="251"/>
      <c r="AB363" s="290"/>
      <c r="AC363" s="290"/>
      <c r="AD363" s="290"/>
      <c r="AE363" s="290"/>
      <c r="AF363" s="290"/>
      <c r="AG363" s="290"/>
      <c r="AH363" s="290"/>
      <c r="AI363" s="290"/>
      <c r="AJ363" s="290"/>
      <c r="AK363" s="290"/>
      <c r="AL363" s="290"/>
      <c r="AM363" s="290"/>
      <c r="AN363" s="290"/>
      <c r="AO363" s="290"/>
      <c r="AP363" s="290"/>
      <c r="AQ363" s="290"/>
      <c r="AR363" s="290"/>
      <c r="AS363" s="290"/>
      <c r="AT363" s="290"/>
      <c r="AU363" s="290"/>
      <c r="AV363" s="290"/>
      <c r="AW363" s="290"/>
      <c r="AX363" s="290"/>
      <c r="AY363" s="290"/>
      <c r="AZ363" s="290"/>
      <c r="BA363" s="290"/>
      <c r="BB363" s="290"/>
      <c r="BC363" s="290"/>
      <c r="BD363" s="290"/>
      <c r="BE363" s="290"/>
      <c r="BF363" s="290"/>
    </row>
    <row r="364" spans="2:58" hidden="1">
      <c r="B364" s="251"/>
      <c r="AB364" s="290"/>
      <c r="AC364" s="290"/>
      <c r="AD364" s="290"/>
      <c r="AE364" s="290"/>
      <c r="AF364" s="290"/>
      <c r="AG364" s="290"/>
      <c r="AH364" s="290"/>
      <c r="AI364" s="290"/>
      <c r="AJ364" s="290"/>
      <c r="AK364" s="290"/>
      <c r="AL364" s="290"/>
      <c r="AM364" s="290"/>
      <c r="AN364" s="290"/>
      <c r="AO364" s="290"/>
      <c r="AP364" s="290"/>
      <c r="AQ364" s="290"/>
      <c r="AR364" s="290"/>
      <c r="AS364" s="290"/>
      <c r="AT364" s="290"/>
      <c r="AU364" s="290"/>
      <c r="AV364" s="290"/>
      <c r="AW364" s="290"/>
      <c r="AX364" s="290"/>
      <c r="AY364" s="290"/>
      <c r="AZ364" s="290"/>
      <c r="BA364" s="290"/>
      <c r="BB364" s="290"/>
      <c r="BC364" s="290"/>
      <c r="BD364" s="290"/>
      <c r="BE364" s="290"/>
      <c r="BF364" s="290"/>
    </row>
    <row r="365" spans="2:58" hidden="1">
      <c r="B365" s="251"/>
      <c r="AB365" s="290"/>
      <c r="AC365" s="290"/>
      <c r="AD365" s="290"/>
      <c r="AE365" s="290"/>
      <c r="AF365" s="290"/>
      <c r="AG365" s="290"/>
      <c r="AH365" s="290"/>
      <c r="AI365" s="290"/>
      <c r="AJ365" s="290"/>
      <c r="AK365" s="290"/>
      <c r="AL365" s="290"/>
      <c r="AM365" s="290"/>
      <c r="AN365" s="290"/>
      <c r="AO365" s="290"/>
      <c r="AP365" s="290"/>
      <c r="AQ365" s="290"/>
      <c r="AR365" s="290"/>
      <c r="AS365" s="290"/>
      <c r="AT365" s="290"/>
      <c r="AU365" s="290"/>
      <c r="AV365" s="290"/>
      <c r="AW365" s="290"/>
      <c r="AX365" s="290"/>
      <c r="AY365" s="290"/>
      <c r="AZ365" s="290"/>
      <c r="BA365" s="290"/>
      <c r="BB365" s="290"/>
      <c r="BC365" s="290"/>
      <c r="BD365" s="290"/>
      <c r="BE365" s="290"/>
      <c r="BF365" s="290"/>
    </row>
    <row r="366" spans="2:58" hidden="1">
      <c r="B366" s="251"/>
      <c r="AB366" s="290"/>
      <c r="AC366" s="290"/>
      <c r="AD366" s="290"/>
      <c r="AE366" s="290"/>
      <c r="AF366" s="290"/>
      <c r="AG366" s="290"/>
      <c r="AH366" s="290"/>
      <c r="AI366" s="290"/>
      <c r="AJ366" s="290"/>
      <c r="AK366" s="290"/>
      <c r="AL366" s="290"/>
      <c r="AM366" s="290"/>
      <c r="AN366" s="290"/>
      <c r="AO366" s="290"/>
      <c r="AP366" s="290"/>
      <c r="AQ366" s="290"/>
      <c r="AR366" s="290"/>
      <c r="AS366" s="290"/>
      <c r="AT366" s="290"/>
      <c r="AU366" s="290"/>
      <c r="AV366" s="290"/>
      <c r="AW366" s="290"/>
      <c r="AX366" s="290"/>
      <c r="AY366" s="290"/>
      <c r="AZ366" s="290"/>
      <c r="BA366" s="290"/>
      <c r="BB366" s="290"/>
      <c r="BC366" s="290"/>
      <c r="BD366" s="290"/>
      <c r="BE366" s="290"/>
      <c r="BF366" s="290"/>
    </row>
    <row r="367" spans="2:58" hidden="1">
      <c r="B367" s="251"/>
      <c r="AB367" s="290"/>
      <c r="AC367" s="290"/>
      <c r="AD367" s="290"/>
      <c r="AE367" s="290"/>
      <c r="AF367" s="290"/>
      <c r="AG367" s="290"/>
      <c r="AH367" s="290"/>
      <c r="AI367" s="290"/>
      <c r="AJ367" s="290"/>
      <c r="AK367" s="290"/>
      <c r="AL367" s="290"/>
      <c r="AM367" s="290"/>
      <c r="AN367" s="290"/>
      <c r="AO367" s="290"/>
      <c r="AP367" s="290"/>
      <c r="AQ367" s="290"/>
      <c r="AR367" s="290"/>
      <c r="AS367" s="290"/>
      <c r="AT367" s="290"/>
      <c r="AU367" s="290"/>
      <c r="AV367" s="290"/>
      <c r="AW367" s="290"/>
      <c r="AX367" s="290"/>
      <c r="AY367" s="290"/>
      <c r="AZ367" s="290"/>
      <c r="BA367" s="290"/>
      <c r="BB367" s="290"/>
      <c r="BC367" s="290"/>
      <c r="BD367" s="290"/>
      <c r="BE367" s="290"/>
      <c r="BF367" s="290"/>
    </row>
    <row r="368" spans="2:58" hidden="1">
      <c r="B368" s="251"/>
      <c r="AB368" s="290"/>
      <c r="AC368" s="290"/>
      <c r="AD368" s="290"/>
      <c r="AE368" s="290"/>
      <c r="AF368" s="290"/>
      <c r="AG368" s="290"/>
      <c r="AH368" s="290"/>
      <c r="AI368" s="290"/>
      <c r="AJ368" s="290"/>
      <c r="AK368" s="290"/>
      <c r="AL368" s="290"/>
      <c r="AM368" s="290"/>
      <c r="AN368" s="290"/>
      <c r="AO368" s="290"/>
      <c r="AP368" s="290"/>
      <c r="AQ368" s="290"/>
      <c r="AR368" s="290"/>
      <c r="AS368" s="290"/>
      <c r="AT368" s="290"/>
      <c r="AU368" s="290"/>
      <c r="AV368" s="290"/>
      <c r="AW368" s="290"/>
      <c r="AX368" s="290"/>
      <c r="AY368" s="290"/>
      <c r="AZ368" s="290"/>
      <c r="BA368" s="290"/>
      <c r="BB368" s="290"/>
      <c r="BC368" s="290"/>
      <c r="BD368" s="290"/>
      <c r="BE368" s="290"/>
      <c r="BF368" s="290"/>
    </row>
    <row r="369" spans="2:58" hidden="1">
      <c r="B369" s="251"/>
      <c r="AB369" s="290"/>
      <c r="AC369" s="290"/>
      <c r="AD369" s="290"/>
      <c r="AE369" s="290"/>
      <c r="AF369" s="290"/>
      <c r="AG369" s="290"/>
      <c r="AH369" s="290"/>
      <c r="AI369" s="290"/>
      <c r="AJ369" s="290"/>
      <c r="AK369" s="290"/>
      <c r="AL369" s="290"/>
      <c r="AM369" s="290"/>
      <c r="AN369" s="290"/>
      <c r="AO369" s="290"/>
      <c r="AP369" s="290"/>
      <c r="AQ369" s="290"/>
      <c r="AR369" s="290"/>
      <c r="AS369" s="290"/>
      <c r="AT369" s="290"/>
      <c r="AU369" s="290"/>
      <c r="AV369" s="290"/>
      <c r="AW369" s="290"/>
      <c r="AX369" s="290"/>
      <c r="AY369" s="290"/>
      <c r="AZ369" s="290"/>
      <c r="BA369" s="290"/>
      <c r="BB369" s="290"/>
      <c r="BC369" s="290"/>
      <c r="BD369" s="290"/>
      <c r="BE369" s="290"/>
      <c r="BF369" s="290"/>
    </row>
    <row r="370" spans="2:58" hidden="1">
      <c r="B370" s="251"/>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0"/>
      <c r="AY370" s="290"/>
      <c r="AZ370" s="290"/>
      <c r="BA370" s="290"/>
      <c r="BB370" s="290"/>
      <c r="BC370" s="290"/>
      <c r="BD370" s="290"/>
      <c r="BE370" s="290"/>
      <c r="BF370" s="290"/>
    </row>
    <row r="371" spans="2:58" hidden="1">
      <c r="B371" s="251"/>
      <c r="AB371" s="290"/>
      <c r="AC371" s="290"/>
      <c r="AD371" s="290"/>
      <c r="AE371" s="290"/>
      <c r="AF371" s="290"/>
      <c r="AG371" s="290"/>
      <c r="AH371" s="290"/>
      <c r="AI371" s="290"/>
      <c r="AJ371" s="290"/>
      <c r="AK371" s="290"/>
      <c r="AL371" s="290"/>
      <c r="AM371" s="290"/>
      <c r="AN371" s="290"/>
      <c r="AO371" s="290"/>
      <c r="AP371" s="290"/>
      <c r="AQ371" s="290"/>
      <c r="AR371" s="290"/>
      <c r="AS371" s="290"/>
      <c r="AT371" s="290"/>
      <c r="AU371" s="290"/>
      <c r="AV371" s="290"/>
      <c r="AW371" s="290"/>
      <c r="AX371" s="290"/>
      <c r="AY371" s="290"/>
      <c r="AZ371" s="290"/>
      <c r="BA371" s="290"/>
      <c r="BB371" s="290"/>
      <c r="BC371" s="290"/>
      <c r="BD371" s="290"/>
      <c r="BE371" s="290"/>
      <c r="BF371" s="290"/>
    </row>
    <row r="372" spans="2:58" hidden="1">
      <c r="B372" s="251"/>
      <c r="AB372" s="290"/>
      <c r="AC372" s="290"/>
      <c r="AD372" s="290"/>
      <c r="AE372" s="290"/>
      <c r="AF372" s="290"/>
      <c r="AG372" s="290"/>
      <c r="AH372" s="290"/>
      <c r="AI372" s="290"/>
      <c r="AJ372" s="290"/>
      <c r="AK372" s="290"/>
      <c r="AL372" s="290"/>
      <c r="AM372" s="290"/>
      <c r="AN372" s="290"/>
      <c r="AO372" s="290"/>
      <c r="AP372" s="290"/>
      <c r="AQ372" s="290"/>
      <c r="AR372" s="290"/>
      <c r="AS372" s="290"/>
      <c r="AT372" s="290"/>
      <c r="AU372" s="290"/>
      <c r="AV372" s="290"/>
      <c r="AW372" s="290"/>
      <c r="AX372" s="290"/>
      <c r="AY372" s="290"/>
      <c r="AZ372" s="290"/>
      <c r="BA372" s="290"/>
      <c r="BB372" s="290"/>
      <c r="BC372" s="290"/>
      <c r="BD372" s="290"/>
      <c r="BE372" s="290"/>
      <c r="BF372" s="290"/>
    </row>
    <row r="373" spans="2:58" hidden="1">
      <c r="B373" s="251"/>
      <c r="AB373" s="290"/>
      <c r="AC373" s="290"/>
      <c r="AD373" s="290"/>
      <c r="AE373" s="290"/>
      <c r="AF373" s="290"/>
      <c r="AG373" s="290"/>
      <c r="AH373" s="290"/>
      <c r="AI373" s="290"/>
      <c r="AJ373" s="290"/>
      <c r="AK373" s="290"/>
      <c r="AL373" s="290"/>
      <c r="AM373" s="290"/>
      <c r="AN373" s="290"/>
      <c r="AO373" s="290"/>
      <c r="AP373" s="290"/>
      <c r="AQ373" s="290"/>
      <c r="AR373" s="290"/>
      <c r="AS373" s="290"/>
      <c r="AT373" s="290"/>
      <c r="AU373" s="290"/>
      <c r="AV373" s="290"/>
      <c r="AW373" s="290"/>
      <c r="AX373" s="290"/>
      <c r="AY373" s="290"/>
      <c r="AZ373" s="290"/>
      <c r="BA373" s="290"/>
      <c r="BB373" s="290"/>
      <c r="BC373" s="290"/>
      <c r="BD373" s="290"/>
      <c r="BE373" s="290"/>
      <c r="BF373" s="290"/>
    </row>
    <row r="374" spans="2:58" hidden="1">
      <c r="B374" s="251"/>
      <c r="AB374" s="290"/>
      <c r="AC374" s="290"/>
      <c r="AD374" s="290"/>
      <c r="AE374" s="290"/>
      <c r="AF374" s="290"/>
      <c r="AG374" s="290"/>
      <c r="AH374" s="290"/>
      <c r="AI374" s="290"/>
      <c r="AJ374" s="290"/>
      <c r="AK374" s="290"/>
      <c r="AL374" s="290"/>
      <c r="AM374" s="290"/>
      <c r="AN374" s="290"/>
      <c r="AO374" s="290"/>
      <c r="AP374" s="290"/>
      <c r="AQ374" s="290"/>
      <c r="AR374" s="290"/>
      <c r="AS374" s="290"/>
      <c r="AT374" s="290"/>
      <c r="AU374" s="290"/>
      <c r="AV374" s="290"/>
      <c r="AW374" s="290"/>
      <c r="AX374" s="290"/>
      <c r="AY374" s="290"/>
      <c r="AZ374" s="290"/>
      <c r="BA374" s="290"/>
      <c r="BB374" s="290"/>
      <c r="BC374" s="290"/>
      <c r="BD374" s="290"/>
      <c r="BE374" s="290"/>
      <c r="BF374" s="290"/>
    </row>
    <row r="375" spans="2:58" hidden="1">
      <c r="B375" s="251"/>
      <c r="AB375" s="290"/>
      <c r="AC375" s="290"/>
      <c r="AD375" s="290"/>
      <c r="AE375" s="290"/>
      <c r="AF375" s="290"/>
      <c r="AG375" s="290"/>
      <c r="AH375" s="290"/>
      <c r="AI375" s="290"/>
      <c r="AJ375" s="290"/>
      <c r="AK375" s="290"/>
      <c r="AL375" s="290"/>
      <c r="AM375" s="290"/>
      <c r="AN375" s="290"/>
      <c r="AO375" s="290"/>
      <c r="AP375" s="290"/>
      <c r="AQ375" s="290"/>
      <c r="AR375" s="290"/>
      <c r="AS375" s="290"/>
      <c r="AT375" s="290"/>
      <c r="AU375" s="290"/>
      <c r="AV375" s="290"/>
      <c r="AW375" s="290"/>
      <c r="AX375" s="290"/>
      <c r="AY375" s="290"/>
      <c r="AZ375" s="290"/>
      <c r="BA375" s="290"/>
      <c r="BB375" s="290"/>
      <c r="BC375" s="290"/>
      <c r="BD375" s="290"/>
      <c r="BE375" s="290"/>
      <c r="BF375" s="290"/>
    </row>
    <row r="376" spans="2:58" hidden="1">
      <c r="B376" s="251"/>
      <c r="AB376" s="290"/>
      <c r="AC376" s="290"/>
      <c r="AD376" s="290"/>
      <c r="AE376" s="290"/>
      <c r="AF376" s="290"/>
      <c r="AG376" s="290"/>
      <c r="AH376" s="290"/>
      <c r="AI376" s="290"/>
      <c r="AJ376" s="290"/>
      <c r="AK376" s="290"/>
      <c r="AL376" s="290"/>
      <c r="AM376" s="290"/>
      <c r="AN376" s="290"/>
      <c r="AO376" s="290"/>
      <c r="AP376" s="290"/>
      <c r="AQ376" s="290"/>
      <c r="AR376" s="290"/>
      <c r="AS376" s="290"/>
      <c r="AT376" s="290"/>
      <c r="AU376" s="290"/>
      <c r="AV376" s="290"/>
      <c r="AW376" s="290"/>
      <c r="AX376" s="290"/>
      <c r="AY376" s="290"/>
      <c r="AZ376" s="290"/>
      <c r="BA376" s="290"/>
      <c r="BB376" s="290"/>
      <c r="BC376" s="290"/>
      <c r="BD376" s="290"/>
      <c r="BE376" s="290"/>
      <c r="BF376" s="290"/>
    </row>
    <row r="377" spans="2:58" hidden="1">
      <c r="B377" s="251"/>
      <c r="AB377" s="290"/>
      <c r="AC377" s="290"/>
      <c r="AD377" s="290"/>
      <c r="AE377" s="290"/>
      <c r="AF377" s="290"/>
      <c r="AG377" s="290"/>
      <c r="AH377" s="290"/>
      <c r="AI377" s="290"/>
      <c r="AJ377" s="290"/>
      <c r="AK377" s="290"/>
      <c r="AL377" s="290"/>
      <c r="AM377" s="290"/>
      <c r="AN377" s="290"/>
      <c r="AO377" s="290"/>
      <c r="AP377" s="290"/>
      <c r="AQ377" s="290"/>
      <c r="AR377" s="290"/>
      <c r="AS377" s="290"/>
      <c r="AT377" s="290"/>
      <c r="AU377" s="290"/>
      <c r="AV377" s="290"/>
      <c r="AW377" s="290"/>
      <c r="AX377" s="290"/>
      <c r="AY377" s="290"/>
      <c r="AZ377" s="290"/>
      <c r="BA377" s="290"/>
      <c r="BB377" s="290"/>
      <c r="BC377" s="290"/>
      <c r="BD377" s="290"/>
      <c r="BE377" s="290"/>
      <c r="BF377" s="290"/>
    </row>
    <row r="378" spans="2:58" hidden="1">
      <c r="B378" s="251"/>
      <c r="AB378" s="290"/>
      <c r="AC378" s="290"/>
      <c r="AD378" s="290"/>
      <c r="AE378" s="290"/>
      <c r="AF378" s="290"/>
      <c r="AG378" s="290"/>
      <c r="AH378" s="290"/>
      <c r="AI378" s="290"/>
      <c r="AJ378" s="290"/>
      <c r="AK378" s="290"/>
      <c r="AL378" s="290"/>
      <c r="AM378" s="290"/>
      <c r="AN378" s="290"/>
      <c r="AO378" s="290"/>
      <c r="AP378" s="290"/>
      <c r="AQ378" s="290"/>
      <c r="AR378" s="290"/>
      <c r="AS378" s="290"/>
      <c r="AT378" s="290"/>
      <c r="AU378" s="290"/>
      <c r="AV378" s="290"/>
      <c r="AW378" s="290"/>
      <c r="AX378" s="290"/>
      <c r="AY378" s="290"/>
      <c r="AZ378" s="290"/>
      <c r="BA378" s="290"/>
      <c r="BB378" s="290"/>
      <c r="BC378" s="290"/>
      <c r="BD378" s="290"/>
      <c r="BE378" s="290"/>
      <c r="BF378" s="290"/>
    </row>
    <row r="379" spans="2:58" hidden="1">
      <c r="B379" s="251"/>
      <c r="AB379" s="290"/>
      <c r="AC379" s="290"/>
      <c r="AD379" s="290"/>
      <c r="AE379" s="290"/>
      <c r="AF379" s="290"/>
      <c r="AG379" s="290"/>
      <c r="AH379" s="290"/>
      <c r="AI379" s="290"/>
      <c r="AJ379" s="290"/>
      <c r="AK379" s="290"/>
      <c r="AL379" s="290"/>
      <c r="AM379" s="290"/>
      <c r="AN379" s="290"/>
      <c r="AO379" s="290"/>
      <c r="AP379" s="290"/>
      <c r="AQ379" s="290"/>
      <c r="AR379" s="290"/>
      <c r="AS379" s="290"/>
      <c r="AT379" s="290"/>
      <c r="AU379" s="290"/>
      <c r="AV379" s="290"/>
      <c r="AW379" s="290"/>
      <c r="AX379" s="290"/>
      <c r="AY379" s="290"/>
      <c r="AZ379" s="290"/>
      <c r="BA379" s="290"/>
      <c r="BB379" s="290"/>
      <c r="BC379" s="290"/>
      <c r="BD379" s="290"/>
      <c r="BE379" s="290"/>
      <c r="BF379" s="290"/>
    </row>
    <row r="380" spans="2:58" hidden="1">
      <c r="B380" s="251"/>
      <c r="AB380" s="290"/>
      <c r="AC380" s="290"/>
      <c r="AD380" s="290"/>
      <c r="AE380" s="290"/>
      <c r="AF380" s="290"/>
      <c r="AG380" s="290"/>
      <c r="AH380" s="290"/>
      <c r="AI380" s="290"/>
      <c r="AJ380" s="290"/>
      <c r="AK380" s="290"/>
      <c r="AL380" s="290"/>
      <c r="AM380" s="290"/>
      <c r="AN380" s="290"/>
      <c r="AO380" s="290"/>
      <c r="AP380" s="290"/>
      <c r="AQ380" s="290"/>
      <c r="AR380" s="290"/>
      <c r="AS380" s="290"/>
      <c r="AT380" s="290"/>
      <c r="AU380" s="290"/>
      <c r="AV380" s="290"/>
      <c r="AW380" s="290"/>
      <c r="AX380" s="290"/>
      <c r="AY380" s="290"/>
      <c r="AZ380" s="290"/>
      <c r="BA380" s="290"/>
      <c r="BB380" s="290"/>
      <c r="BC380" s="290"/>
      <c r="BD380" s="290"/>
      <c r="BE380" s="290"/>
      <c r="BF380" s="290"/>
    </row>
    <row r="381" spans="2:58" hidden="1">
      <c r="B381" s="251"/>
      <c r="AB381" s="290"/>
      <c r="AC381" s="290"/>
      <c r="AD381" s="290"/>
      <c r="AE381" s="290"/>
      <c r="AF381" s="290"/>
      <c r="AG381" s="290"/>
      <c r="AH381" s="290"/>
      <c r="AI381" s="290"/>
      <c r="AJ381" s="290"/>
      <c r="AK381" s="290"/>
      <c r="AL381" s="290"/>
      <c r="AM381" s="290"/>
      <c r="AN381" s="290"/>
      <c r="AO381" s="290"/>
      <c r="AP381" s="290"/>
      <c r="AQ381" s="290"/>
      <c r="AR381" s="290"/>
      <c r="AS381" s="290"/>
      <c r="AT381" s="290"/>
      <c r="AU381" s="290"/>
      <c r="AV381" s="290"/>
      <c r="AW381" s="290"/>
      <c r="AX381" s="290"/>
      <c r="AY381" s="290"/>
      <c r="AZ381" s="290"/>
      <c r="BA381" s="290"/>
      <c r="BB381" s="290"/>
      <c r="BC381" s="290"/>
      <c r="BD381" s="290"/>
      <c r="BE381" s="290"/>
      <c r="BF381" s="290"/>
    </row>
    <row r="382" spans="2:58" hidden="1">
      <c r="B382" s="251"/>
      <c r="AB382" s="290"/>
      <c r="AC382" s="290"/>
      <c r="AD382" s="290"/>
      <c r="AE382" s="290"/>
      <c r="AF382" s="290"/>
      <c r="AG382" s="290"/>
      <c r="AH382" s="290"/>
      <c r="AI382" s="290"/>
      <c r="AJ382" s="290"/>
      <c r="AK382" s="290"/>
      <c r="AL382" s="290"/>
      <c r="AM382" s="290"/>
      <c r="AN382" s="290"/>
      <c r="AO382" s="290"/>
      <c r="AP382" s="290"/>
      <c r="AQ382" s="290"/>
      <c r="AR382" s="290"/>
      <c r="AS382" s="290"/>
      <c r="AT382" s="290"/>
      <c r="AU382" s="290"/>
      <c r="AV382" s="290"/>
      <c r="AW382" s="290"/>
      <c r="AX382" s="290"/>
      <c r="AY382" s="290"/>
      <c r="AZ382" s="290"/>
      <c r="BA382" s="290"/>
      <c r="BB382" s="290"/>
      <c r="BC382" s="290"/>
      <c r="BD382" s="290"/>
      <c r="BE382" s="290"/>
      <c r="BF382" s="290"/>
    </row>
    <row r="383" spans="2:58" hidden="1">
      <c r="B383" s="251"/>
      <c r="AB383" s="290"/>
      <c r="AC383" s="290"/>
      <c r="AD383" s="290"/>
      <c r="AE383" s="290"/>
      <c r="AF383" s="290"/>
      <c r="AG383" s="290"/>
      <c r="AH383" s="290"/>
      <c r="AI383" s="290"/>
      <c r="AJ383" s="290"/>
      <c r="AK383" s="290"/>
      <c r="AL383" s="290"/>
      <c r="AM383" s="290"/>
      <c r="AN383" s="290"/>
      <c r="AO383" s="290"/>
      <c r="AP383" s="290"/>
      <c r="AQ383" s="290"/>
      <c r="AR383" s="290"/>
      <c r="AS383" s="290"/>
      <c r="AT383" s="290"/>
      <c r="AU383" s="290"/>
      <c r="AV383" s="290"/>
      <c r="AW383" s="290"/>
      <c r="AX383" s="290"/>
      <c r="AY383" s="290"/>
      <c r="AZ383" s="290"/>
      <c r="BA383" s="290"/>
      <c r="BB383" s="290"/>
      <c r="BC383" s="290"/>
      <c r="BD383" s="290"/>
      <c r="BE383" s="290"/>
      <c r="BF383" s="290"/>
    </row>
    <row r="384" spans="2:58" hidden="1">
      <c r="B384" s="251"/>
      <c r="AB384" s="290"/>
      <c r="AC384" s="290"/>
      <c r="AD384" s="290"/>
      <c r="AE384" s="290"/>
      <c r="AF384" s="290"/>
      <c r="AG384" s="290"/>
      <c r="AH384" s="290"/>
      <c r="AI384" s="290"/>
      <c r="AJ384" s="290"/>
      <c r="AK384" s="290"/>
      <c r="AL384" s="290"/>
      <c r="AM384" s="290"/>
      <c r="AN384" s="290"/>
      <c r="AO384" s="290"/>
      <c r="AP384" s="290"/>
      <c r="AQ384" s="290"/>
      <c r="AR384" s="290"/>
      <c r="AS384" s="290"/>
      <c r="AT384" s="290"/>
      <c r="AU384" s="290"/>
      <c r="AV384" s="290"/>
      <c r="AW384" s="290"/>
      <c r="AX384" s="290"/>
      <c r="AY384" s="290"/>
      <c r="AZ384" s="290"/>
      <c r="BA384" s="290"/>
      <c r="BB384" s="290"/>
      <c r="BC384" s="290"/>
      <c r="BD384" s="290"/>
      <c r="BE384" s="290"/>
      <c r="BF384" s="290"/>
    </row>
    <row r="385" spans="2:58" hidden="1">
      <c r="B385" s="251"/>
      <c r="AB385" s="290"/>
      <c r="AC385" s="290"/>
      <c r="AD385" s="290"/>
      <c r="AE385" s="290"/>
      <c r="AF385" s="290"/>
      <c r="AG385" s="290"/>
      <c r="AH385" s="290"/>
      <c r="AI385" s="290"/>
      <c r="AJ385" s="290"/>
      <c r="AK385" s="290"/>
      <c r="AL385" s="290"/>
      <c r="AM385" s="290"/>
      <c r="AN385" s="290"/>
      <c r="AO385" s="290"/>
      <c r="AP385" s="290"/>
      <c r="AQ385" s="290"/>
      <c r="AR385" s="290"/>
      <c r="AS385" s="290"/>
      <c r="AT385" s="290"/>
      <c r="AU385" s="290"/>
      <c r="AV385" s="290"/>
      <c r="AW385" s="290"/>
      <c r="AX385" s="290"/>
      <c r="AY385" s="290"/>
      <c r="AZ385" s="290"/>
      <c r="BA385" s="290"/>
      <c r="BB385" s="290"/>
      <c r="BC385" s="290"/>
      <c r="BD385" s="290"/>
      <c r="BE385" s="290"/>
      <c r="BF385" s="290"/>
    </row>
    <row r="386" spans="2:58" hidden="1">
      <c r="B386" s="251"/>
      <c r="AB386" s="290"/>
      <c r="AC386" s="290"/>
      <c r="AD386" s="290"/>
      <c r="AE386" s="290"/>
      <c r="AF386" s="290"/>
      <c r="AG386" s="290"/>
      <c r="AH386" s="290"/>
      <c r="AI386" s="290"/>
      <c r="AJ386" s="290"/>
      <c r="AK386" s="290"/>
      <c r="AL386" s="290"/>
      <c r="AM386" s="290"/>
      <c r="AN386" s="290"/>
      <c r="AO386" s="290"/>
      <c r="AP386" s="290"/>
      <c r="AQ386" s="290"/>
      <c r="AR386" s="290"/>
      <c r="AS386" s="290"/>
      <c r="AT386" s="290"/>
      <c r="AU386" s="290"/>
      <c r="AV386" s="290"/>
      <c r="AW386" s="290"/>
      <c r="AX386" s="290"/>
      <c r="AY386" s="290"/>
      <c r="AZ386" s="290"/>
      <c r="BA386" s="290"/>
      <c r="BB386" s="290"/>
      <c r="BC386" s="290"/>
      <c r="BD386" s="290"/>
      <c r="BE386" s="290"/>
      <c r="BF386" s="290"/>
    </row>
    <row r="387" spans="2:58" hidden="1">
      <c r="B387" s="251"/>
      <c r="AB387" s="290"/>
      <c r="AC387" s="290"/>
      <c r="AD387" s="290"/>
      <c r="AE387" s="290"/>
      <c r="AF387" s="290"/>
      <c r="AG387" s="290"/>
      <c r="AH387" s="290"/>
      <c r="AI387" s="290"/>
      <c r="AJ387" s="290"/>
      <c r="AK387" s="290"/>
      <c r="AL387" s="290"/>
      <c r="AM387" s="290"/>
      <c r="AN387" s="290"/>
      <c r="AO387" s="290"/>
      <c r="AP387" s="290"/>
      <c r="AQ387" s="290"/>
      <c r="AR387" s="290"/>
      <c r="AS387" s="290"/>
      <c r="AT387" s="290"/>
      <c r="AU387" s="290"/>
      <c r="AV387" s="290"/>
      <c r="AW387" s="290"/>
      <c r="AX387" s="290"/>
      <c r="AY387" s="290"/>
      <c r="AZ387" s="290"/>
      <c r="BA387" s="290"/>
      <c r="BB387" s="290"/>
      <c r="BC387" s="290"/>
      <c r="BD387" s="290"/>
      <c r="BE387" s="290"/>
      <c r="BF387" s="290"/>
    </row>
    <row r="388" spans="2:58" hidden="1">
      <c r="B388" s="251"/>
      <c r="AB388" s="290"/>
      <c r="AC388" s="290"/>
      <c r="AD388" s="290"/>
      <c r="AE388" s="290"/>
      <c r="AF388" s="290"/>
      <c r="AG388" s="290"/>
      <c r="AH388" s="290"/>
      <c r="AI388" s="290"/>
      <c r="AJ388" s="290"/>
      <c r="AK388" s="290"/>
      <c r="AL388" s="290"/>
      <c r="AM388" s="290"/>
      <c r="AN388" s="290"/>
      <c r="AO388" s="290"/>
      <c r="AP388" s="290"/>
      <c r="AQ388" s="290"/>
      <c r="AR388" s="290"/>
      <c r="AS388" s="290"/>
      <c r="AT388" s="290"/>
      <c r="AU388" s="290"/>
      <c r="AV388" s="290"/>
      <c r="AW388" s="290"/>
      <c r="AX388" s="290"/>
      <c r="AY388" s="290"/>
      <c r="AZ388" s="290"/>
      <c r="BA388" s="290"/>
      <c r="BB388" s="290"/>
      <c r="BC388" s="290"/>
      <c r="BD388" s="290"/>
      <c r="BE388" s="290"/>
      <c r="BF388" s="290"/>
    </row>
    <row r="389" spans="2:58" hidden="1">
      <c r="B389" s="251"/>
      <c r="AB389" s="290"/>
      <c r="AC389" s="290"/>
      <c r="AD389" s="290"/>
      <c r="AE389" s="290"/>
      <c r="AF389" s="290"/>
      <c r="AG389" s="290"/>
      <c r="AH389" s="290"/>
      <c r="AI389" s="290"/>
      <c r="AJ389" s="290"/>
      <c r="AK389" s="290"/>
      <c r="AL389" s="290"/>
      <c r="AM389" s="290"/>
      <c r="AN389" s="290"/>
      <c r="AO389" s="290"/>
      <c r="AP389" s="290"/>
      <c r="AQ389" s="290"/>
      <c r="AR389" s="290"/>
      <c r="AS389" s="290"/>
      <c r="AT389" s="290"/>
      <c r="AU389" s="290"/>
      <c r="AV389" s="290"/>
      <c r="AW389" s="290"/>
      <c r="AX389" s="290"/>
      <c r="AY389" s="290"/>
      <c r="AZ389" s="290"/>
      <c r="BA389" s="290"/>
      <c r="BB389" s="290"/>
      <c r="BC389" s="290"/>
      <c r="BD389" s="290"/>
      <c r="BE389" s="290"/>
      <c r="BF389" s="290"/>
    </row>
    <row r="390" spans="2:58" hidden="1">
      <c r="B390" s="251"/>
      <c r="AB390" s="290"/>
      <c r="AC390" s="290"/>
      <c r="AD390" s="290"/>
      <c r="AE390" s="290"/>
      <c r="AF390" s="290"/>
      <c r="AG390" s="290"/>
      <c r="AH390" s="290"/>
      <c r="AI390" s="290"/>
      <c r="AJ390" s="290"/>
      <c r="AK390" s="290"/>
      <c r="AL390" s="290"/>
      <c r="AM390" s="290"/>
      <c r="AN390" s="290"/>
      <c r="AO390" s="290"/>
      <c r="AP390" s="290"/>
      <c r="AQ390" s="290"/>
      <c r="AR390" s="290"/>
      <c r="AS390" s="290"/>
      <c r="AT390" s="290"/>
      <c r="AU390" s="290"/>
      <c r="AV390" s="290"/>
      <c r="AW390" s="290"/>
      <c r="AX390" s="290"/>
      <c r="AY390" s="290"/>
      <c r="AZ390" s="290"/>
      <c r="BA390" s="290"/>
      <c r="BB390" s="290"/>
      <c r="BC390" s="290"/>
      <c r="BD390" s="290"/>
      <c r="BE390" s="290"/>
      <c r="BF390" s="290"/>
    </row>
    <row r="391" spans="2:58" hidden="1">
      <c r="B391" s="251"/>
      <c r="AB391" s="290"/>
      <c r="AC391" s="290"/>
      <c r="AD391" s="290"/>
      <c r="AE391" s="290"/>
      <c r="AF391" s="290"/>
      <c r="AG391" s="290"/>
      <c r="AH391" s="290"/>
      <c r="AI391" s="290"/>
      <c r="AJ391" s="290"/>
      <c r="AK391" s="290"/>
      <c r="AL391" s="290"/>
      <c r="AM391" s="290"/>
      <c r="AN391" s="290"/>
      <c r="AO391" s="290"/>
      <c r="AP391" s="290"/>
      <c r="AQ391" s="290"/>
      <c r="AR391" s="290"/>
      <c r="AS391" s="290"/>
      <c r="AT391" s="290"/>
      <c r="AU391" s="290"/>
      <c r="AV391" s="290"/>
      <c r="AW391" s="290"/>
      <c r="AX391" s="290"/>
      <c r="AY391" s="290"/>
      <c r="AZ391" s="290"/>
      <c r="BA391" s="290"/>
      <c r="BB391" s="290"/>
      <c r="BC391" s="290"/>
      <c r="BD391" s="290"/>
      <c r="BE391" s="290"/>
      <c r="BF391" s="290"/>
    </row>
    <row r="392" spans="2:58" hidden="1">
      <c r="B392" s="251"/>
      <c r="AB392" s="290"/>
      <c r="AC392" s="290"/>
      <c r="AD392" s="290"/>
      <c r="AE392" s="290"/>
      <c r="AF392" s="290"/>
      <c r="AG392" s="290"/>
      <c r="AH392" s="290"/>
      <c r="AI392" s="290"/>
      <c r="AJ392" s="290"/>
      <c r="AK392" s="290"/>
      <c r="AL392" s="290"/>
      <c r="AM392" s="290"/>
      <c r="AN392" s="290"/>
      <c r="AO392" s="290"/>
      <c r="AP392" s="290"/>
      <c r="AQ392" s="290"/>
      <c r="AR392" s="290"/>
      <c r="AS392" s="290"/>
      <c r="AT392" s="290"/>
      <c r="AU392" s="290"/>
      <c r="AV392" s="290"/>
      <c r="AW392" s="290"/>
      <c r="AX392" s="290"/>
      <c r="AY392" s="290"/>
      <c r="AZ392" s="290"/>
      <c r="BA392" s="290"/>
      <c r="BB392" s="290"/>
      <c r="BC392" s="290"/>
      <c r="BD392" s="290"/>
      <c r="BE392" s="290"/>
      <c r="BF392" s="290"/>
    </row>
    <row r="393" spans="2:58" hidden="1">
      <c r="B393" s="251"/>
      <c r="AB393" s="290"/>
      <c r="AC393" s="290"/>
      <c r="AD393" s="290"/>
      <c r="AE393" s="290"/>
      <c r="AF393" s="290"/>
      <c r="AG393" s="290"/>
      <c r="AH393" s="290"/>
      <c r="AI393" s="290"/>
      <c r="AJ393" s="290"/>
      <c r="AK393" s="290"/>
      <c r="AL393" s="290"/>
      <c r="AM393" s="290"/>
      <c r="AN393" s="290"/>
      <c r="AO393" s="290"/>
      <c r="AP393" s="290"/>
      <c r="AQ393" s="290"/>
      <c r="AR393" s="290"/>
      <c r="AS393" s="290"/>
      <c r="AT393" s="290"/>
      <c r="AU393" s="290"/>
      <c r="AV393" s="290"/>
      <c r="AW393" s="290"/>
      <c r="AX393" s="290"/>
      <c r="AY393" s="290"/>
      <c r="AZ393" s="290"/>
      <c r="BA393" s="290"/>
      <c r="BB393" s="290"/>
      <c r="BC393" s="290"/>
      <c r="BD393" s="290"/>
      <c r="BE393" s="290"/>
      <c r="BF393" s="290"/>
    </row>
    <row r="394" spans="2:58" hidden="1">
      <c r="B394" s="251"/>
      <c r="AB394" s="290"/>
      <c r="AC394" s="290"/>
      <c r="AD394" s="290"/>
      <c r="AE394" s="290"/>
      <c r="AF394" s="290"/>
      <c r="AG394" s="290"/>
      <c r="AH394" s="290"/>
      <c r="AI394" s="290"/>
      <c r="AJ394" s="290"/>
      <c r="AK394" s="290"/>
      <c r="AL394" s="290"/>
      <c r="AM394" s="290"/>
      <c r="AN394" s="290"/>
      <c r="AO394" s="290"/>
      <c r="AP394" s="290"/>
      <c r="AQ394" s="290"/>
      <c r="AR394" s="290"/>
      <c r="AS394" s="290"/>
      <c r="AT394" s="290"/>
      <c r="AU394" s="290"/>
      <c r="AV394" s="290"/>
      <c r="AW394" s="290"/>
      <c r="AX394" s="290"/>
      <c r="AY394" s="290"/>
      <c r="AZ394" s="290"/>
      <c r="BA394" s="290"/>
      <c r="BB394" s="290"/>
      <c r="BC394" s="290"/>
      <c r="BD394" s="290"/>
      <c r="BE394" s="290"/>
      <c r="BF394" s="290"/>
    </row>
    <row r="395" spans="2:58" hidden="1">
      <c r="B395" s="251"/>
      <c r="AB395" s="290"/>
      <c r="AC395" s="290"/>
      <c r="AD395" s="290"/>
      <c r="AE395" s="290"/>
      <c r="AF395" s="290"/>
      <c r="AG395" s="290"/>
      <c r="AH395" s="290"/>
      <c r="AI395" s="290"/>
      <c r="AJ395" s="290"/>
      <c r="AK395" s="290"/>
      <c r="AL395" s="290"/>
      <c r="AM395" s="290"/>
      <c r="AN395" s="290"/>
      <c r="AO395" s="290"/>
      <c r="AP395" s="290"/>
      <c r="AQ395" s="290"/>
      <c r="AR395" s="290"/>
      <c r="AS395" s="290"/>
      <c r="AT395" s="290"/>
      <c r="AU395" s="290"/>
      <c r="AV395" s="290"/>
      <c r="AW395" s="290"/>
      <c r="AX395" s="290"/>
      <c r="AY395" s="290"/>
      <c r="AZ395" s="290"/>
      <c r="BA395" s="290"/>
      <c r="BB395" s="290"/>
      <c r="BC395" s="290"/>
      <c r="BD395" s="290"/>
      <c r="BE395" s="290"/>
      <c r="BF395" s="290"/>
    </row>
    <row r="396" spans="2:58" hidden="1">
      <c r="B396" s="251"/>
      <c r="AB396" s="290"/>
      <c r="AC396" s="290"/>
      <c r="AD396" s="290"/>
      <c r="AE396" s="290"/>
      <c r="AF396" s="290"/>
      <c r="AG396" s="290"/>
      <c r="AH396" s="290"/>
      <c r="AI396" s="290"/>
      <c r="AJ396" s="290"/>
      <c r="AK396" s="290"/>
      <c r="AL396" s="290"/>
      <c r="AM396" s="290"/>
      <c r="AN396" s="290"/>
      <c r="AO396" s="290"/>
      <c r="AP396" s="290"/>
      <c r="AQ396" s="290"/>
      <c r="AR396" s="290"/>
      <c r="AS396" s="290"/>
      <c r="AT396" s="290"/>
      <c r="AU396" s="290"/>
      <c r="AV396" s="290"/>
      <c r="AW396" s="290"/>
      <c r="AX396" s="290"/>
      <c r="AY396" s="290"/>
      <c r="AZ396" s="290"/>
      <c r="BA396" s="290"/>
      <c r="BB396" s="290"/>
      <c r="BC396" s="290"/>
      <c r="BD396" s="290"/>
      <c r="BE396" s="290"/>
      <c r="BF396" s="290"/>
    </row>
    <row r="397" spans="2:58" hidden="1">
      <c r="B397" s="251"/>
      <c r="AB397" s="290"/>
      <c r="AC397" s="290"/>
      <c r="AD397" s="290"/>
      <c r="AE397" s="290"/>
      <c r="AF397" s="290"/>
      <c r="AG397" s="290"/>
      <c r="AH397" s="290"/>
      <c r="AI397" s="290"/>
      <c r="AJ397" s="290"/>
      <c r="AK397" s="290"/>
      <c r="AL397" s="290"/>
      <c r="AM397" s="290"/>
      <c r="AN397" s="290"/>
      <c r="AO397" s="290"/>
      <c r="AP397" s="290"/>
      <c r="AQ397" s="290"/>
      <c r="AR397" s="290"/>
      <c r="AS397" s="290"/>
      <c r="AT397" s="290"/>
      <c r="AU397" s="290"/>
      <c r="AV397" s="290"/>
      <c r="AW397" s="290"/>
      <c r="AX397" s="290"/>
      <c r="AY397" s="290"/>
      <c r="AZ397" s="290"/>
      <c r="BA397" s="290"/>
      <c r="BB397" s="290"/>
      <c r="BC397" s="290"/>
      <c r="BD397" s="290"/>
      <c r="BE397" s="290"/>
      <c r="BF397" s="290"/>
    </row>
    <row r="398" spans="2:58" hidden="1">
      <c r="B398" s="251"/>
      <c r="AB398" s="290"/>
      <c r="AC398" s="290"/>
      <c r="AD398" s="290"/>
      <c r="AE398" s="290"/>
      <c r="AF398" s="290"/>
      <c r="AG398" s="290"/>
      <c r="AH398" s="290"/>
      <c r="AI398" s="290"/>
      <c r="AJ398" s="290"/>
      <c r="AK398" s="290"/>
      <c r="AL398" s="290"/>
      <c r="AM398" s="290"/>
      <c r="AN398" s="290"/>
      <c r="AO398" s="290"/>
      <c r="AP398" s="290"/>
      <c r="AQ398" s="290"/>
      <c r="AR398" s="290"/>
      <c r="AS398" s="290"/>
      <c r="AT398" s="290"/>
      <c r="AU398" s="290"/>
      <c r="AV398" s="290"/>
      <c r="AW398" s="290"/>
      <c r="AX398" s="290"/>
      <c r="AY398" s="290"/>
      <c r="AZ398" s="290"/>
      <c r="BA398" s="290"/>
      <c r="BB398" s="290"/>
      <c r="BC398" s="290"/>
      <c r="BD398" s="290"/>
      <c r="BE398" s="290"/>
      <c r="BF398" s="290"/>
    </row>
    <row r="399" spans="2:58" hidden="1">
      <c r="B399" s="251"/>
      <c r="AB399" s="290"/>
      <c r="AC399" s="290"/>
      <c r="AD399" s="290"/>
      <c r="AE399" s="290"/>
      <c r="AF399" s="290"/>
      <c r="AG399" s="290"/>
      <c r="AH399" s="290"/>
      <c r="AI399" s="290"/>
      <c r="AJ399" s="290"/>
      <c r="AK399" s="290"/>
      <c r="AL399" s="290"/>
      <c r="AM399" s="290"/>
      <c r="AN399" s="290"/>
      <c r="AO399" s="290"/>
      <c r="AP399" s="290"/>
      <c r="AQ399" s="290"/>
      <c r="AR399" s="290"/>
      <c r="AS399" s="290"/>
      <c r="AT399" s="290"/>
      <c r="AU399" s="290"/>
      <c r="AV399" s="290"/>
      <c r="AW399" s="290"/>
      <c r="AX399" s="290"/>
      <c r="AY399" s="290"/>
      <c r="AZ399" s="290"/>
      <c r="BA399" s="290"/>
      <c r="BB399" s="290"/>
      <c r="BC399" s="290"/>
      <c r="BD399" s="290"/>
      <c r="BE399" s="290"/>
      <c r="BF399" s="290"/>
    </row>
    <row r="400" spans="2:58" hidden="1">
      <c r="B400" s="251"/>
      <c r="AB400" s="290"/>
      <c r="AC400" s="290"/>
      <c r="AD400" s="290"/>
      <c r="AE400" s="290"/>
      <c r="AF400" s="290"/>
      <c r="AG400" s="290"/>
      <c r="AH400" s="290"/>
      <c r="AI400" s="290"/>
      <c r="AJ400" s="290"/>
      <c r="AK400" s="290"/>
      <c r="AL400" s="290"/>
      <c r="AM400" s="290"/>
      <c r="AN400" s="290"/>
      <c r="AO400" s="290"/>
      <c r="AP400" s="290"/>
      <c r="AQ400" s="290"/>
      <c r="AR400" s="290"/>
      <c r="AS400" s="290"/>
      <c r="AT400" s="290"/>
      <c r="AU400" s="290"/>
      <c r="AV400" s="290"/>
      <c r="AW400" s="290"/>
      <c r="AX400" s="290"/>
      <c r="AY400" s="290"/>
      <c r="AZ400" s="290"/>
      <c r="BA400" s="290"/>
      <c r="BB400" s="290"/>
      <c r="BC400" s="290"/>
      <c r="BD400" s="290"/>
      <c r="BE400" s="290"/>
      <c r="BF400" s="290"/>
    </row>
    <row r="401" spans="2:58" hidden="1">
      <c r="B401" s="251"/>
      <c r="AB401" s="290"/>
      <c r="AC401" s="290"/>
      <c r="AD401" s="290"/>
      <c r="AE401" s="290"/>
      <c r="AF401" s="290"/>
      <c r="AG401" s="290"/>
      <c r="AH401" s="290"/>
      <c r="AI401" s="290"/>
      <c r="AJ401" s="290"/>
      <c r="AK401" s="290"/>
      <c r="AL401" s="290"/>
      <c r="AM401" s="290"/>
      <c r="AN401" s="290"/>
      <c r="AO401" s="290"/>
      <c r="AP401" s="290"/>
      <c r="AQ401" s="290"/>
      <c r="AR401" s="290"/>
      <c r="AS401" s="290"/>
      <c r="AT401" s="290"/>
      <c r="AU401" s="290"/>
      <c r="AV401" s="290"/>
      <c r="AW401" s="290"/>
      <c r="AX401" s="290"/>
      <c r="AY401" s="290"/>
      <c r="AZ401" s="290"/>
      <c r="BA401" s="290"/>
      <c r="BB401" s="290"/>
      <c r="BC401" s="290"/>
      <c r="BD401" s="290"/>
      <c r="BE401" s="290"/>
      <c r="BF401" s="290"/>
    </row>
    <row r="402" spans="2:58" hidden="1">
      <c r="B402" s="251"/>
      <c r="AB402" s="290"/>
      <c r="AC402" s="290"/>
      <c r="AD402" s="290"/>
      <c r="AE402" s="290"/>
      <c r="AF402" s="290"/>
      <c r="AG402" s="290"/>
      <c r="AH402" s="290"/>
      <c r="AI402" s="290"/>
      <c r="AJ402" s="290"/>
      <c r="AK402" s="290"/>
      <c r="AL402" s="290"/>
      <c r="AM402" s="290"/>
      <c r="AN402" s="290"/>
      <c r="AO402" s="290"/>
      <c r="AP402" s="290"/>
      <c r="AQ402" s="290"/>
      <c r="AR402" s="290"/>
      <c r="AS402" s="290"/>
      <c r="AT402" s="290"/>
      <c r="AU402" s="290"/>
      <c r="AV402" s="290"/>
      <c r="AW402" s="290"/>
      <c r="AX402" s="290"/>
      <c r="AY402" s="290"/>
      <c r="AZ402" s="290"/>
      <c r="BA402" s="290"/>
      <c r="BB402" s="290"/>
      <c r="BC402" s="290"/>
      <c r="BD402" s="290"/>
      <c r="BE402" s="290"/>
      <c r="BF402" s="290"/>
    </row>
    <row r="403" spans="2:58" hidden="1">
      <c r="B403" s="251"/>
      <c r="AB403" s="290"/>
      <c r="AC403" s="290"/>
      <c r="AD403" s="290"/>
      <c r="AE403" s="290"/>
      <c r="AF403" s="290"/>
      <c r="AG403" s="290"/>
      <c r="AH403" s="290"/>
      <c r="AI403" s="290"/>
      <c r="AJ403" s="290"/>
      <c r="AK403" s="290"/>
      <c r="AL403" s="290"/>
      <c r="AM403" s="290"/>
      <c r="AN403" s="290"/>
      <c r="AO403" s="290"/>
      <c r="AP403" s="290"/>
      <c r="AQ403" s="290"/>
      <c r="AR403" s="290"/>
      <c r="AS403" s="290"/>
      <c r="AT403" s="290"/>
      <c r="AU403" s="290"/>
      <c r="AV403" s="290"/>
      <c r="AW403" s="290"/>
      <c r="AX403" s="290"/>
      <c r="AY403" s="290"/>
      <c r="AZ403" s="290"/>
      <c r="BA403" s="290"/>
      <c r="BB403" s="290"/>
      <c r="BC403" s="290"/>
      <c r="BD403" s="290"/>
      <c r="BE403" s="290"/>
      <c r="BF403" s="290"/>
    </row>
    <row r="404" spans="2:58" hidden="1">
      <c r="B404" s="251"/>
      <c r="AB404" s="290"/>
      <c r="AC404" s="290"/>
      <c r="AD404" s="290"/>
      <c r="AE404" s="290"/>
      <c r="AF404" s="290"/>
      <c r="AG404" s="290"/>
      <c r="AH404" s="290"/>
      <c r="AI404" s="290"/>
      <c r="AJ404" s="290"/>
      <c r="AK404" s="290"/>
      <c r="AL404" s="290"/>
      <c r="AM404" s="290"/>
      <c r="AN404" s="290"/>
      <c r="AO404" s="290"/>
      <c r="AP404" s="290"/>
      <c r="AQ404" s="290"/>
      <c r="AR404" s="290"/>
      <c r="AS404" s="290"/>
      <c r="AT404" s="290"/>
      <c r="AU404" s="290"/>
      <c r="AV404" s="290"/>
      <c r="AW404" s="290"/>
      <c r="AX404" s="290"/>
      <c r="AY404" s="290"/>
      <c r="AZ404" s="290"/>
      <c r="BA404" s="290"/>
      <c r="BB404" s="290"/>
      <c r="BC404" s="290"/>
      <c r="BD404" s="290"/>
      <c r="BE404" s="290"/>
      <c r="BF404" s="290"/>
    </row>
    <row r="405" spans="2:58" hidden="1">
      <c r="B405" s="251"/>
      <c r="AB405" s="290"/>
      <c r="AC405" s="290"/>
      <c r="AD405" s="290"/>
      <c r="AE405" s="290"/>
      <c r="AF405" s="290"/>
      <c r="AG405" s="290"/>
      <c r="AH405" s="290"/>
      <c r="AI405" s="290"/>
      <c r="AJ405" s="290"/>
      <c r="AK405" s="290"/>
      <c r="AL405" s="290"/>
      <c r="AM405" s="290"/>
      <c r="AN405" s="290"/>
      <c r="AO405" s="290"/>
      <c r="AP405" s="290"/>
      <c r="AQ405" s="290"/>
      <c r="AR405" s="290"/>
      <c r="AS405" s="290"/>
      <c r="AT405" s="290"/>
      <c r="AU405" s="290"/>
      <c r="AV405" s="290"/>
      <c r="AW405" s="290"/>
      <c r="AX405" s="290"/>
      <c r="AY405" s="290"/>
      <c r="AZ405" s="290"/>
      <c r="BA405" s="290"/>
      <c r="BB405" s="290"/>
      <c r="BC405" s="290"/>
      <c r="BD405" s="290"/>
      <c r="BE405" s="290"/>
      <c r="BF405" s="290"/>
    </row>
    <row r="406" spans="2:58" hidden="1">
      <c r="B406" s="251"/>
      <c r="AB406" s="290"/>
      <c r="AC406" s="290"/>
      <c r="AD406" s="290"/>
      <c r="AE406" s="290"/>
      <c r="AF406" s="290"/>
      <c r="AG406" s="290"/>
      <c r="AH406" s="290"/>
      <c r="AI406" s="290"/>
      <c r="AJ406" s="290"/>
      <c r="AK406" s="290"/>
      <c r="AL406" s="290"/>
      <c r="AM406" s="290"/>
      <c r="AN406" s="290"/>
      <c r="AO406" s="290"/>
      <c r="AP406" s="290"/>
      <c r="AQ406" s="290"/>
      <c r="AR406" s="290"/>
      <c r="AS406" s="290"/>
      <c r="AT406" s="290"/>
      <c r="AU406" s="290"/>
      <c r="AV406" s="290"/>
      <c r="AW406" s="290"/>
      <c r="AX406" s="290"/>
      <c r="AY406" s="290"/>
      <c r="AZ406" s="290"/>
      <c r="BA406" s="290"/>
      <c r="BB406" s="290"/>
      <c r="BC406" s="290"/>
      <c r="BD406" s="290"/>
      <c r="BE406" s="290"/>
      <c r="BF406" s="290"/>
    </row>
    <row r="407" spans="2:58" hidden="1">
      <c r="B407" s="251"/>
      <c r="AB407" s="290"/>
      <c r="AC407" s="290"/>
      <c r="AD407" s="290"/>
      <c r="AE407" s="290"/>
      <c r="AF407" s="290"/>
      <c r="AG407" s="290"/>
      <c r="AH407" s="290"/>
      <c r="AI407" s="290"/>
      <c r="AJ407" s="290"/>
      <c r="AK407" s="290"/>
      <c r="AL407" s="290"/>
      <c r="AM407" s="290"/>
      <c r="AN407" s="290"/>
      <c r="AO407" s="290"/>
      <c r="AP407" s="290"/>
      <c r="AQ407" s="290"/>
      <c r="AR407" s="290"/>
      <c r="AS407" s="290"/>
      <c r="AT407" s="290"/>
      <c r="AU407" s="290"/>
      <c r="AV407" s="290"/>
      <c r="AW407" s="290"/>
      <c r="AX407" s="290"/>
      <c r="AY407" s="290"/>
      <c r="AZ407" s="290"/>
      <c r="BA407" s="290"/>
      <c r="BB407" s="290"/>
      <c r="BC407" s="290"/>
      <c r="BD407" s="290"/>
      <c r="BE407" s="290"/>
      <c r="BF407" s="290"/>
    </row>
    <row r="408" spans="2:58" hidden="1">
      <c r="B408" s="251"/>
      <c r="AB408" s="290"/>
      <c r="AC408" s="290"/>
      <c r="AD408" s="290"/>
      <c r="AE408" s="290"/>
      <c r="AF408" s="290"/>
      <c r="AG408" s="290"/>
      <c r="AH408" s="290"/>
      <c r="AI408" s="290"/>
      <c r="AJ408" s="290"/>
      <c r="AK408" s="290"/>
      <c r="AL408" s="290"/>
      <c r="AM408" s="290"/>
      <c r="AN408" s="290"/>
      <c r="AO408" s="290"/>
      <c r="AP408" s="290"/>
      <c r="AQ408" s="290"/>
      <c r="AR408" s="290"/>
      <c r="AS408" s="290"/>
      <c r="AT408" s="290"/>
      <c r="AU408" s="290"/>
      <c r="AV408" s="290"/>
      <c r="AW408" s="290"/>
      <c r="AX408" s="290"/>
      <c r="AY408" s="290"/>
      <c r="AZ408" s="290"/>
      <c r="BA408" s="290"/>
      <c r="BB408" s="290"/>
      <c r="BC408" s="290"/>
      <c r="BD408" s="290"/>
      <c r="BE408" s="290"/>
      <c r="BF408" s="290"/>
    </row>
    <row r="409" spans="2:58" hidden="1">
      <c r="B409" s="251"/>
      <c r="AB409" s="290"/>
      <c r="AC409" s="290"/>
      <c r="AD409" s="290"/>
      <c r="AE409" s="290"/>
      <c r="AF409" s="290"/>
      <c r="AG409" s="290"/>
      <c r="AH409" s="290"/>
      <c r="AI409" s="290"/>
      <c r="AJ409" s="290"/>
      <c r="AK409" s="290"/>
      <c r="AL409" s="290"/>
      <c r="AM409" s="290"/>
      <c r="AN409" s="290"/>
      <c r="AO409" s="290"/>
      <c r="AP409" s="290"/>
      <c r="AQ409" s="290"/>
      <c r="AR409" s="290"/>
      <c r="AS409" s="290"/>
      <c r="AT409" s="290"/>
      <c r="AU409" s="290"/>
      <c r="AV409" s="290"/>
      <c r="AW409" s="290"/>
      <c r="AX409" s="290"/>
      <c r="AY409" s="290"/>
      <c r="AZ409" s="290"/>
      <c r="BA409" s="290"/>
      <c r="BB409" s="290"/>
      <c r="BC409" s="290"/>
      <c r="BD409" s="290"/>
      <c r="BE409" s="290"/>
      <c r="BF409" s="290"/>
    </row>
    <row r="410" spans="2:58" hidden="1">
      <c r="B410" s="251"/>
      <c r="AB410" s="290"/>
      <c r="AC410" s="290"/>
      <c r="AD410" s="290"/>
      <c r="AE410" s="290"/>
      <c r="AF410" s="290"/>
      <c r="AG410" s="290"/>
      <c r="AH410" s="290"/>
      <c r="AI410" s="290"/>
      <c r="AJ410" s="290"/>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c r="BE410" s="290"/>
      <c r="BF410" s="290"/>
    </row>
    <row r="411" spans="2:58" hidden="1">
      <c r="B411" s="251"/>
      <c r="AB411" s="290"/>
      <c r="AC411" s="290"/>
      <c r="AD411" s="290"/>
      <c r="AE411" s="290"/>
      <c r="AF411" s="290"/>
      <c r="AG411" s="290"/>
      <c r="AH411" s="290"/>
      <c r="AI411" s="290"/>
      <c r="AJ411" s="290"/>
      <c r="AK411" s="290"/>
      <c r="AL411" s="290"/>
      <c r="AM411" s="290"/>
      <c r="AN411" s="290"/>
      <c r="AO411" s="290"/>
      <c r="AP411" s="290"/>
      <c r="AQ411" s="290"/>
      <c r="AR411" s="290"/>
      <c r="AS411" s="290"/>
      <c r="AT411" s="290"/>
      <c r="AU411" s="290"/>
      <c r="AV411" s="290"/>
      <c r="AW411" s="290"/>
      <c r="AX411" s="290"/>
      <c r="AY411" s="290"/>
      <c r="AZ411" s="290"/>
      <c r="BA411" s="290"/>
      <c r="BB411" s="290"/>
      <c r="BC411" s="290"/>
      <c r="BD411" s="290"/>
      <c r="BE411" s="290"/>
      <c r="BF411" s="290"/>
    </row>
    <row r="412" spans="2:58" hidden="1">
      <c r="B412" s="251"/>
      <c r="AB412" s="290"/>
      <c r="AC412" s="290"/>
      <c r="AD412" s="290"/>
      <c r="AE412" s="290"/>
      <c r="AF412" s="290"/>
      <c r="AG412" s="290"/>
      <c r="AH412" s="290"/>
      <c r="AI412" s="290"/>
      <c r="AJ412" s="290"/>
      <c r="AK412" s="290"/>
      <c r="AL412" s="290"/>
      <c r="AM412" s="290"/>
      <c r="AN412" s="290"/>
      <c r="AO412" s="290"/>
      <c r="AP412" s="290"/>
      <c r="AQ412" s="290"/>
      <c r="AR412" s="290"/>
      <c r="AS412" s="290"/>
      <c r="AT412" s="290"/>
      <c r="AU412" s="290"/>
      <c r="AV412" s="290"/>
      <c r="AW412" s="290"/>
      <c r="AX412" s="290"/>
      <c r="AY412" s="290"/>
      <c r="AZ412" s="290"/>
      <c r="BA412" s="290"/>
      <c r="BB412" s="290"/>
      <c r="BC412" s="290"/>
      <c r="BD412" s="290"/>
      <c r="BE412" s="290"/>
      <c r="BF412" s="290"/>
    </row>
    <row r="413" spans="2:58" hidden="1">
      <c r="B413" s="251"/>
      <c r="AB413" s="290"/>
      <c r="AC413" s="290"/>
      <c r="AD413" s="290"/>
      <c r="AE413" s="290"/>
      <c r="AF413" s="290"/>
      <c r="AG413" s="290"/>
      <c r="AH413" s="290"/>
      <c r="AI413" s="290"/>
      <c r="AJ413" s="290"/>
      <c r="AK413" s="290"/>
      <c r="AL413" s="290"/>
      <c r="AM413" s="290"/>
      <c r="AN413" s="290"/>
      <c r="AO413" s="290"/>
      <c r="AP413" s="290"/>
      <c r="AQ413" s="290"/>
      <c r="AR413" s="290"/>
      <c r="AS413" s="290"/>
      <c r="AT413" s="290"/>
      <c r="AU413" s="290"/>
      <c r="AV413" s="290"/>
      <c r="AW413" s="290"/>
      <c r="AX413" s="290"/>
      <c r="AY413" s="290"/>
      <c r="AZ413" s="290"/>
      <c r="BA413" s="290"/>
      <c r="BB413" s="290"/>
      <c r="BC413" s="290"/>
      <c r="BD413" s="290"/>
      <c r="BE413" s="290"/>
      <c r="BF413" s="290"/>
    </row>
    <row r="414" spans="2:58" hidden="1">
      <c r="B414" s="251"/>
      <c r="AB414" s="290"/>
      <c r="AC414" s="290"/>
      <c r="AD414" s="290"/>
      <c r="AE414" s="290"/>
      <c r="AF414" s="290"/>
      <c r="AG414" s="290"/>
      <c r="AH414" s="290"/>
      <c r="AI414" s="290"/>
      <c r="AJ414" s="290"/>
      <c r="AK414" s="290"/>
      <c r="AL414" s="290"/>
      <c r="AM414" s="290"/>
      <c r="AN414" s="290"/>
      <c r="AO414" s="290"/>
      <c r="AP414" s="290"/>
      <c r="AQ414" s="290"/>
      <c r="AR414" s="290"/>
      <c r="AS414" s="290"/>
      <c r="AT414" s="290"/>
      <c r="AU414" s="290"/>
      <c r="AV414" s="290"/>
      <c r="AW414" s="290"/>
      <c r="AX414" s="290"/>
      <c r="AY414" s="290"/>
      <c r="AZ414" s="290"/>
      <c r="BA414" s="290"/>
      <c r="BB414" s="290"/>
      <c r="BC414" s="290"/>
      <c r="BD414" s="290"/>
      <c r="BE414" s="290"/>
      <c r="BF414" s="290"/>
    </row>
    <row r="415" spans="2:58" hidden="1">
      <c r="B415" s="251"/>
      <c r="AB415" s="290"/>
      <c r="AC415" s="290"/>
      <c r="AD415" s="290"/>
      <c r="AE415" s="290"/>
      <c r="AF415" s="290"/>
      <c r="AG415" s="290"/>
      <c r="AH415" s="290"/>
      <c r="AI415" s="290"/>
      <c r="AJ415" s="290"/>
      <c r="AK415" s="290"/>
      <c r="AL415" s="290"/>
      <c r="AM415" s="290"/>
      <c r="AN415" s="290"/>
      <c r="AO415" s="290"/>
      <c r="AP415" s="290"/>
      <c r="AQ415" s="290"/>
      <c r="AR415" s="290"/>
      <c r="AS415" s="290"/>
      <c r="AT415" s="290"/>
      <c r="AU415" s="290"/>
      <c r="AV415" s="290"/>
      <c r="AW415" s="290"/>
      <c r="AX415" s="290"/>
      <c r="AY415" s="290"/>
      <c r="AZ415" s="290"/>
      <c r="BA415" s="290"/>
      <c r="BB415" s="290"/>
      <c r="BC415" s="290"/>
      <c r="BD415" s="290"/>
      <c r="BE415" s="290"/>
      <c r="BF415" s="290"/>
    </row>
    <row r="416" spans="2:58" hidden="1">
      <c r="B416" s="251"/>
      <c r="AB416" s="290"/>
      <c r="AC416" s="290"/>
      <c r="AD416" s="290"/>
      <c r="AE416" s="290"/>
      <c r="AF416" s="290"/>
      <c r="AG416" s="290"/>
      <c r="AH416" s="290"/>
      <c r="AI416" s="290"/>
      <c r="AJ416" s="290"/>
      <c r="AK416" s="290"/>
      <c r="AL416" s="290"/>
      <c r="AM416" s="290"/>
      <c r="AN416" s="290"/>
      <c r="AO416" s="290"/>
      <c r="AP416" s="290"/>
      <c r="AQ416" s="290"/>
      <c r="AR416" s="290"/>
      <c r="AS416" s="290"/>
      <c r="AT416" s="290"/>
      <c r="AU416" s="290"/>
      <c r="AV416" s="290"/>
      <c r="AW416" s="290"/>
      <c r="AX416" s="290"/>
      <c r="AY416" s="290"/>
      <c r="AZ416" s="290"/>
      <c r="BA416" s="290"/>
      <c r="BB416" s="290"/>
      <c r="BC416" s="290"/>
      <c r="BD416" s="290"/>
      <c r="BE416" s="290"/>
      <c r="BF416" s="290"/>
    </row>
    <row r="417" spans="2:58" hidden="1">
      <c r="B417" s="251"/>
      <c r="AB417" s="290"/>
      <c r="AC417" s="290"/>
      <c r="AD417" s="290"/>
      <c r="AE417" s="290"/>
      <c r="AF417" s="290"/>
      <c r="AG417" s="290"/>
      <c r="AH417" s="290"/>
      <c r="AI417" s="290"/>
      <c r="AJ417" s="290"/>
      <c r="AK417" s="290"/>
      <c r="AL417" s="290"/>
      <c r="AM417" s="290"/>
      <c r="AN417" s="290"/>
      <c r="AO417" s="290"/>
      <c r="AP417" s="290"/>
      <c r="AQ417" s="290"/>
      <c r="AR417" s="290"/>
      <c r="AS417" s="290"/>
      <c r="AT417" s="290"/>
      <c r="AU417" s="290"/>
      <c r="AV417" s="290"/>
      <c r="AW417" s="290"/>
      <c r="AX417" s="290"/>
      <c r="AY417" s="290"/>
      <c r="AZ417" s="290"/>
      <c r="BA417" s="290"/>
      <c r="BB417" s="290"/>
      <c r="BC417" s="290"/>
      <c r="BD417" s="290"/>
      <c r="BE417" s="290"/>
      <c r="BF417" s="290"/>
    </row>
    <row r="418" spans="2:58" hidden="1">
      <c r="B418" s="251"/>
      <c r="AB418" s="290"/>
      <c r="AC418" s="290"/>
      <c r="AD418" s="290"/>
      <c r="AE418" s="290"/>
      <c r="AF418" s="290"/>
      <c r="AG418" s="290"/>
      <c r="AH418" s="290"/>
      <c r="AI418" s="290"/>
      <c r="AJ418" s="290"/>
      <c r="AK418" s="290"/>
      <c r="AL418" s="290"/>
      <c r="AM418" s="290"/>
      <c r="AN418" s="290"/>
      <c r="AO418" s="290"/>
      <c r="AP418" s="290"/>
      <c r="AQ418" s="290"/>
      <c r="AR418" s="290"/>
      <c r="AS418" s="290"/>
      <c r="AT418" s="290"/>
      <c r="AU418" s="290"/>
      <c r="AV418" s="290"/>
      <c r="AW418" s="290"/>
      <c r="AX418" s="290"/>
      <c r="AY418" s="290"/>
      <c r="AZ418" s="290"/>
      <c r="BA418" s="290"/>
      <c r="BB418" s="290"/>
      <c r="BC418" s="290"/>
      <c r="BD418" s="290"/>
      <c r="BE418" s="290"/>
      <c r="BF418" s="290"/>
    </row>
    <row r="419" spans="2:58" hidden="1">
      <c r="B419" s="251"/>
      <c r="AB419" s="290"/>
      <c r="AC419" s="290"/>
      <c r="AD419" s="290"/>
      <c r="AE419" s="290"/>
      <c r="AF419" s="290"/>
      <c r="AG419" s="290"/>
      <c r="AH419" s="290"/>
      <c r="AI419" s="290"/>
      <c r="AJ419" s="290"/>
      <c r="AK419" s="290"/>
      <c r="AL419" s="290"/>
      <c r="AM419" s="290"/>
      <c r="AN419" s="290"/>
      <c r="AO419" s="290"/>
      <c r="AP419" s="290"/>
      <c r="AQ419" s="290"/>
      <c r="AR419" s="290"/>
      <c r="AS419" s="290"/>
      <c r="AT419" s="290"/>
      <c r="AU419" s="290"/>
      <c r="AV419" s="290"/>
      <c r="AW419" s="290"/>
      <c r="AX419" s="290"/>
      <c r="AY419" s="290"/>
      <c r="AZ419" s="290"/>
      <c r="BA419" s="290"/>
      <c r="BB419" s="290"/>
      <c r="BC419" s="290"/>
      <c r="BD419" s="290"/>
      <c r="BE419" s="290"/>
      <c r="BF419" s="290"/>
    </row>
    <row r="420" spans="2:58" hidden="1">
      <c r="B420" s="251"/>
      <c r="AB420" s="290"/>
      <c r="AC420" s="290"/>
      <c r="AD420" s="290"/>
      <c r="AE420" s="290"/>
      <c r="AF420" s="290"/>
      <c r="AG420" s="290"/>
      <c r="AH420" s="290"/>
      <c r="AI420" s="290"/>
      <c r="AJ420" s="290"/>
      <c r="AK420" s="290"/>
      <c r="AL420" s="290"/>
      <c r="AM420" s="290"/>
      <c r="AN420" s="290"/>
      <c r="AO420" s="290"/>
      <c r="AP420" s="290"/>
      <c r="AQ420" s="290"/>
      <c r="AR420" s="290"/>
      <c r="AS420" s="290"/>
      <c r="AT420" s="290"/>
      <c r="AU420" s="290"/>
      <c r="AV420" s="290"/>
      <c r="AW420" s="290"/>
      <c r="AX420" s="290"/>
      <c r="AY420" s="290"/>
      <c r="AZ420" s="290"/>
      <c r="BA420" s="290"/>
      <c r="BB420" s="290"/>
      <c r="BC420" s="290"/>
      <c r="BD420" s="290"/>
      <c r="BE420" s="290"/>
      <c r="BF420" s="290"/>
    </row>
    <row r="421" spans="2:58" hidden="1">
      <c r="B421" s="251"/>
      <c r="AB421" s="290"/>
      <c r="AC421" s="290"/>
      <c r="AD421" s="290"/>
      <c r="AE421" s="290"/>
      <c r="AF421" s="290"/>
      <c r="AG421" s="290"/>
      <c r="AH421" s="290"/>
      <c r="AI421" s="290"/>
      <c r="AJ421" s="290"/>
      <c r="AK421" s="290"/>
      <c r="AL421" s="290"/>
      <c r="AM421" s="290"/>
      <c r="AN421" s="290"/>
      <c r="AO421" s="290"/>
      <c r="AP421" s="290"/>
      <c r="AQ421" s="290"/>
      <c r="AR421" s="290"/>
      <c r="AS421" s="290"/>
      <c r="AT421" s="290"/>
      <c r="AU421" s="290"/>
      <c r="AV421" s="290"/>
      <c r="AW421" s="290"/>
      <c r="AX421" s="290"/>
      <c r="AY421" s="290"/>
      <c r="AZ421" s="290"/>
      <c r="BA421" s="290"/>
      <c r="BB421" s="290"/>
      <c r="BC421" s="290"/>
      <c r="BD421" s="290"/>
      <c r="BE421" s="290"/>
      <c r="BF421" s="290"/>
    </row>
    <row r="422" spans="2:58" hidden="1">
      <c r="B422" s="251"/>
      <c r="AB422" s="290"/>
      <c r="AC422" s="290"/>
      <c r="AD422" s="290"/>
      <c r="AE422" s="290"/>
      <c r="AF422" s="290"/>
      <c r="AG422" s="290"/>
      <c r="AH422" s="290"/>
      <c r="AI422" s="290"/>
      <c r="AJ422" s="290"/>
      <c r="AK422" s="290"/>
      <c r="AL422" s="290"/>
      <c r="AM422" s="290"/>
      <c r="AN422" s="290"/>
      <c r="AO422" s="290"/>
      <c r="AP422" s="290"/>
      <c r="AQ422" s="290"/>
      <c r="AR422" s="290"/>
      <c r="AS422" s="290"/>
      <c r="AT422" s="290"/>
      <c r="AU422" s="290"/>
      <c r="AV422" s="290"/>
      <c r="AW422" s="290"/>
      <c r="AX422" s="290"/>
      <c r="AY422" s="290"/>
      <c r="AZ422" s="290"/>
      <c r="BA422" s="290"/>
      <c r="BB422" s="290"/>
      <c r="BC422" s="290"/>
      <c r="BD422" s="290"/>
      <c r="BE422" s="290"/>
      <c r="BF422" s="290"/>
    </row>
    <row r="423" spans="2:58" hidden="1">
      <c r="B423" s="251"/>
      <c r="AB423" s="290"/>
      <c r="AC423" s="290"/>
      <c r="AD423" s="290"/>
      <c r="AE423" s="290"/>
      <c r="AF423" s="290"/>
      <c r="AG423" s="290"/>
      <c r="AH423" s="290"/>
      <c r="AI423" s="290"/>
      <c r="AJ423" s="290"/>
      <c r="AK423" s="290"/>
      <c r="AL423" s="290"/>
      <c r="AM423" s="290"/>
      <c r="AN423" s="290"/>
      <c r="AO423" s="290"/>
      <c r="AP423" s="290"/>
      <c r="AQ423" s="290"/>
      <c r="AR423" s="290"/>
      <c r="AS423" s="290"/>
      <c r="AT423" s="290"/>
      <c r="AU423" s="290"/>
      <c r="AV423" s="290"/>
      <c r="AW423" s="290"/>
      <c r="AX423" s="290"/>
      <c r="AY423" s="290"/>
      <c r="AZ423" s="290"/>
      <c r="BA423" s="290"/>
      <c r="BB423" s="290"/>
      <c r="BC423" s="290"/>
      <c r="BD423" s="290"/>
      <c r="BE423" s="290"/>
      <c r="BF423" s="290"/>
    </row>
    <row r="424" spans="2:58" hidden="1">
      <c r="B424" s="251"/>
      <c r="AB424" s="290"/>
      <c r="AC424" s="290"/>
      <c r="AD424" s="290"/>
      <c r="AE424" s="290"/>
      <c r="AF424" s="290"/>
      <c r="AG424" s="290"/>
      <c r="AH424" s="290"/>
      <c r="AI424" s="290"/>
      <c r="AJ424" s="290"/>
      <c r="AK424" s="290"/>
      <c r="AL424" s="290"/>
      <c r="AM424" s="290"/>
      <c r="AN424" s="290"/>
      <c r="AO424" s="290"/>
      <c r="AP424" s="290"/>
      <c r="AQ424" s="290"/>
      <c r="AR424" s="290"/>
      <c r="AS424" s="290"/>
      <c r="AT424" s="290"/>
      <c r="AU424" s="290"/>
      <c r="AV424" s="290"/>
      <c r="AW424" s="290"/>
      <c r="AX424" s="290"/>
      <c r="AY424" s="290"/>
      <c r="AZ424" s="290"/>
      <c r="BA424" s="290"/>
      <c r="BB424" s="290"/>
      <c r="BC424" s="290"/>
      <c r="BD424" s="290"/>
      <c r="BE424" s="290"/>
      <c r="BF424" s="290"/>
    </row>
    <row r="425" spans="2:58" hidden="1">
      <c r="B425" s="251"/>
      <c r="AB425" s="290"/>
      <c r="AC425" s="290"/>
      <c r="AD425" s="290"/>
      <c r="AE425" s="290"/>
      <c r="AF425" s="290"/>
      <c r="AG425" s="290"/>
      <c r="AH425" s="290"/>
      <c r="AI425" s="290"/>
      <c r="AJ425" s="290"/>
      <c r="AK425" s="290"/>
      <c r="AL425" s="290"/>
      <c r="AM425" s="290"/>
      <c r="AN425" s="290"/>
      <c r="AO425" s="290"/>
      <c r="AP425" s="290"/>
      <c r="AQ425" s="290"/>
      <c r="AR425" s="290"/>
      <c r="AS425" s="290"/>
      <c r="AT425" s="290"/>
      <c r="AU425" s="290"/>
      <c r="AV425" s="290"/>
      <c r="AW425" s="290"/>
      <c r="AX425" s="290"/>
      <c r="AY425" s="290"/>
      <c r="AZ425" s="290"/>
      <c r="BA425" s="290"/>
      <c r="BB425" s="290"/>
      <c r="BC425" s="290"/>
      <c r="BD425" s="290"/>
      <c r="BE425" s="290"/>
      <c r="BF425" s="290"/>
    </row>
    <row r="426" spans="2:58" hidden="1">
      <c r="B426" s="251"/>
      <c r="AB426" s="290"/>
      <c r="AC426" s="290"/>
      <c r="AD426" s="290"/>
      <c r="AE426" s="290"/>
      <c r="AF426" s="290"/>
      <c r="AG426" s="290"/>
      <c r="AH426" s="290"/>
      <c r="AI426" s="290"/>
      <c r="AJ426" s="290"/>
      <c r="AK426" s="290"/>
      <c r="AL426" s="290"/>
      <c r="AM426" s="290"/>
      <c r="AN426" s="290"/>
      <c r="AO426" s="290"/>
      <c r="AP426" s="290"/>
      <c r="AQ426" s="290"/>
      <c r="AR426" s="290"/>
      <c r="AS426" s="290"/>
      <c r="AT426" s="290"/>
      <c r="AU426" s="290"/>
      <c r="AV426" s="290"/>
      <c r="AW426" s="290"/>
      <c r="AX426" s="290"/>
      <c r="AY426" s="290"/>
      <c r="AZ426" s="290"/>
      <c r="BA426" s="290"/>
      <c r="BB426" s="290"/>
      <c r="BC426" s="290"/>
      <c r="BD426" s="290"/>
      <c r="BE426" s="290"/>
      <c r="BF426" s="290"/>
    </row>
    <row r="427" spans="2:58" hidden="1">
      <c r="B427" s="251"/>
      <c r="AB427" s="290"/>
      <c r="AC427" s="290"/>
      <c r="AD427" s="290"/>
      <c r="AE427" s="290"/>
      <c r="AF427" s="290"/>
      <c r="AG427" s="290"/>
      <c r="AH427" s="290"/>
      <c r="AI427" s="290"/>
      <c r="AJ427" s="290"/>
      <c r="AK427" s="290"/>
      <c r="AL427" s="290"/>
      <c r="AM427" s="290"/>
      <c r="AN427" s="290"/>
      <c r="AO427" s="290"/>
      <c r="AP427" s="290"/>
      <c r="AQ427" s="290"/>
      <c r="AR427" s="290"/>
      <c r="AS427" s="290"/>
      <c r="AT427" s="290"/>
      <c r="AU427" s="290"/>
      <c r="AV427" s="290"/>
      <c r="AW427" s="290"/>
      <c r="AX427" s="290"/>
      <c r="AY427" s="290"/>
      <c r="AZ427" s="290"/>
      <c r="BA427" s="290"/>
      <c r="BB427" s="290"/>
      <c r="BC427" s="290"/>
      <c r="BD427" s="290"/>
      <c r="BE427" s="290"/>
      <c r="BF427" s="290"/>
    </row>
    <row r="428" spans="2:58" hidden="1">
      <c r="B428" s="251"/>
      <c r="AB428" s="290"/>
      <c r="AC428" s="290"/>
      <c r="AD428" s="290"/>
      <c r="AE428" s="290"/>
      <c r="AF428" s="290"/>
      <c r="AG428" s="290"/>
      <c r="AH428" s="290"/>
      <c r="AI428" s="290"/>
      <c r="AJ428" s="290"/>
      <c r="AK428" s="290"/>
      <c r="AL428" s="290"/>
      <c r="AM428" s="290"/>
      <c r="AN428" s="290"/>
      <c r="AO428" s="290"/>
      <c r="AP428" s="290"/>
      <c r="AQ428" s="290"/>
      <c r="AR428" s="290"/>
      <c r="AS428" s="290"/>
      <c r="AT428" s="290"/>
      <c r="AU428" s="290"/>
      <c r="AV428" s="290"/>
      <c r="AW428" s="290"/>
      <c r="AX428" s="290"/>
      <c r="AY428" s="290"/>
      <c r="AZ428" s="290"/>
      <c r="BA428" s="290"/>
      <c r="BB428" s="290"/>
      <c r="BC428" s="290"/>
      <c r="BD428" s="290"/>
      <c r="BE428" s="290"/>
      <c r="BF428" s="290"/>
    </row>
    <row r="429" spans="2:58" hidden="1">
      <c r="B429" s="251"/>
      <c r="AB429" s="290"/>
      <c r="AC429" s="290"/>
      <c r="AD429" s="290"/>
      <c r="AE429" s="290"/>
      <c r="AF429" s="290"/>
      <c r="AG429" s="290"/>
      <c r="AH429" s="290"/>
      <c r="AI429" s="290"/>
      <c r="AJ429" s="290"/>
      <c r="AK429" s="290"/>
      <c r="AL429" s="290"/>
      <c r="AM429" s="290"/>
      <c r="AN429" s="290"/>
      <c r="AO429" s="290"/>
      <c r="AP429" s="290"/>
      <c r="AQ429" s="290"/>
      <c r="AR429" s="290"/>
      <c r="AS429" s="290"/>
      <c r="AT429" s="290"/>
      <c r="AU429" s="290"/>
      <c r="AV429" s="290"/>
      <c r="AW429" s="290"/>
      <c r="AX429" s="290"/>
      <c r="AY429" s="290"/>
      <c r="AZ429" s="290"/>
      <c r="BA429" s="290"/>
      <c r="BB429" s="290"/>
      <c r="BC429" s="290"/>
      <c r="BD429" s="290"/>
      <c r="BE429" s="290"/>
      <c r="BF429" s="290"/>
    </row>
    <row r="430" spans="2:58" hidden="1">
      <c r="B430" s="251"/>
      <c r="AB430" s="290"/>
      <c r="AC430" s="290"/>
      <c r="AD430" s="290"/>
      <c r="AE430" s="290"/>
      <c r="AF430" s="290"/>
      <c r="AG430" s="290"/>
      <c r="AH430" s="290"/>
      <c r="AI430" s="290"/>
      <c r="AJ430" s="290"/>
      <c r="AK430" s="290"/>
      <c r="AL430" s="290"/>
      <c r="AM430" s="290"/>
      <c r="AN430" s="290"/>
      <c r="AO430" s="290"/>
      <c r="AP430" s="290"/>
      <c r="AQ430" s="290"/>
      <c r="AR430" s="290"/>
      <c r="AS430" s="290"/>
      <c r="AT430" s="290"/>
      <c r="AU430" s="290"/>
      <c r="AV430" s="290"/>
      <c r="AW430" s="290"/>
      <c r="AX430" s="290"/>
      <c r="AY430" s="290"/>
      <c r="AZ430" s="290"/>
      <c r="BA430" s="290"/>
      <c r="BB430" s="290"/>
      <c r="BC430" s="290"/>
      <c r="BD430" s="290"/>
      <c r="BE430" s="290"/>
      <c r="BF430" s="290"/>
    </row>
    <row r="431" spans="2:58" hidden="1">
      <c r="B431" s="251"/>
      <c r="AB431" s="290"/>
      <c r="AC431" s="290"/>
      <c r="AD431" s="290"/>
      <c r="AE431" s="290"/>
      <c r="AF431" s="290"/>
      <c r="AG431" s="290"/>
      <c r="AH431" s="290"/>
      <c r="AI431" s="290"/>
      <c r="AJ431" s="290"/>
      <c r="AK431" s="290"/>
      <c r="AL431" s="290"/>
      <c r="AM431" s="290"/>
      <c r="AN431" s="290"/>
      <c r="AO431" s="290"/>
      <c r="AP431" s="290"/>
      <c r="AQ431" s="290"/>
      <c r="AR431" s="290"/>
      <c r="AS431" s="290"/>
      <c r="AT431" s="290"/>
      <c r="AU431" s="290"/>
      <c r="AV431" s="290"/>
      <c r="AW431" s="290"/>
      <c r="AX431" s="290"/>
      <c r="AY431" s="290"/>
      <c r="AZ431" s="290"/>
      <c r="BA431" s="290"/>
      <c r="BB431" s="290"/>
      <c r="BC431" s="290"/>
      <c r="BD431" s="290"/>
      <c r="BE431" s="290"/>
      <c r="BF431" s="290"/>
    </row>
    <row r="432" spans="2:58" hidden="1">
      <c r="B432" s="251"/>
      <c r="AB432" s="290"/>
      <c r="AC432" s="290"/>
      <c r="AD432" s="290"/>
      <c r="AE432" s="290"/>
      <c r="AF432" s="290"/>
      <c r="AG432" s="290"/>
      <c r="AH432" s="290"/>
      <c r="AI432" s="290"/>
      <c r="AJ432" s="290"/>
      <c r="AK432" s="290"/>
      <c r="AL432" s="290"/>
      <c r="AM432" s="290"/>
      <c r="AN432" s="290"/>
      <c r="AO432" s="290"/>
      <c r="AP432" s="290"/>
      <c r="AQ432" s="290"/>
      <c r="AR432" s="290"/>
      <c r="AS432" s="290"/>
      <c r="AT432" s="290"/>
      <c r="AU432" s="290"/>
      <c r="AV432" s="290"/>
      <c r="AW432" s="290"/>
      <c r="AX432" s="290"/>
      <c r="AY432" s="290"/>
      <c r="AZ432" s="290"/>
      <c r="BA432" s="290"/>
      <c r="BB432" s="290"/>
      <c r="BC432" s="290"/>
      <c r="BD432" s="290"/>
      <c r="BE432" s="290"/>
      <c r="BF432" s="290"/>
    </row>
    <row r="433" spans="2:58" hidden="1">
      <c r="B433" s="251"/>
      <c r="AB433" s="290"/>
      <c r="AC433" s="290"/>
      <c r="AD433" s="290"/>
      <c r="AE433" s="290"/>
      <c r="AF433" s="290"/>
      <c r="AG433" s="290"/>
      <c r="AH433" s="290"/>
      <c r="AI433" s="290"/>
      <c r="AJ433" s="290"/>
      <c r="AK433" s="290"/>
      <c r="AL433" s="290"/>
      <c r="AM433" s="290"/>
      <c r="AN433" s="290"/>
      <c r="AO433" s="290"/>
      <c r="AP433" s="290"/>
      <c r="AQ433" s="290"/>
      <c r="AR433" s="290"/>
      <c r="AS433" s="290"/>
      <c r="AT433" s="290"/>
      <c r="AU433" s="290"/>
      <c r="AV433" s="290"/>
      <c r="AW433" s="290"/>
      <c r="AX433" s="290"/>
      <c r="AY433" s="290"/>
      <c r="AZ433" s="290"/>
      <c r="BA433" s="290"/>
      <c r="BB433" s="290"/>
      <c r="BC433" s="290"/>
      <c r="BD433" s="290"/>
      <c r="BE433" s="290"/>
      <c r="BF433" s="290"/>
    </row>
    <row r="434" spans="2:58" hidden="1">
      <c r="B434" s="251"/>
      <c r="AB434" s="290"/>
      <c r="AC434" s="290"/>
      <c r="AD434" s="290"/>
      <c r="AE434" s="290"/>
      <c r="AF434" s="290"/>
      <c r="AG434" s="290"/>
      <c r="AH434" s="290"/>
      <c r="AI434" s="290"/>
      <c r="AJ434" s="290"/>
      <c r="AK434" s="290"/>
      <c r="AL434" s="290"/>
      <c r="AM434" s="290"/>
      <c r="AN434" s="290"/>
      <c r="AO434" s="290"/>
      <c r="AP434" s="290"/>
      <c r="AQ434" s="290"/>
      <c r="AR434" s="290"/>
      <c r="AS434" s="290"/>
      <c r="AT434" s="290"/>
      <c r="AU434" s="290"/>
      <c r="AV434" s="290"/>
      <c r="AW434" s="290"/>
      <c r="AX434" s="290"/>
      <c r="AY434" s="290"/>
      <c r="AZ434" s="290"/>
      <c r="BA434" s="290"/>
      <c r="BB434" s="290"/>
      <c r="BC434" s="290"/>
      <c r="BD434" s="290"/>
      <c r="BE434" s="290"/>
      <c r="BF434" s="290"/>
    </row>
    <row r="435" spans="2:58" hidden="1">
      <c r="B435" s="251"/>
      <c r="AB435" s="290"/>
      <c r="AC435" s="290"/>
      <c r="AD435" s="290"/>
      <c r="AE435" s="290"/>
      <c r="AF435" s="290"/>
      <c r="AG435" s="290"/>
      <c r="AH435" s="290"/>
      <c r="AI435" s="290"/>
      <c r="AJ435" s="290"/>
      <c r="AK435" s="290"/>
      <c r="AL435" s="290"/>
      <c r="AM435" s="290"/>
      <c r="AN435" s="290"/>
      <c r="AO435" s="290"/>
      <c r="AP435" s="290"/>
      <c r="AQ435" s="290"/>
      <c r="AR435" s="290"/>
      <c r="AS435" s="290"/>
      <c r="AT435" s="290"/>
      <c r="AU435" s="290"/>
      <c r="AV435" s="290"/>
      <c r="AW435" s="290"/>
      <c r="AX435" s="290"/>
      <c r="AY435" s="290"/>
      <c r="AZ435" s="290"/>
      <c r="BA435" s="290"/>
      <c r="BB435" s="290"/>
      <c r="BC435" s="290"/>
      <c r="BD435" s="290"/>
      <c r="BE435" s="290"/>
      <c r="BF435" s="290"/>
    </row>
    <row r="436" spans="2:58" hidden="1">
      <c r="B436" s="251"/>
      <c r="AB436" s="290"/>
      <c r="AC436" s="290"/>
      <c r="AD436" s="290"/>
      <c r="AE436" s="290"/>
      <c r="AF436" s="290"/>
      <c r="AG436" s="290"/>
      <c r="AH436" s="290"/>
      <c r="AI436" s="290"/>
      <c r="AJ436" s="290"/>
      <c r="AK436" s="290"/>
      <c r="AL436" s="290"/>
      <c r="AM436" s="290"/>
      <c r="AN436" s="290"/>
      <c r="AO436" s="290"/>
      <c r="AP436" s="290"/>
      <c r="AQ436" s="290"/>
      <c r="AR436" s="290"/>
      <c r="AS436" s="290"/>
      <c r="AT436" s="290"/>
      <c r="AU436" s="290"/>
      <c r="AV436" s="290"/>
      <c r="AW436" s="290"/>
      <c r="AX436" s="290"/>
      <c r="AY436" s="290"/>
      <c r="AZ436" s="290"/>
      <c r="BA436" s="290"/>
      <c r="BB436" s="290"/>
      <c r="BC436" s="290"/>
      <c r="BD436" s="290"/>
      <c r="BE436" s="290"/>
      <c r="BF436" s="290"/>
    </row>
    <row r="437" spans="2:58" hidden="1">
      <c r="B437" s="251"/>
      <c r="AB437" s="290"/>
      <c r="AC437" s="290"/>
      <c r="AD437" s="290"/>
      <c r="AE437" s="290"/>
      <c r="AF437" s="290"/>
      <c r="AG437" s="290"/>
      <c r="AH437" s="290"/>
      <c r="AI437" s="290"/>
      <c r="AJ437" s="290"/>
      <c r="AK437" s="290"/>
      <c r="AL437" s="290"/>
      <c r="AM437" s="290"/>
      <c r="AN437" s="290"/>
      <c r="AO437" s="290"/>
      <c r="AP437" s="290"/>
      <c r="AQ437" s="290"/>
      <c r="AR437" s="290"/>
      <c r="AS437" s="290"/>
      <c r="AT437" s="290"/>
      <c r="AU437" s="290"/>
      <c r="AV437" s="290"/>
      <c r="AW437" s="290"/>
      <c r="AX437" s="290"/>
      <c r="AY437" s="290"/>
      <c r="AZ437" s="290"/>
      <c r="BA437" s="290"/>
      <c r="BB437" s="290"/>
      <c r="BC437" s="290"/>
      <c r="BD437" s="290"/>
      <c r="BE437" s="290"/>
      <c r="BF437" s="290"/>
    </row>
    <row r="438" spans="2:58" hidden="1">
      <c r="B438" s="251"/>
      <c r="AB438" s="290"/>
      <c r="AC438" s="290"/>
      <c r="AD438" s="290"/>
      <c r="AE438" s="290"/>
      <c r="AF438" s="290"/>
      <c r="AG438" s="290"/>
      <c r="AH438" s="290"/>
      <c r="AI438" s="290"/>
      <c r="AJ438" s="290"/>
      <c r="AK438" s="290"/>
      <c r="AL438" s="290"/>
      <c r="AM438" s="290"/>
      <c r="AN438" s="290"/>
      <c r="AO438" s="290"/>
      <c r="AP438" s="290"/>
      <c r="AQ438" s="290"/>
      <c r="AR438" s="290"/>
      <c r="AS438" s="290"/>
      <c r="AT438" s="290"/>
      <c r="AU438" s="290"/>
      <c r="AV438" s="290"/>
      <c r="AW438" s="290"/>
      <c r="AX438" s="290"/>
      <c r="AY438" s="290"/>
      <c r="AZ438" s="290"/>
      <c r="BA438" s="290"/>
      <c r="BB438" s="290"/>
      <c r="BC438" s="290"/>
      <c r="BD438" s="290"/>
      <c r="BE438" s="290"/>
      <c r="BF438" s="290"/>
    </row>
    <row r="439" spans="2:58" hidden="1">
      <c r="B439" s="251"/>
      <c r="AB439" s="290"/>
      <c r="AC439" s="290"/>
      <c r="AD439" s="290"/>
      <c r="AE439" s="290"/>
      <c r="AF439" s="290"/>
      <c r="AG439" s="290"/>
      <c r="AH439" s="290"/>
      <c r="AI439" s="290"/>
      <c r="AJ439" s="290"/>
      <c r="AK439" s="290"/>
      <c r="AL439" s="290"/>
      <c r="AM439" s="290"/>
      <c r="AN439" s="290"/>
      <c r="AO439" s="290"/>
      <c r="AP439" s="290"/>
      <c r="AQ439" s="290"/>
      <c r="AR439" s="290"/>
      <c r="AS439" s="290"/>
      <c r="AT439" s="290"/>
      <c r="AU439" s="290"/>
      <c r="AV439" s="290"/>
      <c r="AW439" s="290"/>
      <c r="AX439" s="290"/>
      <c r="AY439" s="290"/>
      <c r="AZ439" s="290"/>
      <c r="BA439" s="290"/>
      <c r="BB439" s="290"/>
      <c r="BC439" s="290"/>
      <c r="BD439" s="290"/>
      <c r="BE439" s="290"/>
      <c r="BF439" s="290"/>
    </row>
    <row r="440" spans="2:58" hidden="1">
      <c r="B440" s="251"/>
      <c r="AB440" s="290"/>
      <c r="AC440" s="290"/>
      <c r="AD440" s="290"/>
      <c r="AE440" s="290"/>
      <c r="AF440" s="290"/>
      <c r="AG440" s="290"/>
      <c r="AH440" s="290"/>
      <c r="AI440" s="290"/>
      <c r="AJ440" s="290"/>
      <c r="AK440" s="290"/>
      <c r="AL440" s="290"/>
      <c r="AM440" s="290"/>
      <c r="AN440" s="290"/>
      <c r="AO440" s="290"/>
      <c r="AP440" s="290"/>
      <c r="AQ440" s="290"/>
      <c r="AR440" s="290"/>
      <c r="AS440" s="290"/>
      <c r="AT440" s="290"/>
      <c r="AU440" s="290"/>
      <c r="AV440" s="290"/>
      <c r="AW440" s="290"/>
      <c r="AX440" s="290"/>
      <c r="AY440" s="290"/>
      <c r="AZ440" s="290"/>
      <c r="BA440" s="290"/>
      <c r="BB440" s="290"/>
      <c r="BC440" s="290"/>
      <c r="BD440" s="290"/>
      <c r="BE440" s="290"/>
      <c r="BF440" s="290"/>
    </row>
    <row r="441" spans="2:58" hidden="1">
      <c r="B441" s="251"/>
      <c r="AB441" s="290"/>
      <c r="AC441" s="290"/>
      <c r="AD441" s="290"/>
      <c r="AE441" s="290"/>
      <c r="AF441" s="290"/>
      <c r="AG441" s="290"/>
      <c r="AH441" s="290"/>
      <c r="AI441" s="290"/>
      <c r="AJ441" s="290"/>
      <c r="AK441" s="290"/>
      <c r="AL441" s="290"/>
      <c r="AM441" s="290"/>
      <c r="AN441" s="290"/>
      <c r="AO441" s="290"/>
      <c r="AP441" s="290"/>
      <c r="AQ441" s="290"/>
      <c r="AR441" s="290"/>
      <c r="AS441" s="290"/>
      <c r="AT441" s="290"/>
      <c r="AU441" s="290"/>
      <c r="AV441" s="290"/>
      <c r="AW441" s="290"/>
      <c r="AX441" s="290"/>
      <c r="AY441" s="290"/>
      <c r="AZ441" s="290"/>
      <c r="BA441" s="290"/>
      <c r="BB441" s="290"/>
      <c r="BC441" s="290"/>
      <c r="BD441" s="290"/>
      <c r="BE441" s="290"/>
      <c r="BF441" s="290"/>
    </row>
    <row r="442" spans="2:58" hidden="1">
      <c r="B442" s="251"/>
      <c r="AB442" s="290"/>
      <c r="AC442" s="290"/>
      <c r="AD442" s="290"/>
      <c r="AE442" s="290"/>
      <c r="AF442" s="290"/>
      <c r="AG442" s="290"/>
      <c r="AH442" s="290"/>
      <c r="AI442" s="290"/>
      <c r="AJ442" s="290"/>
      <c r="AK442" s="290"/>
      <c r="AL442" s="290"/>
      <c r="AM442" s="290"/>
      <c r="AN442" s="290"/>
      <c r="AO442" s="290"/>
      <c r="AP442" s="290"/>
      <c r="AQ442" s="290"/>
      <c r="AR442" s="290"/>
      <c r="AS442" s="290"/>
      <c r="AT442" s="290"/>
      <c r="AU442" s="290"/>
      <c r="AV442" s="290"/>
      <c r="AW442" s="290"/>
      <c r="AX442" s="290"/>
      <c r="AY442" s="290"/>
      <c r="AZ442" s="290"/>
      <c r="BA442" s="290"/>
      <c r="BB442" s="290"/>
      <c r="BC442" s="290"/>
      <c r="BD442" s="290"/>
      <c r="BE442" s="290"/>
      <c r="BF442" s="290"/>
    </row>
    <row r="443" spans="2:58" hidden="1">
      <c r="B443" s="251"/>
      <c r="AB443" s="290"/>
      <c r="AC443" s="290"/>
      <c r="AD443" s="290"/>
      <c r="AE443" s="290"/>
      <c r="AF443" s="290"/>
      <c r="AG443" s="290"/>
      <c r="AH443" s="290"/>
      <c r="AI443" s="290"/>
      <c r="AJ443" s="290"/>
      <c r="AK443" s="290"/>
      <c r="AL443" s="290"/>
      <c r="AM443" s="290"/>
      <c r="AN443" s="290"/>
      <c r="AO443" s="290"/>
      <c r="AP443" s="290"/>
      <c r="AQ443" s="290"/>
      <c r="AR443" s="290"/>
      <c r="AS443" s="290"/>
      <c r="AT443" s="290"/>
      <c r="AU443" s="290"/>
      <c r="AV443" s="290"/>
      <c r="AW443" s="290"/>
      <c r="AX443" s="290"/>
      <c r="AY443" s="290"/>
      <c r="AZ443" s="290"/>
      <c r="BA443" s="290"/>
      <c r="BB443" s="290"/>
      <c r="BC443" s="290"/>
      <c r="BD443" s="290"/>
      <c r="BE443" s="290"/>
      <c r="BF443" s="290"/>
    </row>
    <row r="444" spans="2:58" hidden="1">
      <c r="B444" s="251"/>
      <c r="AB444" s="290"/>
      <c r="AC444" s="290"/>
      <c r="AD444" s="290"/>
      <c r="AE444" s="290"/>
      <c r="AF444" s="290"/>
      <c r="AG444" s="290"/>
      <c r="AH444" s="290"/>
      <c r="AI444" s="290"/>
      <c r="AJ444" s="290"/>
      <c r="AK444" s="290"/>
      <c r="AL444" s="290"/>
      <c r="AM444" s="290"/>
      <c r="AN444" s="290"/>
      <c r="AO444" s="290"/>
      <c r="AP444" s="290"/>
      <c r="AQ444" s="290"/>
      <c r="AR444" s="290"/>
      <c r="AS444" s="290"/>
      <c r="AT444" s="290"/>
      <c r="AU444" s="290"/>
      <c r="AV444" s="290"/>
      <c r="AW444" s="290"/>
      <c r="AX444" s="290"/>
      <c r="AY444" s="290"/>
      <c r="AZ444" s="290"/>
      <c r="BA444" s="290"/>
      <c r="BB444" s="290"/>
      <c r="BC444" s="290"/>
      <c r="BD444" s="290"/>
      <c r="BE444" s="290"/>
      <c r="BF444" s="290"/>
    </row>
    <row r="445" spans="2:58" hidden="1">
      <c r="B445" s="251"/>
      <c r="AB445" s="290"/>
      <c r="AC445" s="290"/>
      <c r="AD445" s="290"/>
      <c r="AE445" s="290"/>
      <c r="AF445" s="290"/>
      <c r="AG445" s="290"/>
      <c r="AH445" s="290"/>
      <c r="AI445" s="290"/>
      <c r="AJ445" s="290"/>
      <c r="AK445" s="290"/>
      <c r="AL445" s="290"/>
      <c r="AM445" s="290"/>
      <c r="AN445" s="290"/>
      <c r="AO445" s="290"/>
      <c r="AP445" s="290"/>
      <c r="AQ445" s="290"/>
      <c r="AR445" s="290"/>
      <c r="AS445" s="290"/>
      <c r="AT445" s="290"/>
      <c r="AU445" s="290"/>
      <c r="AV445" s="290"/>
      <c r="AW445" s="290"/>
      <c r="AX445" s="290"/>
      <c r="AY445" s="290"/>
      <c r="AZ445" s="290"/>
      <c r="BA445" s="290"/>
      <c r="BB445" s="290"/>
      <c r="BC445" s="290"/>
      <c r="BD445" s="290"/>
      <c r="BE445" s="290"/>
      <c r="BF445" s="290"/>
    </row>
    <row r="446" spans="2:58" hidden="1">
      <c r="B446" s="251"/>
      <c r="AB446" s="290"/>
      <c r="AC446" s="290"/>
      <c r="AD446" s="290"/>
      <c r="AE446" s="290"/>
      <c r="AF446" s="290"/>
      <c r="AG446" s="290"/>
      <c r="AH446" s="290"/>
      <c r="AI446" s="290"/>
      <c r="AJ446" s="290"/>
      <c r="AK446" s="290"/>
      <c r="AL446" s="290"/>
      <c r="AM446" s="290"/>
      <c r="AN446" s="290"/>
      <c r="AO446" s="290"/>
      <c r="AP446" s="290"/>
      <c r="AQ446" s="290"/>
      <c r="AR446" s="290"/>
      <c r="AS446" s="290"/>
      <c r="AT446" s="290"/>
      <c r="AU446" s="290"/>
      <c r="AV446" s="290"/>
      <c r="AW446" s="290"/>
      <c r="AX446" s="290"/>
      <c r="AY446" s="290"/>
      <c r="AZ446" s="290"/>
      <c r="BA446" s="290"/>
      <c r="BB446" s="290"/>
      <c r="BC446" s="290"/>
      <c r="BD446" s="290"/>
      <c r="BE446" s="290"/>
      <c r="BF446" s="290"/>
    </row>
    <row r="447" spans="2:58" hidden="1">
      <c r="B447" s="251"/>
      <c r="AB447" s="290"/>
      <c r="AC447" s="290"/>
      <c r="AD447" s="290"/>
      <c r="AE447" s="290"/>
      <c r="AF447" s="290"/>
      <c r="AG447" s="290"/>
      <c r="AH447" s="290"/>
      <c r="AI447" s="290"/>
      <c r="AJ447" s="290"/>
      <c r="AK447" s="290"/>
      <c r="AL447" s="290"/>
      <c r="AM447" s="290"/>
      <c r="AN447" s="290"/>
      <c r="AO447" s="290"/>
      <c r="AP447" s="290"/>
      <c r="AQ447" s="290"/>
      <c r="AR447" s="290"/>
      <c r="AS447" s="290"/>
      <c r="AT447" s="290"/>
      <c r="AU447" s="290"/>
      <c r="AV447" s="290"/>
      <c r="AW447" s="290"/>
      <c r="AX447" s="290"/>
      <c r="AY447" s="290"/>
      <c r="AZ447" s="290"/>
      <c r="BA447" s="290"/>
      <c r="BB447" s="290"/>
      <c r="BC447" s="290"/>
      <c r="BD447" s="290"/>
      <c r="BE447" s="290"/>
      <c r="BF447" s="290"/>
    </row>
    <row r="448" spans="2:58" hidden="1">
      <c r="B448" s="251"/>
      <c r="AB448" s="290"/>
      <c r="AC448" s="290"/>
      <c r="AD448" s="290"/>
      <c r="AE448" s="290"/>
      <c r="AF448" s="290"/>
      <c r="AG448" s="290"/>
      <c r="AH448" s="290"/>
      <c r="AI448" s="290"/>
      <c r="AJ448" s="290"/>
      <c r="AK448" s="290"/>
      <c r="AL448" s="290"/>
      <c r="AM448" s="290"/>
      <c r="AN448" s="290"/>
      <c r="AO448" s="290"/>
      <c r="AP448" s="290"/>
      <c r="AQ448" s="290"/>
      <c r="AR448" s="290"/>
      <c r="AS448" s="290"/>
      <c r="AT448" s="290"/>
      <c r="AU448" s="290"/>
      <c r="AV448" s="290"/>
      <c r="AW448" s="290"/>
      <c r="AX448" s="290"/>
      <c r="AY448" s="290"/>
      <c r="AZ448" s="290"/>
      <c r="BA448" s="290"/>
      <c r="BB448" s="290"/>
      <c r="BC448" s="290"/>
      <c r="BD448" s="290"/>
      <c r="BE448" s="290"/>
      <c r="BF448" s="290"/>
    </row>
    <row r="449" spans="2:58" hidden="1">
      <c r="B449" s="251"/>
      <c r="AB449" s="290"/>
      <c r="AC449" s="290"/>
      <c r="AD449" s="290"/>
      <c r="AE449" s="290"/>
      <c r="AF449" s="290"/>
      <c r="AG449" s="290"/>
      <c r="AH449" s="290"/>
      <c r="AI449" s="290"/>
      <c r="AJ449" s="290"/>
      <c r="AK449" s="290"/>
      <c r="AL449" s="290"/>
      <c r="AM449" s="290"/>
      <c r="AN449" s="290"/>
      <c r="AO449" s="290"/>
      <c r="AP449" s="290"/>
      <c r="AQ449" s="290"/>
      <c r="AR449" s="290"/>
      <c r="AS449" s="290"/>
      <c r="AT449" s="290"/>
      <c r="AU449" s="290"/>
      <c r="AV449" s="290"/>
      <c r="AW449" s="290"/>
      <c r="AX449" s="290"/>
      <c r="AY449" s="290"/>
      <c r="AZ449" s="290"/>
      <c r="BA449" s="290"/>
      <c r="BB449" s="290"/>
      <c r="BC449" s="290"/>
      <c r="BD449" s="290"/>
      <c r="BE449" s="290"/>
      <c r="BF449" s="290"/>
    </row>
    <row r="450" spans="2:58" hidden="1">
      <c r="B450" s="251"/>
      <c r="AB450" s="290"/>
      <c r="AC450" s="290"/>
      <c r="AD450" s="290"/>
      <c r="AE450" s="290"/>
      <c r="AF450" s="290"/>
      <c r="AG450" s="290"/>
      <c r="AH450" s="290"/>
      <c r="AI450" s="290"/>
      <c r="AJ450" s="290"/>
      <c r="AK450" s="290"/>
      <c r="AL450" s="290"/>
      <c r="AM450" s="290"/>
      <c r="AN450" s="290"/>
      <c r="AO450" s="290"/>
      <c r="AP450" s="290"/>
      <c r="AQ450" s="290"/>
      <c r="AR450" s="290"/>
      <c r="AS450" s="290"/>
      <c r="AT450" s="290"/>
      <c r="AU450" s="290"/>
      <c r="AV450" s="290"/>
      <c r="AW450" s="290"/>
      <c r="AX450" s="290"/>
      <c r="AY450" s="290"/>
      <c r="AZ450" s="290"/>
      <c r="BA450" s="290"/>
      <c r="BB450" s="290"/>
      <c r="BC450" s="290"/>
      <c r="BD450" s="290"/>
      <c r="BE450" s="290"/>
      <c r="BF450" s="290"/>
    </row>
    <row r="451" spans="2:58" hidden="1">
      <c r="B451" s="251"/>
      <c r="AB451" s="290"/>
      <c r="AC451" s="290"/>
      <c r="AD451" s="290"/>
      <c r="AE451" s="290"/>
      <c r="AF451" s="290"/>
      <c r="AG451" s="290"/>
      <c r="AH451" s="290"/>
      <c r="AI451" s="290"/>
      <c r="AJ451" s="290"/>
      <c r="AK451" s="290"/>
      <c r="AL451" s="290"/>
      <c r="AM451" s="290"/>
      <c r="AN451" s="290"/>
      <c r="AO451" s="290"/>
      <c r="AP451" s="290"/>
      <c r="AQ451" s="290"/>
      <c r="AR451" s="290"/>
      <c r="AS451" s="290"/>
      <c r="AT451" s="290"/>
      <c r="AU451" s="290"/>
      <c r="AV451" s="290"/>
      <c r="AW451" s="290"/>
      <c r="AX451" s="290"/>
      <c r="AY451" s="290"/>
      <c r="AZ451" s="290"/>
      <c r="BA451" s="290"/>
      <c r="BB451" s="290"/>
      <c r="BC451" s="290"/>
      <c r="BD451" s="290"/>
      <c r="BE451" s="290"/>
      <c r="BF451" s="290"/>
    </row>
    <row r="452" spans="2:58" hidden="1">
      <c r="B452" s="251"/>
      <c r="AB452" s="290"/>
      <c r="AC452" s="290"/>
      <c r="AD452" s="290"/>
      <c r="AE452" s="290"/>
      <c r="AF452" s="290"/>
      <c r="AG452" s="290"/>
      <c r="AH452" s="290"/>
      <c r="AI452" s="290"/>
      <c r="AJ452" s="290"/>
      <c r="AK452" s="290"/>
      <c r="AL452" s="290"/>
      <c r="AM452" s="290"/>
      <c r="AN452" s="290"/>
      <c r="AO452" s="290"/>
      <c r="AP452" s="290"/>
      <c r="AQ452" s="290"/>
      <c r="AR452" s="290"/>
      <c r="AS452" s="290"/>
      <c r="AT452" s="290"/>
      <c r="AU452" s="290"/>
      <c r="AV452" s="290"/>
      <c r="AW452" s="290"/>
      <c r="AX452" s="290"/>
      <c r="AY452" s="290"/>
      <c r="AZ452" s="290"/>
      <c r="BA452" s="290"/>
      <c r="BB452" s="290"/>
      <c r="BC452" s="290"/>
      <c r="BD452" s="290"/>
      <c r="BE452" s="290"/>
      <c r="BF452" s="290"/>
    </row>
    <row r="453" spans="2:58" hidden="1">
      <c r="B453" s="251"/>
      <c r="AB453" s="290"/>
      <c r="AC453" s="290"/>
      <c r="AD453" s="290"/>
      <c r="AE453" s="290"/>
      <c r="AF453" s="290"/>
      <c r="AG453" s="290"/>
      <c r="AH453" s="290"/>
      <c r="AI453" s="290"/>
      <c r="AJ453" s="290"/>
      <c r="AK453" s="290"/>
      <c r="AL453" s="290"/>
      <c r="AM453" s="290"/>
      <c r="AN453" s="290"/>
      <c r="AO453" s="290"/>
      <c r="AP453" s="290"/>
      <c r="AQ453" s="290"/>
      <c r="AR453" s="290"/>
      <c r="AS453" s="290"/>
      <c r="AT453" s="290"/>
      <c r="AU453" s="290"/>
      <c r="AV453" s="290"/>
      <c r="AW453" s="290"/>
      <c r="AX453" s="290"/>
      <c r="AY453" s="290"/>
      <c r="AZ453" s="290"/>
      <c r="BA453" s="290"/>
      <c r="BB453" s="290"/>
      <c r="BC453" s="290"/>
      <c r="BD453" s="290"/>
      <c r="BE453" s="290"/>
      <c r="BF453" s="290"/>
    </row>
    <row r="454" spans="2:58" hidden="1">
      <c r="B454" s="251"/>
      <c r="AB454" s="290"/>
      <c r="AC454" s="290"/>
      <c r="AD454" s="290"/>
      <c r="AE454" s="290"/>
      <c r="AF454" s="290"/>
      <c r="AG454" s="290"/>
      <c r="AH454" s="290"/>
      <c r="AI454" s="290"/>
      <c r="AJ454" s="290"/>
      <c r="AK454" s="290"/>
      <c r="AL454" s="290"/>
      <c r="AM454" s="290"/>
      <c r="AN454" s="290"/>
      <c r="AO454" s="290"/>
      <c r="AP454" s="290"/>
      <c r="AQ454" s="290"/>
      <c r="AR454" s="290"/>
      <c r="AS454" s="290"/>
      <c r="AT454" s="290"/>
      <c r="AU454" s="290"/>
      <c r="AV454" s="290"/>
      <c r="AW454" s="290"/>
      <c r="AX454" s="290"/>
      <c r="AY454" s="290"/>
      <c r="AZ454" s="290"/>
      <c r="BA454" s="290"/>
      <c r="BB454" s="290"/>
      <c r="BC454" s="290"/>
      <c r="BD454" s="290"/>
      <c r="BE454" s="290"/>
      <c r="BF454" s="290"/>
    </row>
    <row r="455" spans="2:58" hidden="1">
      <c r="B455" s="251"/>
      <c r="AB455" s="290"/>
      <c r="AC455" s="290"/>
      <c r="AD455" s="290"/>
      <c r="AE455" s="290"/>
      <c r="AF455" s="290"/>
      <c r="AG455" s="290"/>
      <c r="AH455" s="290"/>
      <c r="AI455" s="290"/>
      <c r="AJ455" s="290"/>
      <c r="AK455" s="290"/>
      <c r="AL455" s="290"/>
      <c r="AM455" s="290"/>
      <c r="AN455" s="290"/>
      <c r="AO455" s="290"/>
      <c r="AP455" s="290"/>
      <c r="AQ455" s="290"/>
      <c r="AR455" s="290"/>
      <c r="AS455" s="290"/>
      <c r="AT455" s="290"/>
      <c r="AU455" s="290"/>
      <c r="AV455" s="290"/>
      <c r="AW455" s="290"/>
      <c r="AX455" s="290"/>
      <c r="AY455" s="290"/>
      <c r="AZ455" s="290"/>
      <c r="BA455" s="290"/>
      <c r="BB455" s="290"/>
      <c r="BC455" s="290"/>
      <c r="BD455" s="290"/>
      <c r="BE455" s="290"/>
      <c r="BF455" s="290"/>
    </row>
    <row r="456" spans="2:58" hidden="1">
      <c r="B456" s="251"/>
      <c r="AB456" s="290"/>
      <c r="AC456" s="290"/>
      <c r="AD456" s="290"/>
      <c r="AE456" s="290"/>
      <c r="AF456" s="290"/>
      <c r="AG456" s="290"/>
      <c r="AH456" s="290"/>
      <c r="AI456" s="290"/>
      <c r="AJ456" s="290"/>
      <c r="AK456" s="290"/>
      <c r="AL456" s="290"/>
      <c r="AM456" s="290"/>
      <c r="AN456" s="290"/>
      <c r="AO456" s="290"/>
      <c r="AP456" s="290"/>
      <c r="AQ456" s="290"/>
      <c r="AR456" s="290"/>
      <c r="AS456" s="290"/>
      <c r="AT456" s="290"/>
      <c r="AU456" s="290"/>
      <c r="AV456" s="290"/>
      <c r="AW456" s="290"/>
      <c r="AX456" s="290"/>
      <c r="AY456" s="290"/>
      <c r="AZ456" s="290"/>
      <c r="BA456" s="290"/>
      <c r="BB456" s="290"/>
      <c r="BC456" s="290"/>
      <c r="BD456" s="290"/>
      <c r="BE456" s="290"/>
      <c r="BF456" s="290"/>
    </row>
    <row r="457" spans="2:58" hidden="1">
      <c r="B457" s="251"/>
      <c r="AB457" s="290"/>
      <c r="AC457" s="290"/>
      <c r="AD457" s="290"/>
      <c r="AE457" s="290"/>
      <c r="AF457" s="290"/>
      <c r="AG457" s="290"/>
      <c r="AH457" s="290"/>
      <c r="AI457" s="290"/>
      <c r="AJ457" s="290"/>
      <c r="AK457" s="290"/>
      <c r="AL457" s="290"/>
      <c r="AM457" s="290"/>
      <c r="AN457" s="290"/>
      <c r="AO457" s="290"/>
      <c r="AP457" s="290"/>
      <c r="AQ457" s="290"/>
      <c r="AR457" s="290"/>
      <c r="AS457" s="290"/>
      <c r="AT457" s="290"/>
      <c r="AU457" s="290"/>
      <c r="AV457" s="290"/>
      <c r="AW457" s="290"/>
      <c r="AX457" s="290"/>
      <c r="AY457" s="290"/>
      <c r="AZ457" s="290"/>
      <c r="BA457" s="290"/>
      <c r="BB457" s="290"/>
      <c r="BC457" s="290"/>
      <c r="BD457" s="290"/>
      <c r="BE457" s="290"/>
      <c r="BF457" s="290"/>
    </row>
    <row r="458" spans="2:58" hidden="1">
      <c r="B458" s="251"/>
      <c r="AB458" s="290"/>
      <c r="AC458" s="290"/>
      <c r="AD458" s="290"/>
      <c r="AE458" s="290"/>
      <c r="AF458" s="290"/>
      <c r="AG458" s="290"/>
      <c r="AH458" s="290"/>
      <c r="AI458" s="290"/>
      <c r="AJ458" s="290"/>
      <c r="AK458" s="290"/>
      <c r="AL458" s="290"/>
      <c r="AM458" s="290"/>
      <c r="AN458" s="290"/>
      <c r="AO458" s="290"/>
      <c r="AP458" s="290"/>
      <c r="AQ458" s="290"/>
      <c r="AR458" s="290"/>
      <c r="AS458" s="290"/>
      <c r="AT458" s="290"/>
      <c r="AU458" s="290"/>
      <c r="AV458" s="290"/>
      <c r="AW458" s="290"/>
      <c r="AX458" s="290"/>
      <c r="AY458" s="290"/>
      <c r="AZ458" s="290"/>
      <c r="BA458" s="290"/>
      <c r="BB458" s="290"/>
      <c r="BC458" s="290"/>
      <c r="BD458" s="290"/>
      <c r="BE458" s="290"/>
      <c r="BF458" s="290"/>
    </row>
    <row r="459" spans="2:58" hidden="1">
      <c r="B459" s="251"/>
      <c r="AB459" s="290"/>
      <c r="AC459" s="290"/>
      <c r="AD459" s="290"/>
      <c r="AE459" s="290"/>
      <c r="AF459" s="290"/>
      <c r="AG459" s="290"/>
      <c r="AH459" s="290"/>
      <c r="AI459" s="290"/>
      <c r="AJ459" s="290"/>
      <c r="AK459" s="290"/>
      <c r="AL459" s="290"/>
      <c r="AM459" s="290"/>
      <c r="AN459" s="290"/>
      <c r="AO459" s="290"/>
      <c r="AP459" s="290"/>
      <c r="AQ459" s="290"/>
      <c r="AR459" s="290"/>
      <c r="AS459" s="290"/>
      <c r="AT459" s="290"/>
      <c r="AU459" s="290"/>
      <c r="AV459" s="290"/>
      <c r="AW459" s="290"/>
      <c r="AX459" s="290"/>
      <c r="AY459" s="290"/>
      <c r="AZ459" s="290"/>
      <c r="BA459" s="290"/>
      <c r="BB459" s="290"/>
      <c r="BC459" s="290"/>
      <c r="BD459" s="290"/>
      <c r="BE459" s="290"/>
      <c r="BF459" s="290"/>
    </row>
    <row r="460" spans="2:58" hidden="1">
      <c r="B460" s="251"/>
      <c r="AB460" s="290"/>
      <c r="AC460" s="290"/>
      <c r="AD460" s="290"/>
      <c r="AE460" s="290"/>
      <c r="AF460" s="290"/>
      <c r="AG460" s="290"/>
      <c r="AH460" s="290"/>
      <c r="AI460" s="290"/>
      <c r="AJ460" s="290"/>
      <c r="AK460" s="290"/>
      <c r="AL460" s="290"/>
      <c r="AM460" s="290"/>
      <c r="AN460" s="290"/>
      <c r="AO460" s="290"/>
      <c r="AP460" s="290"/>
      <c r="AQ460" s="290"/>
      <c r="AR460" s="290"/>
      <c r="AS460" s="290"/>
      <c r="AT460" s="290"/>
      <c r="AU460" s="290"/>
      <c r="AV460" s="290"/>
      <c r="AW460" s="290"/>
      <c r="AX460" s="290"/>
      <c r="AY460" s="290"/>
      <c r="AZ460" s="290"/>
      <c r="BA460" s="290"/>
      <c r="BB460" s="290"/>
      <c r="BC460" s="290"/>
      <c r="BD460" s="290"/>
      <c r="BE460" s="290"/>
      <c r="BF460" s="290"/>
    </row>
    <row r="461" spans="2:58" hidden="1">
      <c r="B461" s="251"/>
      <c r="AB461" s="290"/>
      <c r="AC461" s="290"/>
      <c r="AD461" s="290"/>
      <c r="AE461" s="290"/>
      <c r="AF461" s="290"/>
      <c r="AG461" s="290"/>
      <c r="AH461" s="290"/>
      <c r="AI461" s="290"/>
      <c r="AJ461" s="290"/>
      <c r="AK461" s="290"/>
      <c r="AL461" s="290"/>
      <c r="AM461" s="290"/>
      <c r="AN461" s="290"/>
      <c r="AO461" s="290"/>
      <c r="AP461" s="290"/>
      <c r="AQ461" s="290"/>
      <c r="AR461" s="290"/>
      <c r="AS461" s="290"/>
      <c r="AT461" s="290"/>
      <c r="AU461" s="290"/>
      <c r="AV461" s="290"/>
      <c r="AW461" s="290"/>
      <c r="AX461" s="290"/>
      <c r="AY461" s="290"/>
      <c r="AZ461" s="290"/>
      <c r="BA461" s="290"/>
      <c r="BB461" s="290"/>
      <c r="BC461" s="290"/>
      <c r="BD461" s="290"/>
      <c r="BE461" s="290"/>
      <c r="BF461" s="290"/>
    </row>
    <row r="462" spans="2:58" hidden="1">
      <c r="B462" s="251"/>
      <c r="AB462" s="290"/>
      <c r="AC462" s="290"/>
      <c r="AD462" s="290"/>
      <c r="AE462" s="290"/>
      <c r="AF462" s="290"/>
      <c r="AG462" s="290"/>
      <c r="AH462" s="290"/>
      <c r="AI462" s="290"/>
      <c r="AJ462" s="290"/>
      <c r="AK462" s="290"/>
      <c r="AL462" s="290"/>
      <c r="AM462" s="290"/>
      <c r="AN462" s="290"/>
      <c r="AO462" s="290"/>
      <c r="AP462" s="290"/>
      <c r="AQ462" s="290"/>
      <c r="AR462" s="290"/>
      <c r="AS462" s="290"/>
      <c r="AT462" s="290"/>
      <c r="AU462" s="290"/>
      <c r="AV462" s="290"/>
      <c r="AW462" s="290"/>
      <c r="AX462" s="290"/>
      <c r="AY462" s="290"/>
      <c r="AZ462" s="290"/>
      <c r="BA462" s="290"/>
      <c r="BB462" s="290"/>
      <c r="BC462" s="290"/>
      <c r="BD462" s="290"/>
      <c r="BE462" s="290"/>
      <c r="BF462" s="290"/>
    </row>
    <row r="463" spans="2:58" hidden="1">
      <c r="B463" s="251"/>
      <c r="AB463" s="290"/>
      <c r="AC463" s="290"/>
      <c r="AD463" s="290"/>
      <c r="AE463" s="290"/>
      <c r="AF463" s="290"/>
      <c r="AG463" s="290"/>
      <c r="AH463" s="290"/>
      <c r="AI463" s="290"/>
      <c r="AJ463" s="290"/>
      <c r="AK463" s="290"/>
      <c r="AL463" s="290"/>
      <c r="AM463" s="290"/>
      <c r="AN463" s="290"/>
      <c r="AO463" s="290"/>
      <c r="AP463" s="290"/>
      <c r="AQ463" s="290"/>
      <c r="AR463" s="290"/>
      <c r="AS463" s="290"/>
      <c r="AT463" s="290"/>
      <c r="AU463" s="290"/>
      <c r="AV463" s="290"/>
      <c r="AW463" s="290"/>
      <c r="AX463" s="290"/>
      <c r="AY463" s="290"/>
      <c r="AZ463" s="290"/>
      <c r="BA463" s="290"/>
      <c r="BB463" s="290"/>
      <c r="BC463" s="290"/>
      <c r="BD463" s="290"/>
      <c r="BE463" s="290"/>
      <c r="BF463" s="290"/>
    </row>
    <row r="464" spans="2:58" hidden="1">
      <c r="B464" s="251"/>
      <c r="AB464" s="290"/>
      <c r="AC464" s="290"/>
      <c r="AD464" s="290"/>
      <c r="AE464" s="290"/>
      <c r="AF464" s="290"/>
      <c r="AG464" s="290"/>
      <c r="AH464" s="290"/>
      <c r="AI464" s="290"/>
      <c r="AJ464" s="290"/>
      <c r="AK464" s="290"/>
      <c r="AL464" s="290"/>
      <c r="AM464" s="290"/>
      <c r="AN464" s="290"/>
      <c r="AO464" s="290"/>
      <c r="AP464" s="290"/>
      <c r="AQ464" s="290"/>
      <c r="AR464" s="290"/>
      <c r="AS464" s="290"/>
      <c r="AT464" s="290"/>
      <c r="AU464" s="290"/>
      <c r="AV464" s="290"/>
      <c r="AW464" s="290"/>
      <c r="AX464" s="290"/>
      <c r="AY464" s="290"/>
      <c r="AZ464" s="290"/>
      <c r="BA464" s="290"/>
      <c r="BB464" s="290"/>
      <c r="BC464" s="290"/>
      <c r="BD464" s="290"/>
      <c r="BE464" s="290"/>
      <c r="BF464" s="290"/>
    </row>
    <row r="465" spans="2:58" hidden="1">
      <c r="B465" s="251"/>
      <c r="AB465" s="290"/>
      <c r="AC465" s="290"/>
      <c r="AD465" s="290"/>
      <c r="AE465" s="290"/>
      <c r="AF465" s="290"/>
      <c r="AG465" s="290"/>
      <c r="AH465" s="290"/>
      <c r="AI465" s="290"/>
      <c r="AJ465" s="290"/>
      <c r="AK465" s="290"/>
      <c r="AL465" s="290"/>
      <c r="AM465" s="290"/>
      <c r="AN465" s="290"/>
      <c r="AO465" s="290"/>
      <c r="AP465" s="290"/>
      <c r="AQ465" s="290"/>
      <c r="AR465" s="290"/>
      <c r="AS465" s="290"/>
      <c r="AT465" s="290"/>
      <c r="AU465" s="290"/>
      <c r="AV465" s="290"/>
      <c r="AW465" s="290"/>
      <c r="AX465" s="290"/>
      <c r="AY465" s="290"/>
      <c r="AZ465" s="290"/>
      <c r="BA465" s="290"/>
      <c r="BB465" s="290"/>
      <c r="BC465" s="290"/>
      <c r="BD465" s="290"/>
      <c r="BE465" s="290"/>
      <c r="BF465" s="290"/>
    </row>
    <row r="466" spans="2:58" hidden="1">
      <c r="B466" s="251"/>
      <c r="AB466" s="290"/>
      <c r="AC466" s="290"/>
      <c r="AD466" s="290"/>
      <c r="AE466" s="290"/>
      <c r="AF466" s="290"/>
      <c r="AG466" s="290"/>
      <c r="AH466" s="290"/>
      <c r="AI466" s="290"/>
      <c r="AJ466" s="290"/>
      <c r="AK466" s="290"/>
      <c r="AL466" s="290"/>
      <c r="AM466" s="290"/>
      <c r="AN466" s="290"/>
      <c r="AO466" s="290"/>
      <c r="AP466" s="290"/>
      <c r="AQ466" s="290"/>
      <c r="AR466" s="290"/>
      <c r="AS466" s="290"/>
      <c r="AT466" s="290"/>
      <c r="AU466" s="290"/>
      <c r="AV466" s="290"/>
      <c r="AW466" s="290"/>
      <c r="AX466" s="290"/>
      <c r="AY466" s="290"/>
      <c r="AZ466" s="290"/>
      <c r="BA466" s="290"/>
      <c r="BB466" s="290"/>
      <c r="BC466" s="290"/>
      <c r="BD466" s="290"/>
      <c r="BE466" s="290"/>
      <c r="BF466" s="290"/>
    </row>
    <row r="467" spans="2:58" hidden="1">
      <c r="B467" s="251"/>
      <c r="AB467" s="290"/>
      <c r="AC467" s="290"/>
      <c r="AD467" s="290"/>
      <c r="AE467" s="290"/>
      <c r="AF467" s="290"/>
      <c r="AG467" s="290"/>
      <c r="AH467" s="290"/>
      <c r="AI467" s="290"/>
      <c r="AJ467" s="290"/>
      <c r="AK467" s="290"/>
      <c r="AL467" s="290"/>
      <c r="AM467" s="290"/>
      <c r="AN467" s="290"/>
      <c r="AO467" s="290"/>
      <c r="AP467" s="290"/>
      <c r="AQ467" s="290"/>
      <c r="AR467" s="290"/>
      <c r="AS467" s="290"/>
      <c r="AT467" s="290"/>
      <c r="AU467" s="290"/>
      <c r="AV467" s="290"/>
      <c r="AW467" s="290"/>
      <c r="AX467" s="290"/>
      <c r="AY467" s="290"/>
      <c r="AZ467" s="290"/>
      <c r="BA467" s="290"/>
      <c r="BB467" s="290"/>
      <c r="BC467" s="290"/>
      <c r="BD467" s="290"/>
      <c r="BE467" s="290"/>
      <c r="BF467" s="290"/>
    </row>
    <row r="468" spans="2:58" hidden="1">
      <c r="B468" s="251"/>
      <c r="AB468" s="290"/>
      <c r="AC468" s="290"/>
      <c r="AD468" s="290"/>
      <c r="AE468" s="290"/>
      <c r="AF468" s="290"/>
      <c r="AG468" s="290"/>
      <c r="AH468" s="290"/>
      <c r="AI468" s="290"/>
      <c r="AJ468" s="290"/>
      <c r="AK468" s="290"/>
      <c r="AL468" s="290"/>
      <c r="AM468" s="290"/>
      <c r="AN468" s="290"/>
      <c r="AO468" s="290"/>
      <c r="AP468" s="290"/>
      <c r="AQ468" s="290"/>
      <c r="AR468" s="290"/>
      <c r="AS468" s="290"/>
      <c r="AT468" s="290"/>
      <c r="AU468" s="290"/>
      <c r="AV468" s="290"/>
      <c r="AW468" s="290"/>
      <c r="AX468" s="290"/>
      <c r="AY468" s="290"/>
      <c r="AZ468" s="290"/>
      <c r="BA468" s="290"/>
      <c r="BB468" s="290"/>
      <c r="BC468" s="290"/>
      <c r="BD468" s="290"/>
      <c r="BE468" s="290"/>
      <c r="BF468" s="290"/>
    </row>
    <row r="469" spans="2:58" hidden="1">
      <c r="B469" s="251"/>
      <c r="AB469" s="290"/>
      <c r="AC469" s="290"/>
      <c r="AD469" s="290"/>
      <c r="AE469" s="290"/>
      <c r="AF469" s="290"/>
      <c r="AG469" s="290"/>
      <c r="AH469" s="290"/>
      <c r="AI469" s="290"/>
      <c r="AJ469" s="290"/>
      <c r="AK469" s="290"/>
      <c r="AL469" s="290"/>
      <c r="AM469" s="290"/>
      <c r="AN469" s="290"/>
      <c r="AO469" s="290"/>
      <c r="AP469" s="290"/>
      <c r="AQ469" s="290"/>
      <c r="AR469" s="290"/>
      <c r="AS469" s="290"/>
      <c r="AT469" s="290"/>
      <c r="AU469" s="290"/>
      <c r="AV469" s="290"/>
      <c r="AW469" s="290"/>
      <c r="AX469" s="290"/>
      <c r="AY469" s="290"/>
      <c r="AZ469" s="290"/>
      <c r="BA469" s="290"/>
      <c r="BB469" s="290"/>
      <c r="BC469" s="290"/>
      <c r="BD469" s="290"/>
      <c r="BE469" s="290"/>
      <c r="BF469" s="290"/>
    </row>
    <row r="470" spans="2:58" hidden="1">
      <c r="B470" s="251"/>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c r="BE470" s="290"/>
      <c r="BF470" s="290"/>
    </row>
    <row r="471" spans="2:58" hidden="1">
      <c r="B471" s="251"/>
      <c r="AB471" s="290"/>
      <c r="AC471" s="290"/>
      <c r="AD471" s="290"/>
      <c r="AE471" s="290"/>
      <c r="AF471" s="290"/>
      <c r="AG471" s="290"/>
      <c r="AH471" s="290"/>
      <c r="AI471" s="290"/>
      <c r="AJ471" s="290"/>
      <c r="AK471" s="290"/>
      <c r="AL471" s="290"/>
      <c r="AM471" s="290"/>
      <c r="AN471" s="290"/>
      <c r="AO471" s="290"/>
      <c r="AP471" s="290"/>
      <c r="AQ471" s="290"/>
      <c r="AR471" s="290"/>
      <c r="AS471" s="290"/>
      <c r="AT471" s="290"/>
      <c r="AU471" s="290"/>
      <c r="AV471" s="290"/>
      <c r="AW471" s="290"/>
      <c r="AX471" s="290"/>
      <c r="AY471" s="290"/>
      <c r="AZ471" s="290"/>
      <c r="BA471" s="290"/>
      <c r="BB471" s="290"/>
      <c r="BC471" s="290"/>
      <c r="BD471" s="290"/>
      <c r="BE471" s="290"/>
      <c r="BF471" s="290"/>
    </row>
    <row r="472" spans="2:58" hidden="1">
      <c r="B472" s="251"/>
      <c r="AB472" s="290"/>
      <c r="AC472" s="290"/>
      <c r="AD472" s="290"/>
      <c r="AE472" s="290"/>
      <c r="AF472" s="290"/>
      <c r="AG472" s="290"/>
      <c r="AH472" s="290"/>
      <c r="AI472" s="290"/>
      <c r="AJ472" s="290"/>
      <c r="AK472" s="290"/>
      <c r="AL472" s="290"/>
      <c r="AM472" s="290"/>
      <c r="AN472" s="290"/>
      <c r="AO472" s="290"/>
      <c r="AP472" s="290"/>
      <c r="AQ472" s="290"/>
      <c r="AR472" s="290"/>
      <c r="AS472" s="290"/>
      <c r="AT472" s="290"/>
      <c r="AU472" s="290"/>
      <c r="AV472" s="290"/>
      <c r="AW472" s="290"/>
      <c r="AX472" s="290"/>
      <c r="AY472" s="290"/>
      <c r="AZ472" s="290"/>
      <c r="BA472" s="290"/>
      <c r="BB472" s="290"/>
      <c r="BC472" s="290"/>
      <c r="BD472" s="290"/>
      <c r="BE472" s="290"/>
      <c r="BF472" s="290"/>
    </row>
    <row r="473" spans="2:58" hidden="1">
      <c r="B473" s="251"/>
      <c r="AB473" s="290"/>
      <c r="AC473" s="290"/>
      <c r="AD473" s="290"/>
      <c r="AE473" s="290"/>
      <c r="AF473" s="290"/>
      <c r="AG473" s="290"/>
      <c r="AH473" s="290"/>
      <c r="AI473" s="290"/>
      <c r="AJ473" s="290"/>
      <c r="AK473" s="290"/>
      <c r="AL473" s="290"/>
      <c r="AM473" s="290"/>
      <c r="AN473" s="290"/>
      <c r="AO473" s="290"/>
      <c r="AP473" s="290"/>
      <c r="AQ473" s="290"/>
      <c r="AR473" s="290"/>
      <c r="AS473" s="290"/>
      <c r="AT473" s="290"/>
      <c r="AU473" s="290"/>
      <c r="AV473" s="290"/>
      <c r="AW473" s="290"/>
      <c r="AX473" s="290"/>
      <c r="AY473" s="290"/>
      <c r="AZ473" s="290"/>
      <c r="BA473" s="290"/>
      <c r="BB473" s="290"/>
      <c r="BC473" s="290"/>
      <c r="BD473" s="290"/>
      <c r="BE473" s="290"/>
      <c r="BF473" s="290"/>
    </row>
    <row r="474" spans="2:58" hidden="1">
      <c r="B474" s="251"/>
      <c r="AB474" s="290"/>
      <c r="AC474" s="290"/>
      <c r="AD474" s="290"/>
      <c r="AE474" s="290"/>
      <c r="AF474" s="290"/>
      <c r="AG474" s="290"/>
      <c r="AH474" s="290"/>
      <c r="AI474" s="290"/>
      <c r="AJ474" s="290"/>
      <c r="AK474" s="290"/>
      <c r="AL474" s="290"/>
      <c r="AM474" s="290"/>
      <c r="AN474" s="290"/>
      <c r="AO474" s="290"/>
      <c r="AP474" s="290"/>
      <c r="AQ474" s="290"/>
      <c r="AR474" s="290"/>
      <c r="AS474" s="290"/>
      <c r="AT474" s="290"/>
      <c r="AU474" s="290"/>
      <c r="AV474" s="290"/>
      <c r="AW474" s="290"/>
      <c r="AX474" s="290"/>
      <c r="AY474" s="290"/>
      <c r="AZ474" s="290"/>
      <c r="BA474" s="290"/>
      <c r="BB474" s="290"/>
      <c r="BC474" s="290"/>
      <c r="BD474" s="290"/>
      <c r="BE474" s="290"/>
      <c r="BF474" s="290"/>
    </row>
    <row r="475" spans="2:58" hidden="1">
      <c r="B475" s="251"/>
      <c r="AB475" s="290"/>
      <c r="AC475" s="290"/>
      <c r="AD475" s="290"/>
      <c r="AE475" s="290"/>
      <c r="AF475" s="290"/>
      <c r="AG475" s="290"/>
      <c r="AH475" s="290"/>
      <c r="AI475" s="290"/>
      <c r="AJ475" s="290"/>
      <c r="AK475" s="290"/>
      <c r="AL475" s="290"/>
      <c r="AM475" s="290"/>
      <c r="AN475" s="290"/>
      <c r="AO475" s="290"/>
      <c r="AP475" s="290"/>
      <c r="AQ475" s="290"/>
      <c r="AR475" s="290"/>
      <c r="AS475" s="290"/>
      <c r="AT475" s="290"/>
      <c r="AU475" s="290"/>
      <c r="AV475" s="290"/>
      <c r="AW475" s="290"/>
      <c r="AX475" s="290"/>
      <c r="AY475" s="290"/>
      <c r="AZ475" s="290"/>
      <c r="BA475" s="290"/>
      <c r="BB475" s="290"/>
      <c r="BC475" s="290"/>
      <c r="BD475" s="290"/>
      <c r="BE475" s="290"/>
      <c r="BF475" s="290"/>
    </row>
    <row r="476" spans="2:58" hidden="1">
      <c r="B476" s="251"/>
      <c r="AB476" s="290"/>
      <c r="AC476" s="290"/>
      <c r="AD476" s="290"/>
      <c r="AE476" s="290"/>
      <c r="AF476" s="290"/>
      <c r="AG476" s="290"/>
      <c r="AH476" s="290"/>
      <c r="AI476" s="290"/>
      <c r="AJ476" s="290"/>
      <c r="AK476" s="290"/>
      <c r="AL476" s="290"/>
      <c r="AM476" s="290"/>
      <c r="AN476" s="290"/>
      <c r="AO476" s="290"/>
      <c r="AP476" s="290"/>
      <c r="AQ476" s="290"/>
      <c r="AR476" s="290"/>
      <c r="AS476" s="290"/>
      <c r="AT476" s="290"/>
      <c r="AU476" s="290"/>
      <c r="AV476" s="290"/>
      <c r="AW476" s="290"/>
      <c r="AX476" s="290"/>
      <c r="AY476" s="290"/>
      <c r="AZ476" s="290"/>
      <c r="BA476" s="290"/>
      <c r="BB476" s="290"/>
      <c r="BC476" s="290"/>
      <c r="BD476" s="290"/>
      <c r="BE476" s="290"/>
      <c r="BF476" s="290"/>
    </row>
    <row r="477" spans="2:58" hidden="1">
      <c r="B477" s="251"/>
      <c r="AB477" s="290"/>
      <c r="AC477" s="290"/>
      <c r="AD477" s="290"/>
      <c r="AE477" s="290"/>
      <c r="AF477" s="290"/>
      <c r="AG477" s="290"/>
      <c r="AH477" s="290"/>
      <c r="AI477" s="290"/>
      <c r="AJ477" s="290"/>
      <c r="AK477" s="290"/>
      <c r="AL477" s="290"/>
      <c r="AM477" s="290"/>
      <c r="AN477" s="290"/>
      <c r="AO477" s="290"/>
      <c r="AP477" s="290"/>
      <c r="AQ477" s="290"/>
      <c r="AR477" s="290"/>
      <c r="AS477" s="290"/>
      <c r="AT477" s="290"/>
      <c r="AU477" s="290"/>
      <c r="AV477" s="290"/>
      <c r="AW477" s="290"/>
      <c r="AX477" s="290"/>
      <c r="AY477" s="290"/>
      <c r="AZ477" s="290"/>
      <c r="BA477" s="290"/>
      <c r="BB477" s="290"/>
      <c r="BC477" s="290"/>
      <c r="BD477" s="290"/>
      <c r="BE477" s="290"/>
      <c r="BF477" s="290"/>
    </row>
    <row r="478" spans="2:58" hidden="1">
      <c r="B478" s="251"/>
      <c r="AB478" s="290"/>
      <c r="AC478" s="290"/>
      <c r="AD478" s="290"/>
      <c r="AE478" s="290"/>
      <c r="AF478" s="290"/>
      <c r="AG478" s="290"/>
      <c r="AH478" s="290"/>
      <c r="AI478" s="290"/>
      <c r="AJ478" s="290"/>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c r="BE478" s="290"/>
      <c r="BF478" s="290"/>
    </row>
    <row r="479" spans="2:58" hidden="1">
      <c r="B479" s="251"/>
      <c r="AB479" s="290"/>
      <c r="AC479" s="290"/>
      <c r="AD479" s="290"/>
      <c r="AE479" s="290"/>
      <c r="AF479" s="290"/>
      <c r="AG479" s="290"/>
      <c r="AH479" s="290"/>
      <c r="AI479" s="290"/>
      <c r="AJ479" s="290"/>
      <c r="AK479" s="290"/>
      <c r="AL479" s="290"/>
      <c r="AM479" s="290"/>
      <c r="AN479" s="290"/>
      <c r="AO479" s="290"/>
      <c r="AP479" s="290"/>
      <c r="AQ479" s="290"/>
      <c r="AR479" s="290"/>
      <c r="AS479" s="290"/>
      <c r="AT479" s="290"/>
      <c r="AU479" s="290"/>
      <c r="AV479" s="290"/>
      <c r="AW479" s="290"/>
      <c r="AX479" s="290"/>
      <c r="AY479" s="290"/>
      <c r="AZ479" s="290"/>
      <c r="BA479" s="290"/>
      <c r="BB479" s="290"/>
      <c r="BC479" s="290"/>
      <c r="BD479" s="290"/>
      <c r="BE479" s="290"/>
      <c r="BF479" s="290"/>
    </row>
    <row r="480" spans="2:58" hidden="1">
      <c r="B480" s="251"/>
      <c r="AB480" s="290"/>
      <c r="AC480" s="290"/>
      <c r="AD480" s="290"/>
      <c r="AE480" s="290"/>
      <c r="AF480" s="290"/>
      <c r="AG480" s="290"/>
      <c r="AH480" s="290"/>
      <c r="AI480" s="290"/>
      <c r="AJ480" s="290"/>
      <c r="AK480" s="290"/>
      <c r="AL480" s="290"/>
      <c r="AM480" s="290"/>
      <c r="AN480" s="290"/>
      <c r="AO480" s="290"/>
      <c r="AP480" s="290"/>
      <c r="AQ480" s="290"/>
      <c r="AR480" s="290"/>
      <c r="AS480" s="290"/>
      <c r="AT480" s="290"/>
      <c r="AU480" s="290"/>
      <c r="AV480" s="290"/>
      <c r="AW480" s="290"/>
      <c r="AX480" s="290"/>
      <c r="AY480" s="290"/>
      <c r="AZ480" s="290"/>
      <c r="BA480" s="290"/>
      <c r="BB480" s="290"/>
      <c r="BC480" s="290"/>
      <c r="BD480" s="290"/>
      <c r="BE480" s="290"/>
      <c r="BF480" s="290"/>
    </row>
    <row r="481" spans="2:58" hidden="1">
      <c r="B481" s="251"/>
      <c r="AB481" s="290"/>
      <c r="AC481" s="290"/>
      <c r="AD481" s="290"/>
      <c r="AE481" s="290"/>
      <c r="AF481" s="290"/>
      <c r="AG481" s="290"/>
      <c r="AH481" s="290"/>
      <c r="AI481" s="290"/>
      <c r="AJ481" s="290"/>
      <c r="AK481" s="290"/>
      <c r="AL481" s="290"/>
      <c r="AM481" s="290"/>
      <c r="AN481" s="290"/>
      <c r="AO481" s="290"/>
      <c r="AP481" s="290"/>
      <c r="AQ481" s="290"/>
      <c r="AR481" s="290"/>
      <c r="AS481" s="290"/>
      <c r="AT481" s="290"/>
      <c r="AU481" s="290"/>
      <c r="AV481" s="290"/>
      <c r="AW481" s="290"/>
      <c r="AX481" s="290"/>
      <c r="AY481" s="290"/>
      <c r="AZ481" s="290"/>
      <c r="BA481" s="290"/>
      <c r="BB481" s="290"/>
      <c r="BC481" s="290"/>
      <c r="BD481" s="290"/>
      <c r="BE481" s="290"/>
      <c r="BF481" s="290"/>
    </row>
    <row r="482" spans="2:58" hidden="1">
      <c r="B482" s="251"/>
      <c r="AB482" s="290"/>
      <c r="AC482" s="290"/>
      <c r="AD482" s="290"/>
      <c r="AE482" s="290"/>
      <c r="AF482" s="290"/>
      <c r="AG482" s="290"/>
      <c r="AH482" s="290"/>
      <c r="AI482" s="290"/>
      <c r="AJ482" s="290"/>
      <c r="AK482" s="290"/>
      <c r="AL482" s="290"/>
      <c r="AM482" s="290"/>
      <c r="AN482" s="290"/>
      <c r="AO482" s="290"/>
      <c r="AP482" s="290"/>
      <c r="AQ482" s="290"/>
      <c r="AR482" s="290"/>
      <c r="AS482" s="290"/>
      <c r="AT482" s="290"/>
      <c r="AU482" s="290"/>
      <c r="AV482" s="290"/>
      <c r="AW482" s="290"/>
      <c r="AX482" s="290"/>
      <c r="AY482" s="290"/>
      <c r="AZ482" s="290"/>
      <c r="BA482" s="290"/>
      <c r="BB482" s="290"/>
      <c r="BC482" s="290"/>
      <c r="BD482" s="290"/>
      <c r="BE482" s="290"/>
      <c r="BF482" s="290"/>
    </row>
    <row r="483" spans="2:58" hidden="1">
      <c r="B483" s="251"/>
      <c r="AB483" s="290"/>
      <c r="AC483" s="290"/>
      <c r="AD483" s="290"/>
      <c r="AE483" s="290"/>
      <c r="AF483" s="290"/>
      <c r="AG483" s="290"/>
      <c r="AH483" s="290"/>
      <c r="AI483" s="290"/>
      <c r="AJ483" s="290"/>
      <c r="AK483" s="290"/>
      <c r="AL483" s="290"/>
      <c r="AM483" s="290"/>
      <c r="AN483" s="290"/>
      <c r="AO483" s="290"/>
      <c r="AP483" s="290"/>
      <c r="AQ483" s="290"/>
      <c r="AR483" s="290"/>
      <c r="AS483" s="290"/>
      <c r="AT483" s="290"/>
      <c r="AU483" s="290"/>
      <c r="AV483" s="290"/>
      <c r="AW483" s="290"/>
      <c r="AX483" s="290"/>
      <c r="AY483" s="290"/>
      <c r="AZ483" s="290"/>
      <c r="BA483" s="290"/>
      <c r="BB483" s="290"/>
      <c r="BC483" s="290"/>
      <c r="BD483" s="290"/>
      <c r="BE483" s="290"/>
      <c r="BF483" s="290"/>
    </row>
    <row r="484" spans="2:58" hidden="1">
      <c r="B484" s="251"/>
      <c r="AB484" s="290"/>
      <c r="AC484" s="290"/>
      <c r="AD484" s="290"/>
      <c r="AE484" s="290"/>
      <c r="AF484" s="290"/>
      <c r="AG484" s="290"/>
      <c r="AH484" s="290"/>
      <c r="AI484" s="290"/>
      <c r="AJ484" s="290"/>
      <c r="AK484" s="290"/>
      <c r="AL484" s="290"/>
      <c r="AM484" s="290"/>
      <c r="AN484" s="290"/>
      <c r="AO484" s="290"/>
      <c r="AP484" s="290"/>
      <c r="AQ484" s="290"/>
      <c r="AR484" s="290"/>
      <c r="AS484" s="290"/>
      <c r="AT484" s="290"/>
      <c r="AU484" s="290"/>
      <c r="AV484" s="290"/>
      <c r="AW484" s="290"/>
      <c r="AX484" s="290"/>
      <c r="AY484" s="290"/>
      <c r="AZ484" s="290"/>
      <c r="BA484" s="290"/>
      <c r="BB484" s="290"/>
      <c r="BC484" s="290"/>
      <c r="BD484" s="290"/>
      <c r="BE484" s="290"/>
      <c r="BF484" s="290"/>
    </row>
    <row r="485" spans="2:58" hidden="1">
      <c r="B485" s="251"/>
      <c r="AB485" s="290"/>
      <c r="AC485" s="290"/>
      <c r="AD485" s="290"/>
      <c r="AE485" s="290"/>
      <c r="AF485" s="290"/>
      <c r="AG485" s="290"/>
      <c r="AH485" s="290"/>
      <c r="AI485" s="290"/>
      <c r="AJ485" s="290"/>
      <c r="AK485" s="290"/>
      <c r="AL485" s="290"/>
      <c r="AM485" s="290"/>
      <c r="AN485" s="290"/>
      <c r="AO485" s="290"/>
      <c r="AP485" s="290"/>
      <c r="AQ485" s="290"/>
      <c r="AR485" s="290"/>
      <c r="AS485" s="290"/>
      <c r="AT485" s="290"/>
      <c r="AU485" s="290"/>
      <c r="AV485" s="290"/>
      <c r="AW485" s="290"/>
      <c r="AX485" s="290"/>
      <c r="AY485" s="290"/>
      <c r="AZ485" s="290"/>
      <c r="BA485" s="290"/>
      <c r="BB485" s="290"/>
      <c r="BC485" s="290"/>
      <c r="BD485" s="290"/>
      <c r="BE485" s="290"/>
      <c r="BF485" s="290"/>
    </row>
    <row r="486" spans="2:58" hidden="1">
      <c r="B486" s="251"/>
      <c r="AB486" s="290"/>
      <c r="AC486" s="290"/>
      <c r="AD486" s="290"/>
      <c r="AE486" s="290"/>
      <c r="AF486" s="290"/>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c r="BE486" s="290"/>
      <c r="BF486" s="290"/>
    </row>
    <row r="487" spans="2:58" hidden="1">
      <c r="B487" s="251"/>
      <c r="AB487" s="290"/>
      <c r="AC487" s="290"/>
      <c r="AD487" s="290"/>
      <c r="AE487" s="290"/>
      <c r="AF487" s="290"/>
      <c r="AG487" s="290"/>
      <c r="AH487" s="290"/>
      <c r="AI487" s="290"/>
      <c r="AJ487" s="290"/>
      <c r="AK487" s="290"/>
      <c r="AL487" s="290"/>
      <c r="AM487" s="290"/>
      <c r="AN487" s="290"/>
      <c r="AO487" s="290"/>
      <c r="AP487" s="290"/>
      <c r="AQ487" s="290"/>
      <c r="AR487" s="290"/>
      <c r="AS487" s="290"/>
      <c r="AT487" s="290"/>
      <c r="AU487" s="290"/>
      <c r="AV487" s="290"/>
      <c r="AW487" s="290"/>
      <c r="AX487" s="290"/>
      <c r="AY487" s="290"/>
      <c r="AZ487" s="290"/>
      <c r="BA487" s="290"/>
      <c r="BB487" s="290"/>
      <c r="BC487" s="290"/>
      <c r="BD487" s="290"/>
      <c r="BE487" s="290"/>
      <c r="BF487" s="290"/>
    </row>
    <row r="488" spans="2:58" hidden="1">
      <c r="B488" s="251"/>
      <c r="AB488" s="290"/>
      <c r="AC488" s="290"/>
      <c r="AD488" s="290"/>
      <c r="AE488" s="290"/>
      <c r="AF488" s="290"/>
      <c r="AG488" s="290"/>
      <c r="AH488" s="290"/>
      <c r="AI488" s="290"/>
      <c r="AJ488" s="290"/>
      <c r="AK488" s="290"/>
      <c r="AL488" s="290"/>
      <c r="AM488" s="290"/>
      <c r="AN488" s="290"/>
      <c r="AO488" s="290"/>
      <c r="AP488" s="290"/>
      <c r="AQ488" s="290"/>
      <c r="AR488" s="290"/>
      <c r="AS488" s="290"/>
      <c r="AT488" s="290"/>
      <c r="AU488" s="290"/>
      <c r="AV488" s="290"/>
      <c r="AW488" s="290"/>
      <c r="AX488" s="290"/>
      <c r="AY488" s="290"/>
      <c r="AZ488" s="290"/>
      <c r="BA488" s="290"/>
      <c r="BB488" s="290"/>
      <c r="BC488" s="290"/>
      <c r="BD488" s="290"/>
      <c r="BE488" s="290"/>
      <c r="BF488" s="290"/>
    </row>
    <row r="489" spans="2:58" hidden="1">
      <c r="B489" s="251"/>
      <c r="AB489" s="290"/>
      <c r="AC489" s="290"/>
      <c r="AD489" s="290"/>
      <c r="AE489" s="290"/>
      <c r="AF489" s="290"/>
      <c r="AG489" s="290"/>
      <c r="AH489" s="290"/>
      <c r="AI489" s="290"/>
      <c r="AJ489" s="290"/>
      <c r="AK489" s="290"/>
      <c r="AL489" s="290"/>
      <c r="AM489" s="290"/>
      <c r="AN489" s="290"/>
      <c r="AO489" s="290"/>
      <c r="AP489" s="290"/>
      <c r="AQ489" s="290"/>
      <c r="AR489" s="290"/>
      <c r="AS489" s="290"/>
      <c r="AT489" s="290"/>
      <c r="AU489" s="290"/>
      <c r="AV489" s="290"/>
      <c r="AW489" s="290"/>
      <c r="AX489" s="290"/>
      <c r="AY489" s="290"/>
      <c r="AZ489" s="290"/>
      <c r="BA489" s="290"/>
      <c r="BB489" s="290"/>
      <c r="BC489" s="290"/>
      <c r="BD489" s="290"/>
      <c r="BE489" s="290"/>
      <c r="BF489" s="290"/>
    </row>
    <row r="490" spans="2:58" hidden="1">
      <c r="B490" s="251"/>
      <c r="AB490" s="290"/>
      <c r="AC490" s="290"/>
      <c r="AD490" s="290"/>
      <c r="AE490" s="290"/>
      <c r="AF490" s="290"/>
      <c r="AG490" s="290"/>
      <c r="AH490" s="290"/>
      <c r="AI490" s="290"/>
      <c r="AJ490" s="290"/>
      <c r="AK490" s="290"/>
      <c r="AL490" s="290"/>
      <c r="AM490" s="290"/>
      <c r="AN490" s="290"/>
      <c r="AO490" s="290"/>
      <c r="AP490" s="290"/>
      <c r="AQ490" s="290"/>
      <c r="AR490" s="290"/>
      <c r="AS490" s="290"/>
      <c r="AT490" s="290"/>
      <c r="AU490" s="290"/>
      <c r="AV490" s="290"/>
      <c r="AW490" s="290"/>
      <c r="AX490" s="290"/>
      <c r="AY490" s="290"/>
      <c r="AZ490" s="290"/>
      <c r="BA490" s="290"/>
      <c r="BB490" s="290"/>
      <c r="BC490" s="290"/>
      <c r="BD490" s="290"/>
      <c r="BE490" s="290"/>
      <c r="BF490" s="290"/>
    </row>
    <row r="491" spans="2:58" hidden="1">
      <c r="B491" s="251"/>
      <c r="AB491" s="290"/>
      <c r="AC491" s="290"/>
      <c r="AD491" s="290"/>
      <c r="AE491" s="290"/>
      <c r="AF491" s="290"/>
      <c r="AG491" s="290"/>
      <c r="AH491" s="290"/>
      <c r="AI491" s="290"/>
      <c r="AJ491" s="290"/>
      <c r="AK491" s="290"/>
      <c r="AL491" s="290"/>
      <c r="AM491" s="290"/>
      <c r="AN491" s="290"/>
      <c r="AO491" s="290"/>
      <c r="AP491" s="290"/>
      <c r="AQ491" s="290"/>
      <c r="AR491" s="290"/>
      <c r="AS491" s="290"/>
      <c r="AT491" s="290"/>
      <c r="AU491" s="290"/>
      <c r="AV491" s="290"/>
      <c r="AW491" s="290"/>
      <c r="AX491" s="290"/>
      <c r="AY491" s="290"/>
      <c r="AZ491" s="290"/>
      <c r="BA491" s="290"/>
      <c r="BB491" s="290"/>
      <c r="BC491" s="290"/>
      <c r="BD491" s="290"/>
      <c r="BE491" s="290"/>
      <c r="BF491" s="290"/>
    </row>
    <row r="492" spans="2:58" hidden="1">
      <c r="B492" s="251"/>
      <c r="AB492" s="290"/>
      <c r="AC492" s="290"/>
      <c r="AD492" s="290"/>
      <c r="AE492" s="290"/>
      <c r="AF492" s="290"/>
      <c r="AG492" s="290"/>
      <c r="AH492" s="290"/>
      <c r="AI492" s="290"/>
      <c r="AJ492" s="290"/>
      <c r="AK492" s="290"/>
      <c r="AL492" s="290"/>
      <c r="AM492" s="290"/>
      <c r="AN492" s="290"/>
      <c r="AO492" s="290"/>
      <c r="AP492" s="290"/>
      <c r="AQ492" s="290"/>
      <c r="AR492" s="290"/>
      <c r="AS492" s="290"/>
      <c r="AT492" s="290"/>
      <c r="AU492" s="290"/>
      <c r="AV492" s="290"/>
      <c r="AW492" s="290"/>
      <c r="AX492" s="290"/>
      <c r="AY492" s="290"/>
      <c r="AZ492" s="290"/>
      <c r="BA492" s="290"/>
      <c r="BB492" s="290"/>
      <c r="BC492" s="290"/>
      <c r="BD492" s="290"/>
      <c r="BE492" s="290"/>
      <c r="BF492" s="290"/>
    </row>
    <row r="493" spans="2:58" hidden="1">
      <c r="B493" s="251"/>
      <c r="AB493" s="290"/>
      <c r="AC493" s="290"/>
      <c r="AD493" s="290"/>
      <c r="AE493" s="290"/>
      <c r="AF493" s="290"/>
      <c r="AG493" s="290"/>
      <c r="AH493" s="290"/>
      <c r="AI493" s="290"/>
      <c r="AJ493" s="290"/>
      <c r="AK493" s="290"/>
      <c r="AL493" s="290"/>
      <c r="AM493" s="290"/>
      <c r="AN493" s="290"/>
      <c r="AO493" s="290"/>
      <c r="AP493" s="290"/>
      <c r="AQ493" s="290"/>
      <c r="AR493" s="290"/>
      <c r="AS493" s="290"/>
      <c r="AT493" s="290"/>
      <c r="AU493" s="290"/>
      <c r="AV493" s="290"/>
      <c r="AW493" s="290"/>
      <c r="AX493" s="290"/>
      <c r="AY493" s="290"/>
      <c r="AZ493" s="290"/>
      <c r="BA493" s="290"/>
      <c r="BB493" s="290"/>
      <c r="BC493" s="290"/>
      <c r="BD493" s="290"/>
      <c r="BE493" s="290"/>
      <c r="BF493" s="290"/>
    </row>
    <row r="494" spans="2:58" hidden="1">
      <c r="B494" s="251"/>
      <c r="AB494" s="290"/>
      <c r="AC494" s="290"/>
      <c r="AD494" s="290"/>
      <c r="AE494" s="290"/>
      <c r="AF494" s="290"/>
      <c r="AG494" s="290"/>
      <c r="AH494" s="290"/>
      <c r="AI494" s="290"/>
      <c r="AJ494" s="290"/>
      <c r="AK494" s="290"/>
      <c r="AL494" s="290"/>
      <c r="AM494" s="290"/>
      <c r="AN494" s="290"/>
      <c r="AO494" s="290"/>
      <c r="AP494" s="290"/>
      <c r="AQ494" s="290"/>
      <c r="AR494" s="290"/>
      <c r="AS494" s="290"/>
      <c r="AT494" s="290"/>
      <c r="AU494" s="290"/>
      <c r="AV494" s="290"/>
      <c r="AW494" s="290"/>
      <c r="AX494" s="290"/>
      <c r="AY494" s="290"/>
      <c r="AZ494" s="290"/>
      <c r="BA494" s="290"/>
      <c r="BB494" s="290"/>
      <c r="BC494" s="290"/>
      <c r="BD494" s="290"/>
      <c r="BE494" s="290"/>
      <c r="BF494" s="290"/>
    </row>
    <row r="495" spans="2:58" hidden="1">
      <c r="B495" s="251"/>
      <c r="AB495" s="290"/>
      <c r="AC495" s="290"/>
      <c r="AD495" s="290"/>
      <c r="AE495" s="290"/>
      <c r="AF495" s="290"/>
      <c r="AG495" s="290"/>
      <c r="AH495" s="290"/>
      <c r="AI495" s="290"/>
      <c r="AJ495" s="290"/>
      <c r="AK495" s="290"/>
      <c r="AL495" s="290"/>
      <c r="AM495" s="290"/>
      <c r="AN495" s="290"/>
      <c r="AO495" s="290"/>
      <c r="AP495" s="290"/>
      <c r="AQ495" s="290"/>
      <c r="AR495" s="290"/>
      <c r="AS495" s="290"/>
      <c r="AT495" s="290"/>
      <c r="AU495" s="290"/>
      <c r="AV495" s="290"/>
      <c r="AW495" s="290"/>
      <c r="AX495" s="290"/>
      <c r="AY495" s="290"/>
      <c r="AZ495" s="290"/>
      <c r="BA495" s="290"/>
      <c r="BB495" s="290"/>
      <c r="BC495" s="290"/>
      <c r="BD495" s="290"/>
      <c r="BE495" s="290"/>
      <c r="BF495" s="290"/>
    </row>
    <row r="496" spans="2:58" hidden="1">
      <c r="B496" s="251"/>
      <c r="AB496" s="290"/>
      <c r="AC496" s="290"/>
      <c r="AD496" s="290"/>
      <c r="AE496" s="290"/>
      <c r="AF496" s="290"/>
      <c r="AG496" s="290"/>
      <c r="AH496" s="290"/>
      <c r="AI496" s="290"/>
      <c r="AJ496" s="290"/>
      <c r="AK496" s="290"/>
      <c r="AL496" s="290"/>
      <c r="AM496" s="290"/>
      <c r="AN496" s="290"/>
      <c r="AO496" s="290"/>
      <c r="AP496" s="290"/>
      <c r="AQ496" s="290"/>
      <c r="AR496" s="290"/>
      <c r="AS496" s="290"/>
      <c r="AT496" s="290"/>
      <c r="AU496" s="290"/>
      <c r="AV496" s="290"/>
      <c r="AW496" s="290"/>
      <c r="AX496" s="290"/>
      <c r="AY496" s="290"/>
      <c r="AZ496" s="290"/>
      <c r="BA496" s="290"/>
      <c r="BB496" s="290"/>
      <c r="BC496" s="290"/>
      <c r="BD496" s="290"/>
      <c r="BE496" s="290"/>
      <c r="BF496" s="290"/>
    </row>
    <row r="497" spans="2:58" hidden="1">
      <c r="B497" s="251"/>
      <c r="AB497" s="290"/>
      <c r="AC497" s="290"/>
      <c r="AD497" s="290"/>
      <c r="AE497" s="290"/>
      <c r="AF497" s="290"/>
      <c r="AG497" s="290"/>
      <c r="AH497" s="290"/>
      <c r="AI497" s="290"/>
      <c r="AJ497" s="290"/>
      <c r="AK497" s="290"/>
      <c r="AL497" s="290"/>
      <c r="AM497" s="290"/>
      <c r="AN497" s="290"/>
      <c r="AO497" s="290"/>
      <c r="AP497" s="290"/>
      <c r="AQ497" s="290"/>
      <c r="AR497" s="290"/>
      <c r="AS497" s="290"/>
      <c r="AT497" s="290"/>
      <c r="AU497" s="290"/>
      <c r="AV497" s="290"/>
      <c r="AW497" s="290"/>
      <c r="AX497" s="290"/>
      <c r="AY497" s="290"/>
      <c r="AZ497" s="290"/>
      <c r="BA497" s="290"/>
      <c r="BB497" s="290"/>
      <c r="BC497" s="290"/>
      <c r="BD497" s="290"/>
      <c r="BE497" s="290"/>
      <c r="BF497" s="290"/>
    </row>
    <row r="498" spans="2:58" hidden="1">
      <c r="B498" s="251"/>
      <c r="AB498" s="290"/>
      <c r="AC498" s="290"/>
      <c r="AD498" s="290"/>
      <c r="AE498" s="290"/>
      <c r="AF498" s="290"/>
      <c r="AG498" s="290"/>
      <c r="AH498" s="290"/>
      <c r="AI498" s="290"/>
      <c r="AJ498" s="290"/>
      <c r="AK498" s="290"/>
      <c r="AL498" s="290"/>
      <c r="AM498" s="290"/>
      <c r="AN498" s="290"/>
      <c r="AO498" s="290"/>
      <c r="AP498" s="290"/>
      <c r="AQ498" s="290"/>
      <c r="AR498" s="290"/>
      <c r="AS498" s="290"/>
      <c r="AT498" s="290"/>
      <c r="AU498" s="290"/>
      <c r="AV498" s="290"/>
      <c r="AW498" s="290"/>
      <c r="AX498" s="290"/>
      <c r="AY498" s="290"/>
      <c r="AZ498" s="290"/>
      <c r="BA498" s="290"/>
      <c r="BB498" s="290"/>
      <c r="BC498" s="290"/>
      <c r="BD498" s="290"/>
      <c r="BE498" s="290"/>
      <c r="BF498" s="290"/>
    </row>
    <row r="499" spans="2:58" hidden="1">
      <c r="B499" s="251"/>
      <c r="AB499" s="290"/>
      <c r="AC499" s="290"/>
      <c r="AD499" s="290"/>
      <c r="AE499" s="290"/>
      <c r="AF499" s="290"/>
      <c r="AG499" s="290"/>
      <c r="AH499" s="290"/>
      <c r="AI499" s="290"/>
      <c r="AJ499" s="290"/>
      <c r="AK499" s="290"/>
      <c r="AL499" s="290"/>
      <c r="AM499" s="290"/>
      <c r="AN499" s="290"/>
      <c r="AO499" s="290"/>
      <c r="AP499" s="290"/>
      <c r="AQ499" s="290"/>
      <c r="AR499" s="290"/>
      <c r="AS499" s="290"/>
      <c r="AT499" s="290"/>
      <c r="AU499" s="290"/>
      <c r="AV499" s="290"/>
      <c r="AW499" s="290"/>
      <c r="AX499" s="290"/>
      <c r="AY499" s="290"/>
      <c r="AZ499" s="290"/>
      <c r="BA499" s="290"/>
      <c r="BB499" s="290"/>
      <c r="BC499" s="290"/>
      <c r="BD499" s="290"/>
      <c r="BE499" s="290"/>
      <c r="BF499" s="290"/>
    </row>
    <row r="500" spans="2:58" hidden="1">
      <c r="B500" s="251"/>
      <c r="AB500" s="290"/>
      <c r="AC500" s="290"/>
      <c r="AD500" s="290"/>
      <c r="AE500" s="290"/>
      <c r="AF500" s="290"/>
      <c r="AG500" s="290"/>
      <c r="AH500" s="290"/>
      <c r="AI500" s="290"/>
      <c r="AJ500" s="290"/>
      <c r="AK500" s="290"/>
      <c r="AL500" s="290"/>
      <c r="AM500" s="290"/>
      <c r="AN500" s="290"/>
      <c r="AO500" s="290"/>
      <c r="AP500" s="290"/>
      <c r="AQ500" s="290"/>
      <c r="AR500" s="290"/>
      <c r="AS500" s="290"/>
      <c r="AT500" s="290"/>
      <c r="AU500" s="290"/>
      <c r="AV500" s="290"/>
      <c r="AW500" s="290"/>
      <c r="AX500" s="290"/>
      <c r="AY500" s="290"/>
      <c r="AZ500" s="290"/>
      <c r="BA500" s="290"/>
      <c r="BB500" s="290"/>
      <c r="BC500" s="290"/>
      <c r="BD500" s="290"/>
      <c r="BE500" s="290"/>
      <c r="BF500" s="290"/>
    </row>
    <row r="501" spans="2:58" hidden="1">
      <c r="B501" s="251"/>
      <c r="AB501" s="290"/>
      <c r="AC501" s="290"/>
      <c r="AD501" s="290"/>
      <c r="AE501" s="290"/>
      <c r="AF501" s="290"/>
      <c r="AG501" s="290"/>
      <c r="AH501" s="290"/>
      <c r="AI501" s="290"/>
      <c r="AJ501" s="290"/>
      <c r="AK501" s="290"/>
      <c r="AL501" s="290"/>
      <c r="AM501" s="290"/>
      <c r="AN501" s="290"/>
      <c r="AO501" s="290"/>
      <c r="AP501" s="290"/>
      <c r="AQ501" s="290"/>
      <c r="AR501" s="290"/>
      <c r="AS501" s="290"/>
      <c r="AT501" s="290"/>
      <c r="AU501" s="290"/>
      <c r="AV501" s="290"/>
      <c r="AW501" s="290"/>
      <c r="AX501" s="290"/>
      <c r="AY501" s="290"/>
      <c r="AZ501" s="290"/>
      <c r="BA501" s="290"/>
      <c r="BB501" s="290"/>
      <c r="BC501" s="290"/>
      <c r="BD501" s="290"/>
      <c r="BE501" s="290"/>
      <c r="BF501" s="290"/>
    </row>
    <row r="502" spans="2:58" hidden="1">
      <c r="B502" s="251"/>
      <c r="AB502" s="290"/>
      <c r="AC502" s="290"/>
      <c r="AD502" s="290"/>
      <c r="AE502" s="290"/>
      <c r="AF502" s="290"/>
      <c r="AG502" s="290"/>
      <c r="AH502" s="290"/>
      <c r="AI502" s="290"/>
      <c r="AJ502" s="290"/>
      <c r="AK502" s="290"/>
      <c r="AL502" s="290"/>
      <c r="AM502" s="290"/>
      <c r="AN502" s="290"/>
      <c r="AO502" s="290"/>
      <c r="AP502" s="290"/>
      <c r="AQ502" s="290"/>
      <c r="AR502" s="290"/>
      <c r="AS502" s="290"/>
      <c r="AT502" s="290"/>
      <c r="AU502" s="290"/>
      <c r="AV502" s="290"/>
      <c r="AW502" s="290"/>
      <c r="AX502" s="290"/>
      <c r="AY502" s="290"/>
      <c r="AZ502" s="290"/>
      <c r="BA502" s="290"/>
      <c r="BB502" s="290"/>
      <c r="BC502" s="290"/>
      <c r="BD502" s="290"/>
      <c r="BE502" s="290"/>
      <c r="BF502" s="290"/>
    </row>
    <row r="503" spans="2:58" hidden="1">
      <c r="B503" s="251"/>
      <c r="AB503" s="290"/>
      <c r="AC503" s="290"/>
      <c r="AD503" s="290"/>
      <c r="AE503" s="290"/>
      <c r="AF503" s="290"/>
      <c r="AG503" s="290"/>
      <c r="AH503" s="290"/>
      <c r="AI503" s="290"/>
      <c r="AJ503" s="290"/>
      <c r="AK503" s="290"/>
      <c r="AL503" s="290"/>
      <c r="AM503" s="290"/>
      <c r="AN503" s="290"/>
      <c r="AO503" s="290"/>
      <c r="AP503" s="290"/>
      <c r="AQ503" s="290"/>
      <c r="AR503" s="290"/>
      <c r="AS503" s="290"/>
      <c r="AT503" s="290"/>
      <c r="AU503" s="290"/>
      <c r="AV503" s="290"/>
      <c r="AW503" s="290"/>
      <c r="AX503" s="290"/>
      <c r="AY503" s="290"/>
      <c r="AZ503" s="290"/>
      <c r="BA503" s="290"/>
      <c r="BB503" s="290"/>
      <c r="BC503" s="290"/>
      <c r="BD503" s="290"/>
      <c r="BE503" s="290"/>
      <c r="BF503" s="290"/>
    </row>
    <row r="504" spans="2:58" hidden="1">
      <c r="B504" s="251"/>
      <c r="AB504" s="290"/>
      <c r="AC504" s="290"/>
      <c r="AD504" s="290"/>
      <c r="AE504" s="290"/>
      <c r="AF504" s="290"/>
      <c r="AG504" s="290"/>
      <c r="AH504" s="290"/>
      <c r="AI504" s="290"/>
      <c r="AJ504" s="290"/>
      <c r="AK504" s="290"/>
      <c r="AL504" s="290"/>
      <c r="AM504" s="290"/>
      <c r="AN504" s="290"/>
      <c r="AO504" s="290"/>
      <c r="AP504" s="290"/>
      <c r="AQ504" s="290"/>
      <c r="AR504" s="290"/>
      <c r="AS504" s="290"/>
      <c r="AT504" s="290"/>
      <c r="AU504" s="290"/>
      <c r="AV504" s="290"/>
      <c r="AW504" s="290"/>
      <c r="AX504" s="290"/>
      <c r="AY504" s="290"/>
      <c r="AZ504" s="290"/>
      <c r="BA504" s="290"/>
      <c r="BB504" s="290"/>
      <c r="BC504" s="290"/>
      <c r="BD504" s="290"/>
      <c r="BE504" s="290"/>
      <c r="BF504" s="290"/>
    </row>
    <row r="505" spans="2:58" hidden="1">
      <c r="B505" s="251"/>
      <c r="AB505" s="290"/>
      <c r="AC505" s="290"/>
      <c r="AD505" s="290"/>
      <c r="AE505" s="290"/>
      <c r="AF505" s="290"/>
      <c r="AG505" s="290"/>
      <c r="AH505" s="290"/>
      <c r="AI505" s="290"/>
      <c r="AJ505" s="290"/>
      <c r="AK505" s="290"/>
      <c r="AL505" s="290"/>
      <c r="AM505" s="290"/>
      <c r="AN505" s="290"/>
      <c r="AO505" s="290"/>
      <c r="AP505" s="290"/>
      <c r="AQ505" s="290"/>
      <c r="AR505" s="290"/>
      <c r="AS505" s="290"/>
      <c r="AT505" s="290"/>
      <c r="AU505" s="290"/>
      <c r="AV505" s="290"/>
      <c r="AW505" s="290"/>
      <c r="AX505" s="290"/>
      <c r="AY505" s="290"/>
      <c r="AZ505" s="290"/>
      <c r="BA505" s="290"/>
      <c r="BB505" s="290"/>
      <c r="BC505" s="290"/>
      <c r="BD505" s="290"/>
      <c r="BE505" s="290"/>
      <c r="BF505" s="290"/>
    </row>
    <row r="506" spans="2:58" hidden="1">
      <c r="B506" s="251"/>
      <c r="AB506" s="290"/>
      <c r="AC506" s="290"/>
      <c r="AD506" s="290"/>
      <c r="AE506" s="290"/>
      <c r="AF506" s="290"/>
      <c r="AG506" s="290"/>
      <c r="AH506" s="290"/>
      <c r="AI506" s="290"/>
      <c r="AJ506" s="290"/>
      <c r="AK506" s="290"/>
      <c r="AL506" s="290"/>
      <c r="AM506" s="290"/>
      <c r="AN506" s="290"/>
      <c r="AO506" s="290"/>
      <c r="AP506" s="290"/>
      <c r="AQ506" s="290"/>
      <c r="AR506" s="290"/>
      <c r="AS506" s="290"/>
      <c r="AT506" s="290"/>
      <c r="AU506" s="290"/>
      <c r="AV506" s="290"/>
      <c r="AW506" s="290"/>
      <c r="AX506" s="290"/>
      <c r="AY506" s="290"/>
      <c r="AZ506" s="290"/>
      <c r="BA506" s="290"/>
      <c r="BB506" s="290"/>
      <c r="BC506" s="290"/>
      <c r="BD506" s="290"/>
      <c r="BE506" s="290"/>
      <c r="BF506" s="290"/>
    </row>
    <row r="507" spans="2:58" hidden="1">
      <c r="B507" s="251"/>
      <c r="AB507" s="290"/>
      <c r="AC507" s="290"/>
      <c r="AD507" s="290"/>
      <c r="AE507" s="290"/>
      <c r="AF507" s="290"/>
      <c r="AG507" s="290"/>
      <c r="AH507" s="290"/>
      <c r="AI507" s="290"/>
      <c r="AJ507" s="290"/>
      <c r="AK507" s="290"/>
      <c r="AL507" s="290"/>
      <c r="AM507" s="290"/>
      <c r="AN507" s="290"/>
      <c r="AO507" s="290"/>
      <c r="AP507" s="290"/>
      <c r="AQ507" s="290"/>
      <c r="AR507" s="290"/>
      <c r="AS507" s="290"/>
      <c r="AT507" s="290"/>
      <c r="AU507" s="290"/>
      <c r="AV507" s="290"/>
      <c r="AW507" s="290"/>
      <c r="AX507" s="290"/>
      <c r="AY507" s="290"/>
      <c r="AZ507" s="290"/>
      <c r="BA507" s="290"/>
      <c r="BB507" s="290"/>
      <c r="BC507" s="290"/>
      <c r="BD507" s="290"/>
      <c r="BE507" s="290"/>
      <c r="BF507" s="290"/>
    </row>
    <row r="508" spans="2:58" hidden="1">
      <c r="B508" s="251"/>
      <c r="AB508" s="290"/>
      <c r="AC508" s="290"/>
      <c r="AD508" s="290"/>
      <c r="AE508" s="290"/>
      <c r="AF508" s="290"/>
      <c r="AG508" s="290"/>
      <c r="AH508" s="290"/>
      <c r="AI508" s="290"/>
      <c r="AJ508" s="290"/>
      <c r="AK508" s="290"/>
      <c r="AL508" s="290"/>
      <c r="AM508" s="290"/>
      <c r="AN508" s="290"/>
      <c r="AO508" s="290"/>
      <c r="AP508" s="290"/>
      <c r="AQ508" s="290"/>
      <c r="AR508" s="290"/>
      <c r="AS508" s="290"/>
      <c r="AT508" s="290"/>
      <c r="AU508" s="290"/>
      <c r="AV508" s="290"/>
      <c r="AW508" s="290"/>
      <c r="AX508" s="290"/>
      <c r="AY508" s="290"/>
      <c r="AZ508" s="290"/>
      <c r="BA508" s="290"/>
      <c r="BB508" s="290"/>
      <c r="BC508" s="290"/>
      <c r="BD508" s="290"/>
      <c r="BE508" s="290"/>
      <c r="BF508" s="290"/>
    </row>
    <row r="509" spans="2:58" hidden="1">
      <c r="B509" s="251"/>
      <c r="AB509" s="290"/>
      <c r="AC509" s="290"/>
      <c r="AD509" s="290"/>
      <c r="AE509" s="290"/>
      <c r="AF509" s="290"/>
      <c r="AG509" s="290"/>
      <c r="AH509" s="290"/>
      <c r="AI509" s="290"/>
      <c r="AJ509" s="290"/>
      <c r="AK509" s="290"/>
      <c r="AL509" s="290"/>
      <c r="AM509" s="290"/>
      <c r="AN509" s="290"/>
      <c r="AO509" s="290"/>
      <c r="AP509" s="290"/>
      <c r="AQ509" s="290"/>
      <c r="AR509" s="290"/>
      <c r="AS509" s="290"/>
      <c r="AT509" s="290"/>
      <c r="AU509" s="290"/>
      <c r="AV509" s="290"/>
      <c r="AW509" s="290"/>
      <c r="AX509" s="290"/>
      <c r="AY509" s="290"/>
      <c r="AZ509" s="290"/>
      <c r="BA509" s="290"/>
      <c r="BB509" s="290"/>
      <c r="BC509" s="290"/>
      <c r="BD509" s="290"/>
      <c r="BE509" s="290"/>
      <c r="BF509" s="290"/>
    </row>
    <row r="510" spans="2:58" hidden="1">
      <c r="B510" s="251"/>
      <c r="AB510" s="290"/>
      <c r="AC510" s="290"/>
      <c r="AD510" s="290"/>
      <c r="AE510" s="290"/>
      <c r="AF510" s="290"/>
      <c r="AG510" s="290"/>
      <c r="AH510" s="290"/>
      <c r="AI510" s="290"/>
      <c r="AJ510" s="290"/>
      <c r="AK510" s="290"/>
      <c r="AL510" s="290"/>
      <c r="AM510" s="290"/>
      <c r="AN510" s="290"/>
      <c r="AO510" s="290"/>
      <c r="AP510" s="290"/>
      <c r="AQ510" s="290"/>
      <c r="AR510" s="290"/>
      <c r="AS510" s="290"/>
      <c r="AT510" s="290"/>
      <c r="AU510" s="290"/>
      <c r="AV510" s="290"/>
      <c r="AW510" s="290"/>
      <c r="AX510" s="290"/>
      <c r="AY510" s="290"/>
      <c r="AZ510" s="290"/>
      <c r="BA510" s="290"/>
      <c r="BB510" s="290"/>
      <c r="BC510" s="290"/>
      <c r="BD510" s="290"/>
      <c r="BE510" s="290"/>
      <c r="BF510" s="290"/>
    </row>
    <row r="511" spans="2:58" hidden="1">
      <c r="B511" s="251"/>
      <c r="AB511" s="290"/>
      <c r="AC511" s="290"/>
      <c r="AD511" s="290"/>
      <c r="AE511" s="290"/>
      <c r="AF511" s="290"/>
      <c r="AG511" s="290"/>
      <c r="AH511" s="290"/>
      <c r="AI511" s="290"/>
      <c r="AJ511" s="290"/>
      <c r="AK511" s="290"/>
      <c r="AL511" s="290"/>
      <c r="AM511" s="290"/>
      <c r="AN511" s="290"/>
      <c r="AO511" s="290"/>
      <c r="AP511" s="290"/>
      <c r="AQ511" s="290"/>
      <c r="AR511" s="290"/>
      <c r="AS511" s="290"/>
      <c r="AT511" s="290"/>
      <c r="AU511" s="290"/>
      <c r="AV511" s="290"/>
      <c r="AW511" s="290"/>
      <c r="AX511" s="290"/>
      <c r="AY511" s="290"/>
      <c r="AZ511" s="290"/>
      <c r="BA511" s="290"/>
      <c r="BB511" s="290"/>
      <c r="BC511" s="290"/>
      <c r="BD511" s="290"/>
      <c r="BE511" s="290"/>
      <c r="BF511" s="290"/>
    </row>
    <row r="512" spans="2:58" hidden="1">
      <c r="B512" s="251"/>
      <c r="AB512" s="290"/>
      <c r="AC512" s="290"/>
      <c r="AD512" s="290"/>
      <c r="AE512" s="290"/>
      <c r="AF512" s="290"/>
      <c r="AG512" s="290"/>
      <c r="AH512" s="290"/>
      <c r="AI512" s="290"/>
      <c r="AJ512" s="290"/>
      <c r="AK512" s="290"/>
      <c r="AL512" s="290"/>
      <c r="AM512" s="290"/>
      <c r="AN512" s="290"/>
      <c r="AO512" s="290"/>
      <c r="AP512" s="290"/>
      <c r="AQ512" s="290"/>
      <c r="AR512" s="290"/>
      <c r="AS512" s="290"/>
      <c r="AT512" s="290"/>
      <c r="AU512" s="290"/>
      <c r="AV512" s="290"/>
      <c r="AW512" s="290"/>
      <c r="AX512" s="290"/>
      <c r="AY512" s="290"/>
      <c r="AZ512" s="290"/>
      <c r="BA512" s="290"/>
      <c r="BB512" s="290"/>
      <c r="BC512" s="290"/>
      <c r="BD512" s="290"/>
      <c r="BE512" s="290"/>
      <c r="BF512" s="290"/>
    </row>
    <row r="513" spans="2:58" hidden="1">
      <c r="B513" s="251"/>
      <c r="AB513" s="290"/>
      <c r="AC513" s="290"/>
      <c r="AD513" s="290"/>
      <c r="AE513" s="290"/>
      <c r="AF513" s="290"/>
      <c r="AG513" s="290"/>
      <c r="AH513" s="290"/>
      <c r="AI513" s="290"/>
      <c r="AJ513" s="290"/>
      <c r="AK513" s="290"/>
      <c r="AL513" s="290"/>
      <c r="AM513" s="290"/>
      <c r="AN513" s="290"/>
      <c r="AO513" s="290"/>
      <c r="AP513" s="290"/>
      <c r="AQ513" s="290"/>
      <c r="AR513" s="290"/>
      <c r="AS513" s="290"/>
      <c r="AT513" s="290"/>
      <c r="AU513" s="290"/>
      <c r="AV513" s="290"/>
      <c r="AW513" s="290"/>
      <c r="AX513" s="290"/>
      <c r="AY513" s="290"/>
      <c r="AZ513" s="290"/>
      <c r="BA513" s="290"/>
      <c r="BB513" s="290"/>
      <c r="BC513" s="290"/>
      <c r="BD513" s="290"/>
      <c r="BE513" s="290"/>
      <c r="BF513" s="290"/>
    </row>
    <row r="514" spans="2:58" hidden="1">
      <c r="B514" s="251"/>
      <c r="AB514" s="290"/>
      <c r="AC514" s="290"/>
      <c r="AD514" s="290"/>
      <c r="AE514" s="290"/>
      <c r="AF514" s="290"/>
      <c r="AG514" s="290"/>
      <c r="AH514" s="290"/>
      <c r="AI514" s="290"/>
      <c r="AJ514" s="290"/>
      <c r="AK514" s="290"/>
      <c r="AL514" s="290"/>
      <c r="AM514" s="290"/>
      <c r="AN514" s="290"/>
      <c r="AO514" s="290"/>
      <c r="AP514" s="290"/>
      <c r="AQ514" s="290"/>
      <c r="AR514" s="290"/>
      <c r="AS514" s="290"/>
      <c r="AT514" s="290"/>
      <c r="AU514" s="290"/>
      <c r="AV514" s="290"/>
      <c r="AW514" s="290"/>
      <c r="AX514" s="290"/>
      <c r="AY514" s="290"/>
      <c r="AZ514" s="290"/>
      <c r="BA514" s="290"/>
      <c r="BB514" s="290"/>
      <c r="BC514" s="290"/>
      <c r="BD514" s="290"/>
      <c r="BE514" s="290"/>
      <c r="BF514" s="290"/>
    </row>
    <row r="515" spans="2:58" hidden="1">
      <c r="B515" s="251"/>
      <c r="AB515" s="290"/>
      <c r="AC515" s="290"/>
      <c r="AD515" s="290"/>
      <c r="AE515" s="290"/>
      <c r="AF515" s="290"/>
      <c r="AG515" s="290"/>
      <c r="AH515" s="290"/>
      <c r="AI515" s="290"/>
      <c r="AJ515" s="290"/>
      <c r="AK515" s="290"/>
      <c r="AL515" s="290"/>
      <c r="AM515" s="290"/>
      <c r="AN515" s="290"/>
      <c r="AO515" s="290"/>
      <c r="AP515" s="290"/>
      <c r="AQ515" s="290"/>
      <c r="AR515" s="290"/>
      <c r="AS515" s="290"/>
      <c r="AT515" s="290"/>
      <c r="AU515" s="290"/>
      <c r="AV515" s="290"/>
      <c r="AW515" s="290"/>
      <c r="AX515" s="290"/>
      <c r="AY515" s="290"/>
      <c r="AZ515" s="290"/>
      <c r="BA515" s="290"/>
      <c r="BB515" s="290"/>
      <c r="BC515" s="290"/>
      <c r="BD515" s="290"/>
      <c r="BE515" s="290"/>
      <c r="BF515" s="290"/>
    </row>
    <row r="516" spans="2:58" hidden="1">
      <c r="B516" s="251"/>
      <c r="AB516" s="290"/>
      <c r="AC516" s="290"/>
      <c r="AD516" s="290"/>
      <c r="AE516" s="290"/>
      <c r="AF516" s="290"/>
      <c r="AG516" s="290"/>
      <c r="AH516" s="290"/>
      <c r="AI516" s="290"/>
      <c r="AJ516" s="290"/>
      <c r="AK516" s="290"/>
      <c r="AL516" s="290"/>
      <c r="AM516" s="290"/>
      <c r="AN516" s="290"/>
      <c r="AO516" s="290"/>
      <c r="AP516" s="290"/>
      <c r="AQ516" s="290"/>
      <c r="AR516" s="290"/>
      <c r="AS516" s="290"/>
      <c r="AT516" s="290"/>
      <c r="AU516" s="290"/>
      <c r="AV516" s="290"/>
      <c r="AW516" s="290"/>
      <c r="AX516" s="290"/>
      <c r="AY516" s="290"/>
      <c r="AZ516" s="290"/>
      <c r="BA516" s="290"/>
      <c r="BB516" s="290"/>
      <c r="BC516" s="290"/>
      <c r="BD516" s="290"/>
      <c r="BE516" s="290"/>
      <c r="BF516" s="290"/>
    </row>
    <row r="517" spans="2:58" hidden="1">
      <c r="B517" s="251"/>
      <c r="AB517" s="290"/>
      <c r="AC517" s="290"/>
      <c r="AD517" s="290"/>
      <c r="AE517" s="290"/>
      <c r="AF517" s="290"/>
      <c r="AG517" s="290"/>
      <c r="AH517" s="290"/>
      <c r="AI517" s="290"/>
      <c r="AJ517" s="290"/>
      <c r="AK517" s="290"/>
      <c r="AL517" s="290"/>
      <c r="AM517" s="290"/>
      <c r="AN517" s="290"/>
      <c r="AO517" s="290"/>
      <c r="AP517" s="290"/>
      <c r="AQ517" s="290"/>
      <c r="AR517" s="290"/>
      <c r="AS517" s="290"/>
      <c r="AT517" s="290"/>
      <c r="AU517" s="290"/>
      <c r="AV517" s="290"/>
      <c r="AW517" s="290"/>
      <c r="AX517" s="290"/>
      <c r="AY517" s="290"/>
      <c r="AZ517" s="290"/>
      <c r="BA517" s="290"/>
      <c r="BB517" s="290"/>
      <c r="BC517" s="290"/>
      <c r="BD517" s="290"/>
      <c r="BE517" s="290"/>
      <c r="BF517" s="290"/>
    </row>
    <row r="518" spans="2:58" hidden="1">
      <c r="B518" s="251"/>
      <c r="AB518" s="290"/>
      <c r="AC518" s="290"/>
      <c r="AD518" s="290"/>
      <c r="AE518" s="290"/>
      <c r="AF518" s="290"/>
      <c r="AG518" s="290"/>
      <c r="AH518" s="290"/>
      <c r="AI518" s="290"/>
      <c r="AJ518" s="290"/>
      <c r="AK518" s="290"/>
      <c r="AL518" s="290"/>
      <c r="AM518" s="290"/>
      <c r="AN518" s="290"/>
      <c r="AO518" s="290"/>
      <c r="AP518" s="290"/>
      <c r="AQ518" s="290"/>
      <c r="AR518" s="290"/>
      <c r="AS518" s="290"/>
      <c r="AT518" s="290"/>
      <c r="AU518" s="290"/>
      <c r="AV518" s="290"/>
      <c r="AW518" s="290"/>
      <c r="AX518" s="290"/>
      <c r="AY518" s="290"/>
      <c r="AZ518" s="290"/>
      <c r="BA518" s="290"/>
      <c r="BB518" s="290"/>
      <c r="BC518" s="290"/>
      <c r="BD518" s="290"/>
      <c r="BE518" s="290"/>
      <c r="BF518" s="290"/>
    </row>
    <row r="519" spans="2:58" hidden="1">
      <c r="B519" s="251"/>
      <c r="AB519" s="290"/>
      <c r="AC519" s="290"/>
      <c r="AD519" s="290"/>
      <c r="AE519" s="290"/>
      <c r="AF519" s="290"/>
      <c r="AG519" s="290"/>
      <c r="AH519" s="290"/>
      <c r="AI519" s="290"/>
      <c r="AJ519" s="290"/>
      <c r="AK519" s="290"/>
      <c r="AL519" s="290"/>
      <c r="AM519" s="290"/>
      <c r="AN519" s="290"/>
      <c r="AO519" s="290"/>
      <c r="AP519" s="290"/>
      <c r="AQ519" s="290"/>
      <c r="AR519" s="290"/>
      <c r="AS519" s="290"/>
      <c r="AT519" s="290"/>
      <c r="AU519" s="290"/>
      <c r="AV519" s="290"/>
      <c r="AW519" s="290"/>
      <c r="AX519" s="290"/>
      <c r="AY519" s="290"/>
      <c r="AZ519" s="290"/>
      <c r="BA519" s="290"/>
      <c r="BB519" s="290"/>
      <c r="BC519" s="290"/>
      <c r="BD519" s="290"/>
      <c r="BE519" s="290"/>
      <c r="BF519" s="290"/>
    </row>
    <row r="520" spans="2:58" hidden="1">
      <c r="B520" s="251"/>
      <c r="AB520" s="290"/>
      <c r="AC520" s="290"/>
      <c r="AD520" s="290"/>
      <c r="AE520" s="290"/>
      <c r="AF520" s="290"/>
      <c r="AG520" s="290"/>
      <c r="AH520" s="290"/>
      <c r="AI520" s="290"/>
      <c r="AJ520" s="290"/>
      <c r="AK520" s="290"/>
      <c r="AL520" s="290"/>
      <c r="AM520" s="290"/>
      <c r="AN520" s="290"/>
      <c r="AO520" s="290"/>
      <c r="AP520" s="290"/>
      <c r="AQ520" s="290"/>
      <c r="AR520" s="290"/>
      <c r="AS520" s="290"/>
      <c r="AT520" s="290"/>
      <c r="AU520" s="290"/>
      <c r="AV520" s="290"/>
      <c r="AW520" s="290"/>
      <c r="AX520" s="290"/>
      <c r="AY520" s="290"/>
      <c r="AZ520" s="290"/>
      <c r="BA520" s="290"/>
      <c r="BB520" s="290"/>
      <c r="BC520" s="290"/>
      <c r="BD520" s="290"/>
      <c r="BE520" s="290"/>
      <c r="BF520" s="290"/>
    </row>
    <row r="521" spans="2:58" hidden="1">
      <c r="B521" s="251"/>
      <c r="AB521" s="290"/>
      <c r="AC521" s="290"/>
      <c r="AD521" s="290"/>
      <c r="AE521" s="290"/>
      <c r="AF521" s="290"/>
      <c r="AG521" s="290"/>
      <c r="AH521" s="290"/>
      <c r="AI521" s="290"/>
      <c r="AJ521" s="290"/>
      <c r="AK521" s="290"/>
      <c r="AL521" s="290"/>
      <c r="AM521" s="290"/>
      <c r="AN521" s="290"/>
      <c r="AO521" s="290"/>
      <c r="AP521" s="290"/>
      <c r="AQ521" s="290"/>
      <c r="AR521" s="290"/>
      <c r="AS521" s="290"/>
      <c r="AT521" s="290"/>
      <c r="AU521" s="290"/>
      <c r="AV521" s="290"/>
      <c r="AW521" s="290"/>
      <c r="AX521" s="290"/>
      <c r="AY521" s="290"/>
      <c r="AZ521" s="290"/>
      <c r="BA521" s="290"/>
      <c r="BB521" s="290"/>
      <c r="BC521" s="290"/>
      <c r="BD521" s="290"/>
      <c r="BE521" s="290"/>
      <c r="BF521" s="290"/>
    </row>
    <row r="522" spans="2:58" hidden="1">
      <c r="B522" s="251"/>
      <c r="AB522" s="290"/>
      <c r="AC522" s="290"/>
      <c r="AD522" s="290"/>
      <c r="AE522" s="290"/>
      <c r="AF522" s="290"/>
      <c r="AG522" s="290"/>
      <c r="AH522" s="290"/>
      <c r="AI522" s="290"/>
      <c r="AJ522" s="290"/>
      <c r="AK522" s="290"/>
      <c r="AL522" s="290"/>
      <c r="AM522" s="290"/>
      <c r="AN522" s="290"/>
      <c r="AO522" s="290"/>
      <c r="AP522" s="290"/>
      <c r="AQ522" s="290"/>
      <c r="AR522" s="290"/>
      <c r="AS522" s="290"/>
      <c r="AT522" s="290"/>
      <c r="AU522" s="290"/>
      <c r="AV522" s="290"/>
      <c r="AW522" s="290"/>
      <c r="AX522" s="290"/>
      <c r="AY522" s="290"/>
      <c r="AZ522" s="290"/>
      <c r="BA522" s="290"/>
      <c r="BB522" s="290"/>
      <c r="BC522" s="290"/>
      <c r="BD522" s="290"/>
      <c r="BE522" s="290"/>
      <c r="BF522" s="290"/>
    </row>
    <row r="523" spans="2:58" hidden="1">
      <c r="B523" s="251"/>
      <c r="AB523" s="290"/>
      <c r="AC523" s="290"/>
      <c r="AD523" s="290"/>
      <c r="AE523" s="290"/>
      <c r="AF523" s="290"/>
      <c r="AG523" s="290"/>
      <c r="AH523" s="290"/>
      <c r="AI523" s="290"/>
      <c r="AJ523" s="290"/>
      <c r="AK523" s="290"/>
      <c r="AL523" s="290"/>
      <c r="AM523" s="290"/>
      <c r="AN523" s="290"/>
      <c r="AO523" s="290"/>
      <c r="AP523" s="290"/>
      <c r="AQ523" s="290"/>
      <c r="AR523" s="290"/>
      <c r="AS523" s="290"/>
      <c r="AT523" s="290"/>
      <c r="AU523" s="290"/>
      <c r="AV523" s="290"/>
      <c r="AW523" s="290"/>
      <c r="AX523" s="290"/>
      <c r="AY523" s="290"/>
      <c r="AZ523" s="290"/>
      <c r="BA523" s="290"/>
      <c r="BB523" s="290"/>
      <c r="BC523" s="290"/>
      <c r="BD523" s="290"/>
      <c r="BE523" s="290"/>
      <c r="BF523" s="290"/>
    </row>
    <row r="524" spans="2:58" hidden="1">
      <c r="B524" s="251"/>
      <c r="AB524" s="290"/>
      <c r="AC524" s="290"/>
      <c r="AD524" s="290"/>
      <c r="AE524" s="290"/>
      <c r="AF524" s="290"/>
      <c r="AG524" s="290"/>
      <c r="AH524" s="290"/>
      <c r="AI524" s="290"/>
      <c r="AJ524" s="290"/>
      <c r="AK524" s="290"/>
      <c r="AL524" s="290"/>
      <c r="AM524" s="290"/>
      <c r="AN524" s="290"/>
      <c r="AO524" s="290"/>
      <c r="AP524" s="290"/>
      <c r="AQ524" s="290"/>
      <c r="AR524" s="290"/>
      <c r="AS524" s="290"/>
      <c r="AT524" s="290"/>
      <c r="AU524" s="290"/>
      <c r="AV524" s="290"/>
      <c r="AW524" s="290"/>
      <c r="AX524" s="290"/>
      <c r="AY524" s="290"/>
      <c r="AZ524" s="290"/>
      <c r="BA524" s="290"/>
      <c r="BB524" s="290"/>
      <c r="BC524" s="290"/>
      <c r="BD524" s="290"/>
      <c r="BE524" s="290"/>
      <c r="BF524" s="290"/>
    </row>
    <row r="525" spans="2:58" hidden="1">
      <c r="B525" s="251"/>
      <c r="AB525" s="290"/>
      <c r="AC525" s="290"/>
      <c r="AD525" s="290"/>
      <c r="AE525" s="290"/>
      <c r="AF525" s="290"/>
      <c r="AG525" s="290"/>
      <c r="AH525" s="290"/>
      <c r="AI525" s="290"/>
      <c r="AJ525" s="290"/>
      <c r="AK525" s="290"/>
      <c r="AL525" s="290"/>
      <c r="AM525" s="290"/>
      <c r="AN525" s="290"/>
      <c r="AO525" s="290"/>
      <c r="AP525" s="290"/>
      <c r="AQ525" s="290"/>
      <c r="AR525" s="290"/>
      <c r="AS525" s="290"/>
      <c r="AT525" s="290"/>
      <c r="AU525" s="290"/>
      <c r="AV525" s="290"/>
      <c r="AW525" s="290"/>
      <c r="AX525" s="290"/>
      <c r="AY525" s="290"/>
      <c r="AZ525" s="290"/>
      <c r="BA525" s="290"/>
      <c r="BB525" s="290"/>
      <c r="BC525" s="290"/>
      <c r="BD525" s="290"/>
      <c r="BE525" s="290"/>
      <c r="BF525" s="290"/>
    </row>
    <row r="526" spans="2:58" hidden="1">
      <c r="B526" s="251"/>
      <c r="AB526" s="290"/>
      <c r="AC526" s="290"/>
      <c r="AD526" s="290"/>
      <c r="AE526" s="290"/>
      <c r="AF526" s="290"/>
      <c r="AG526" s="290"/>
      <c r="AH526" s="290"/>
      <c r="AI526" s="290"/>
      <c r="AJ526" s="290"/>
      <c r="AK526" s="290"/>
      <c r="AL526" s="290"/>
      <c r="AM526" s="290"/>
      <c r="AN526" s="290"/>
      <c r="AO526" s="290"/>
      <c r="AP526" s="290"/>
      <c r="AQ526" s="290"/>
      <c r="AR526" s="290"/>
      <c r="AS526" s="290"/>
      <c r="AT526" s="290"/>
      <c r="AU526" s="290"/>
      <c r="AV526" s="290"/>
      <c r="AW526" s="290"/>
      <c r="AX526" s="290"/>
      <c r="AY526" s="290"/>
      <c r="AZ526" s="290"/>
      <c r="BA526" s="290"/>
      <c r="BB526" s="290"/>
      <c r="BC526" s="290"/>
      <c r="BD526" s="290"/>
      <c r="BE526" s="290"/>
      <c r="BF526" s="290"/>
    </row>
    <row r="527" spans="2:58" hidden="1">
      <c r="B527" s="251"/>
      <c r="AB527" s="290"/>
      <c r="AC527" s="290"/>
      <c r="AD527" s="290"/>
      <c r="AE527" s="290"/>
      <c r="AF527" s="290"/>
      <c r="AG527" s="290"/>
      <c r="AH527" s="290"/>
      <c r="AI527" s="290"/>
      <c r="AJ527" s="290"/>
      <c r="AK527" s="290"/>
      <c r="AL527" s="290"/>
      <c r="AM527" s="290"/>
      <c r="AN527" s="290"/>
      <c r="AO527" s="290"/>
      <c r="AP527" s="290"/>
      <c r="AQ527" s="290"/>
      <c r="AR527" s="290"/>
      <c r="AS527" s="290"/>
      <c r="AT527" s="290"/>
      <c r="AU527" s="290"/>
      <c r="AV527" s="290"/>
      <c r="AW527" s="290"/>
      <c r="AX527" s="290"/>
      <c r="AY527" s="290"/>
      <c r="AZ527" s="290"/>
      <c r="BA527" s="290"/>
      <c r="BB527" s="290"/>
      <c r="BC527" s="290"/>
      <c r="BD527" s="290"/>
      <c r="BE527" s="290"/>
      <c r="BF527" s="290"/>
    </row>
    <row r="528" spans="2:58" hidden="1">
      <c r="B528" s="251"/>
      <c r="AB528" s="290"/>
      <c r="AC528" s="290"/>
      <c r="AD528" s="290"/>
      <c r="AE528" s="290"/>
      <c r="AF528" s="290"/>
      <c r="AG528" s="290"/>
      <c r="AH528" s="290"/>
      <c r="AI528" s="290"/>
      <c r="AJ528" s="290"/>
      <c r="AK528" s="290"/>
      <c r="AL528" s="290"/>
      <c r="AM528" s="290"/>
      <c r="AN528" s="290"/>
      <c r="AO528" s="290"/>
      <c r="AP528" s="290"/>
      <c r="AQ528" s="290"/>
      <c r="AR528" s="290"/>
      <c r="AS528" s="290"/>
      <c r="AT528" s="290"/>
      <c r="AU528" s="290"/>
      <c r="AV528" s="290"/>
      <c r="AW528" s="290"/>
      <c r="AX528" s="290"/>
      <c r="AY528" s="290"/>
      <c r="AZ528" s="290"/>
      <c r="BA528" s="290"/>
      <c r="BB528" s="290"/>
      <c r="BC528" s="290"/>
      <c r="BD528" s="290"/>
      <c r="BE528" s="290"/>
      <c r="BF528" s="290"/>
    </row>
    <row r="529" spans="2:58" hidden="1">
      <c r="B529" s="251"/>
      <c r="AB529" s="290"/>
      <c r="AC529" s="290"/>
      <c r="AD529" s="290"/>
      <c r="AE529" s="290"/>
      <c r="AF529" s="290"/>
      <c r="AG529" s="290"/>
      <c r="AH529" s="290"/>
      <c r="AI529" s="290"/>
      <c r="AJ529" s="290"/>
      <c r="AK529" s="290"/>
      <c r="AL529" s="290"/>
      <c r="AM529" s="290"/>
      <c r="AN529" s="290"/>
      <c r="AO529" s="290"/>
      <c r="AP529" s="290"/>
      <c r="AQ529" s="290"/>
      <c r="AR529" s="290"/>
      <c r="AS529" s="290"/>
      <c r="AT529" s="290"/>
      <c r="AU529" s="290"/>
      <c r="AV529" s="290"/>
      <c r="AW529" s="290"/>
      <c r="AX529" s="290"/>
      <c r="AY529" s="290"/>
      <c r="AZ529" s="290"/>
      <c r="BA529" s="290"/>
      <c r="BB529" s="290"/>
      <c r="BC529" s="290"/>
      <c r="BD529" s="290"/>
      <c r="BE529" s="290"/>
      <c r="BF529" s="290"/>
    </row>
    <row r="530" spans="2:58" hidden="1">
      <c r="B530" s="251"/>
      <c r="AB530" s="290"/>
      <c r="AC530" s="290"/>
      <c r="AD530" s="290"/>
      <c r="AE530" s="290"/>
      <c r="AF530" s="290"/>
      <c r="AG530" s="290"/>
      <c r="AH530" s="290"/>
      <c r="AI530" s="290"/>
      <c r="AJ530" s="290"/>
      <c r="AK530" s="290"/>
      <c r="AL530" s="290"/>
      <c r="AM530" s="290"/>
      <c r="AN530" s="290"/>
      <c r="AO530" s="290"/>
      <c r="AP530" s="290"/>
      <c r="AQ530" s="290"/>
      <c r="AR530" s="290"/>
      <c r="AS530" s="290"/>
      <c r="AT530" s="290"/>
      <c r="AU530" s="290"/>
      <c r="AV530" s="290"/>
      <c r="AW530" s="290"/>
      <c r="AX530" s="290"/>
      <c r="AY530" s="290"/>
      <c r="AZ530" s="290"/>
      <c r="BA530" s="290"/>
      <c r="BB530" s="290"/>
      <c r="BC530" s="290"/>
      <c r="BD530" s="290"/>
      <c r="BE530" s="290"/>
      <c r="BF530" s="290"/>
    </row>
    <row r="531" spans="2:58" hidden="1">
      <c r="B531" s="251"/>
      <c r="AB531" s="290"/>
      <c r="AC531" s="290"/>
      <c r="AD531" s="290"/>
      <c r="AE531" s="290"/>
      <c r="AF531" s="290"/>
      <c r="AG531" s="290"/>
      <c r="AH531" s="290"/>
      <c r="AI531" s="290"/>
      <c r="AJ531" s="290"/>
      <c r="AK531" s="290"/>
      <c r="AL531" s="290"/>
      <c r="AM531" s="290"/>
      <c r="AN531" s="290"/>
      <c r="AO531" s="290"/>
      <c r="AP531" s="290"/>
      <c r="AQ531" s="290"/>
      <c r="AR531" s="290"/>
      <c r="AS531" s="290"/>
      <c r="AT531" s="290"/>
      <c r="AU531" s="290"/>
      <c r="AV531" s="290"/>
      <c r="AW531" s="290"/>
      <c r="AX531" s="290"/>
      <c r="AY531" s="290"/>
      <c r="AZ531" s="290"/>
      <c r="BA531" s="290"/>
      <c r="BB531" s="290"/>
      <c r="BC531" s="290"/>
      <c r="BD531" s="290"/>
      <c r="BE531" s="290"/>
      <c r="BF531" s="290"/>
    </row>
    <row r="532" spans="2:58" hidden="1">
      <c r="B532" s="251"/>
      <c r="AB532" s="290"/>
      <c r="AC532" s="290"/>
      <c r="AD532" s="290"/>
      <c r="AE532" s="290"/>
      <c r="AF532" s="290"/>
      <c r="AG532" s="290"/>
      <c r="AH532" s="290"/>
      <c r="AI532" s="290"/>
      <c r="AJ532" s="290"/>
      <c r="AK532" s="290"/>
      <c r="AL532" s="290"/>
      <c r="AM532" s="290"/>
      <c r="AN532" s="290"/>
      <c r="AO532" s="290"/>
      <c r="AP532" s="290"/>
      <c r="AQ532" s="290"/>
      <c r="AR532" s="290"/>
      <c r="AS532" s="290"/>
      <c r="AT532" s="290"/>
      <c r="AU532" s="290"/>
      <c r="AV532" s="290"/>
      <c r="AW532" s="290"/>
      <c r="AX532" s="290"/>
      <c r="AY532" s="290"/>
      <c r="AZ532" s="290"/>
      <c r="BA532" s="290"/>
      <c r="BB532" s="290"/>
      <c r="BC532" s="290"/>
      <c r="BD532" s="290"/>
      <c r="BE532" s="290"/>
      <c r="BF532" s="290"/>
    </row>
    <row r="533" spans="2:58" hidden="1">
      <c r="B533" s="251"/>
      <c r="AB533" s="290"/>
      <c r="AC533" s="290"/>
      <c r="AD533" s="290"/>
      <c r="AE533" s="290"/>
      <c r="AF533" s="290"/>
      <c r="AG533" s="290"/>
      <c r="AH533" s="290"/>
      <c r="AI533" s="290"/>
      <c r="AJ533" s="290"/>
      <c r="AK533" s="290"/>
      <c r="AL533" s="290"/>
      <c r="AM533" s="290"/>
      <c r="AN533" s="290"/>
      <c r="AO533" s="290"/>
      <c r="AP533" s="290"/>
      <c r="AQ533" s="290"/>
      <c r="AR533" s="290"/>
      <c r="AS533" s="290"/>
      <c r="AT533" s="290"/>
      <c r="AU533" s="290"/>
      <c r="AV533" s="290"/>
      <c r="AW533" s="290"/>
      <c r="AX533" s="290"/>
      <c r="AY533" s="290"/>
      <c r="AZ533" s="290"/>
      <c r="BA533" s="290"/>
      <c r="BB533" s="290"/>
      <c r="BC533" s="290"/>
      <c r="BD533" s="290"/>
      <c r="BE533" s="290"/>
      <c r="BF533" s="290"/>
    </row>
    <row r="534" spans="2:58" hidden="1">
      <c r="B534" s="251"/>
      <c r="AB534" s="290"/>
      <c r="AC534" s="290"/>
      <c r="AD534" s="290"/>
      <c r="AE534" s="290"/>
      <c r="AF534" s="290"/>
      <c r="AG534" s="290"/>
      <c r="AH534" s="290"/>
      <c r="AI534" s="290"/>
      <c r="AJ534" s="290"/>
      <c r="AK534" s="290"/>
      <c r="AL534" s="290"/>
      <c r="AM534" s="290"/>
      <c r="AN534" s="290"/>
      <c r="AO534" s="290"/>
      <c r="AP534" s="290"/>
      <c r="AQ534" s="290"/>
      <c r="AR534" s="290"/>
      <c r="AS534" s="290"/>
      <c r="AT534" s="290"/>
      <c r="AU534" s="290"/>
      <c r="AV534" s="290"/>
      <c r="AW534" s="290"/>
      <c r="AX534" s="290"/>
      <c r="AY534" s="290"/>
      <c r="AZ534" s="290"/>
      <c r="BA534" s="290"/>
      <c r="BB534" s="290"/>
      <c r="BC534" s="290"/>
      <c r="BD534" s="290"/>
      <c r="BE534" s="290"/>
      <c r="BF534" s="290"/>
    </row>
    <row r="535" spans="2:58" hidden="1">
      <c r="B535" s="251"/>
      <c r="AB535" s="290"/>
      <c r="AC535" s="290"/>
      <c r="AD535" s="290"/>
      <c r="AE535" s="290"/>
      <c r="AF535" s="290"/>
      <c r="AG535" s="290"/>
      <c r="AH535" s="290"/>
      <c r="AI535" s="290"/>
      <c r="AJ535" s="290"/>
      <c r="AK535" s="290"/>
      <c r="AL535" s="290"/>
      <c r="AM535" s="290"/>
      <c r="AN535" s="290"/>
      <c r="AO535" s="290"/>
      <c r="AP535" s="290"/>
      <c r="AQ535" s="290"/>
      <c r="AR535" s="290"/>
      <c r="AS535" s="290"/>
      <c r="AT535" s="290"/>
      <c r="AU535" s="290"/>
      <c r="AV535" s="290"/>
      <c r="AW535" s="290"/>
      <c r="AX535" s="290"/>
      <c r="AY535" s="290"/>
      <c r="AZ535" s="290"/>
      <c r="BA535" s="290"/>
      <c r="BB535" s="290"/>
      <c r="BC535" s="290"/>
      <c r="BD535" s="290"/>
      <c r="BE535" s="290"/>
      <c r="BF535" s="290"/>
    </row>
    <row r="536" spans="2:58" hidden="1">
      <c r="B536" s="251"/>
      <c r="AB536" s="290"/>
      <c r="AC536" s="290"/>
      <c r="AD536" s="290"/>
      <c r="AE536" s="290"/>
      <c r="AF536" s="290"/>
      <c r="AG536" s="290"/>
      <c r="AH536" s="290"/>
      <c r="AI536" s="290"/>
      <c r="AJ536" s="290"/>
      <c r="AK536" s="290"/>
      <c r="AL536" s="290"/>
      <c r="AM536" s="290"/>
      <c r="AN536" s="290"/>
      <c r="AO536" s="290"/>
      <c r="AP536" s="290"/>
      <c r="AQ536" s="290"/>
      <c r="AR536" s="290"/>
      <c r="AS536" s="290"/>
      <c r="AT536" s="290"/>
      <c r="AU536" s="290"/>
      <c r="AV536" s="290"/>
      <c r="AW536" s="290"/>
      <c r="AX536" s="290"/>
      <c r="AY536" s="290"/>
      <c r="AZ536" s="290"/>
      <c r="BA536" s="290"/>
      <c r="BB536" s="290"/>
      <c r="BC536" s="290"/>
      <c r="BD536" s="290"/>
      <c r="BE536" s="290"/>
      <c r="BF536" s="290"/>
    </row>
    <row r="537" spans="2:58" hidden="1">
      <c r="B537" s="251"/>
      <c r="AB537" s="290"/>
      <c r="AC537" s="290"/>
      <c r="AD537" s="290"/>
      <c r="AE537" s="290"/>
      <c r="AF537" s="290"/>
      <c r="AG537" s="290"/>
      <c r="AH537" s="290"/>
      <c r="AI537" s="290"/>
      <c r="AJ537" s="290"/>
      <c r="AK537" s="290"/>
      <c r="AL537" s="290"/>
      <c r="AM537" s="290"/>
      <c r="AN537" s="290"/>
      <c r="AO537" s="290"/>
      <c r="AP537" s="290"/>
      <c r="AQ537" s="290"/>
      <c r="AR537" s="290"/>
      <c r="AS537" s="290"/>
      <c r="AT537" s="290"/>
      <c r="AU537" s="290"/>
      <c r="AV537" s="290"/>
      <c r="AW537" s="290"/>
      <c r="AX537" s="290"/>
      <c r="AY537" s="290"/>
      <c r="AZ537" s="290"/>
      <c r="BA537" s="290"/>
      <c r="BB537" s="290"/>
      <c r="BC537" s="290"/>
      <c r="BD537" s="290"/>
      <c r="BE537" s="290"/>
      <c r="BF537" s="290"/>
    </row>
    <row r="538" spans="2:58" hidden="1">
      <c r="B538" s="251"/>
      <c r="AB538" s="290"/>
      <c r="AC538" s="290"/>
      <c r="AD538" s="290"/>
      <c r="AE538" s="290"/>
      <c r="AF538" s="290"/>
      <c r="AG538" s="290"/>
      <c r="AH538" s="290"/>
      <c r="AI538" s="290"/>
      <c r="AJ538" s="290"/>
      <c r="AK538" s="290"/>
      <c r="AL538" s="290"/>
      <c r="AM538" s="290"/>
      <c r="AN538" s="290"/>
      <c r="AO538" s="290"/>
      <c r="AP538" s="290"/>
      <c r="AQ538" s="290"/>
      <c r="AR538" s="290"/>
      <c r="AS538" s="290"/>
      <c r="AT538" s="290"/>
      <c r="AU538" s="290"/>
      <c r="AV538" s="290"/>
      <c r="AW538" s="290"/>
      <c r="AX538" s="290"/>
      <c r="AY538" s="290"/>
      <c r="AZ538" s="290"/>
      <c r="BA538" s="290"/>
      <c r="BB538" s="290"/>
      <c r="BC538" s="290"/>
      <c r="BD538" s="290"/>
      <c r="BE538" s="290"/>
      <c r="BF538" s="290"/>
    </row>
    <row r="539" spans="2:58" hidden="1">
      <c r="B539" s="251"/>
      <c r="AB539" s="290"/>
      <c r="AC539" s="290"/>
      <c r="AD539" s="290"/>
      <c r="AE539" s="290"/>
      <c r="AF539" s="290"/>
      <c r="AG539" s="290"/>
      <c r="AH539" s="290"/>
      <c r="AI539" s="290"/>
      <c r="AJ539" s="290"/>
      <c r="AK539" s="290"/>
      <c r="AL539" s="290"/>
      <c r="AM539" s="290"/>
      <c r="AN539" s="290"/>
      <c r="AO539" s="290"/>
      <c r="AP539" s="290"/>
      <c r="AQ539" s="290"/>
      <c r="AR539" s="290"/>
      <c r="AS539" s="290"/>
      <c r="AT539" s="290"/>
      <c r="AU539" s="290"/>
      <c r="AV539" s="290"/>
      <c r="AW539" s="290"/>
      <c r="AX539" s="290"/>
      <c r="AY539" s="290"/>
      <c r="AZ539" s="290"/>
      <c r="BA539" s="290"/>
      <c r="BB539" s="290"/>
      <c r="BC539" s="290"/>
      <c r="BD539" s="290"/>
      <c r="BE539" s="290"/>
      <c r="BF539" s="290"/>
    </row>
    <row r="540" spans="2:58" hidden="1">
      <c r="B540" s="251"/>
      <c r="AB540" s="290"/>
      <c r="AC540" s="290"/>
      <c r="AD540" s="290"/>
      <c r="AE540" s="290"/>
      <c r="AF540" s="290"/>
      <c r="AG540" s="290"/>
      <c r="AH540" s="290"/>
      <c r="AI540" s="290"/>
      <c r="AJ540" s="290"/>
      <c r="AK540" s="290"/>
      <c r="AL540" s="290"/>
      <c r="AM540" s="290"/>
      <c r="AN540" s="290"/>
      <c r="AO540" s="290"/>
      <c r="AP540" s="290"/>
      <c r="AQ540" s="290"/>
      <c r="AR540" s="290"/>
      <c r="AS540" s="290"/>
      <c r="AT540" s="290"/>
      <c r="AU540" s="290"/>
      <c r="AV540" s="290"/>
      <c r="AW540" s="290"/>
      <c r="AX540" s="290"/>
      <c r="AY540" s="290"/>
      <c r="AZ540" s="290"/>
      <c r="BA540" s="290"/>
      <c r="BB540" s="290"/>
      <c r="BC540" s="290"/>
      <c r="BD540" s="290"/>
      <c r="BE540" s="290"/>
      <c r="BF540" s="290"/>
    </row>
    <row r="541" spans="2:58" hidden="1">
      <c r="B541" s="251"/>
      <c r="AB541" s="290"/>
      <c r="AC541" s="290"/>
      <c r="AD541" s="290"/>
      <c r="AE541" s="290"/>
      <c r="AF541" s="290"/>
      <c r="AG541" s="290"/>
      <c r="AH541" s="290"/>
      <c r="AI541" s="290"/>
      <c r="AJ541" s="290"/>
      <c r="AK541" s="290"/>
      <c r="AL541" s="290"/>
      <c r="AM541" s="290"/>
      <c r="AN541" s="290"/>
      <c r="AO541" s="290"/>
      <c r="AP541" s="290"/>
      <c r="AQ541" s="290"/>
      <c r="AR541" s="290"/>
      <c r="AS541" s="290"/>
      <c r="AT541" s="290"/>
      <c r="AU541" s="290"/>
      <c r="AV541" s="290"/>
      <c r="AW541" s="290"/>
      <c r="AX541" s="290"/>
      <c r="AY541" s="290"/>
      <c r="AZ541" s="290"/>
      <c r="BA541" s="290"/>
      <c r="BB541" s="290"/>
      <c r="BC541" s="290"/>
      <c r="BD541" s="290"/>
      <c r="BE541" s="290"/>
      <c r="BF541" s="290"/>
    </row>
    <row r="542" spans="2:58" hidden="1">
      <c r="B542" s="251"/>
      <c r="AB542" s="290"/>
      <c r="AC542" s="290"/>
      <c r="AD542" s="290"/>
      <c r="AE542" s="290"/>
      <c r="AF542" s="290"/>
      <c r="AG542" s="290"/>
      <c r="AH542" s="290"/>
      <c r="AI542" s="290"/>
      <c r="AJ542" s="290"/>
      <c r="AK542" s="290"/>
      <c r="AL542" s="290"/>
      <c r="AM542" s="290"/>
      <c r="AN542" s="290"/>
      <c r="AO542" s="290"/>
      <c r="AP542" s="290"/>
      <c r="AQ542" s="290"/>
      <c r="AR542" s="290"/>
      <c r="AS542" s="290"/>
      <c r="AT542" s="290"/>
      <c r="AU542" s="290"/>
      <c r="AV542" s="290"/>
      <c r="AW542" s="290"/>
      <c r="AX542" s="290"/>
      <c r="AY542" s="290"/>
      <c r="AZ542" s="290"/>
      <c r="BA542" s="290"/>
      <c r="BB542" s="290"/>
      <c r="BC542" s="290"/>
      <c r="BD542" s="290"/>
      <c r="BE542" s="290"/>
      <c r="BF542" s="290"/>
    </row>
    <row r="543" spans="2:58" hidden="1">
      <c r="B543" s="251"/>
      <c r="AB543" s="290"/>
      <c r="AC543" s="290"/>
      <c r="AD543" s="290"/>
      <c r="AE543" s="290"/>
      <c r="AF543" s="290"/>
      <c r="AG543" s="290"/>
      <c r="AH543" s="290"/>
      <c r="AI543" s="290"/>
      <c r="AJ543" s="290"/>
      <c r="AK543" s="290"/>
      <c r="AL543" s="290"/>
      <c r="AM543" s="290"/>
      <c r="AN543" s="290"/>
      <c r="AO543" s="290"/>
      <c r="AP543" s="290"/>
      <c r="AQ543" s="290"/>
      <c r="AR543" s="290"/>
      <c r="AS543" s="290"/>
      <c r="AT543" s="290"/>
      <c r="AU543" s="290"/>
      <c r="AV543" s="290"/>
      <c r="AW543" s="290"/>
      <c r="AX543" s="290"/>
      <c r="AY543" s="290"/>
      <c r="AZ543" s="290"/>
      <c r="BA543" s="290"/>
      <c r="BB543" s="290"/>
      <c r="BC543" s="290"/>
      <c r="BD543" s="290"/>
      <c r="BE543" s="290"/>
      <c r="BF543" s="290"/>
    </row>
    <row r="544" spans="2:58" hidden="1">
      <c r="B544" s="251"/>
      <c r="AB544" s="290"/>
      <c r="AC544" s="290"/>
      <c r="AD544" s="290"/>
      <c r="AE544" s="290"/>
      <c r="AF544" s="290"/>
      <c r="AG544" s="290"/>
      <c r="AH544" s="290"/>
      <c r="AI544" s="290"/>
      <c r="AJ544" s="290"/>
      <c r="AK544" s="290"/>
      <c r="AL544" s="290"/>
      <c r="AM544" s="290"/>
      <c r="AN544" s="290"/>
      <c r="AO544" s="290"/>
      <c r="AP544" s="290"/>
      <c r="AQ544" s="290"/>
      <c r="AR544" s="290"/>
      <c r="AS544" s="290"/>
      <c r="AT544" s="290"/>
      <c r="AU544" s="290"/>
      <c r="AV544" s="290"/>
      <c r="AW544" s="290"/>
      <c r="AX544" s="290"/>
      <c r="AY544" s="290"/>
      <c r="AZ544" s="290"/>
      <c r="BA544" s="290"/>
      <c r="BB544" s="290"/>
      <c r="BC544" s="290"/>
      <c r="BD544" s="290"/>
      <c r="BE544" s="290"/>
      <c r="BF544" s="290"/>
    </row>
    <row r="545" spans="2:58" hidden="1">
      <c r="B545" s="251"/>
      <c r="AB545" s="290"/>
      <c r="AC545" s="290"/>
      <c r="AD545" s="290"/>
      <c r="AE545" s="290"/>
      <c r="AF545" s="290"/>
      <c r="AG545" s="290"/>
      <c r="AH545" s="290"/>
      <c r="AI545" s="290"/>
      <c r="AJ545" s="290"/>
      <c r="AK545" s="290"/>
      <c r="AL545" s="290"/>
      <c r="AM545" s="290"/>
      <c r="AN545" s="290"/>
      <c r="AO545" s="290"/>
      <c r="AP545" s="290"/>
      <c r="AQ545" s="290"/>
      <c r="AR545" s="290"/>
      <c r="AS545" s="290"/>
      <c r="AT545" s="290"/>
      <c r="AU545" s="290"/>
      <c r="AV545" s="290"/>
      <c r="AW545" s="290"/>
      <c r="AX545" s="290"/>
      <c r="AY545" s="290"/>
      <c r="AZ545" s="290"/>
      <c r="BA545" s="290"/>
      <c r="BB545" s="290"/>
      <c r="BC545" s="290"/>
      <c r="BD545" s="290"/>
      <c r="BE545" s="290"/>
      <c r="BF545" s="290"/>
    </row>
    <row r="546" spans="2:58" hidden="1">
      <c r="B546" s="251"/>
      <c r="AB546" s="290"/>
      <c r="AC546" s="290"/>
      <c r="AD546" s="290"/>
      <c r="AE546" s="290"/>
      <c r="AF546" s="290"/>
      <c r="AG546" s="290"/>
      <c r="AH546" s="290"/>
      <c r="AI546" s="290"/>
      <c r="AJ546" s="290"/>
      <c r="AK546" s="290"/>
      <c r="AL546" s="290"/>
      <c r="AM546" s="290"/>
      <c r="AN546" s="290"/>
      <c r="AO546" s="290"/>
      <c r="AP546" s="290"/>
      <c r="AQ546" s="290"/>
      <c r="AR546" s="290"/>
      <c r="AS546" s="290"/>
      <c r="AT546" s="290"/>
      <c r="AU546" s="290"/>
      <c r="AV546" s="290"/>
      <c r="AW546" s="290"/>
      <c r="AX546" s="290"/>
      <c r="AY546" s="290"/>
      <c r="AZ546" s="290"/>
      <c r="BA546" s="290"/>
      <c r="BB546" s="290"/>
      <c r="BC546" s="290"/>
      <c r="BD546" s="290"/>
      <c r="BE546" s="290"/>
      <c r="BF546" s="290"/>
    </row>
    <row r="547" spans="2:58" hidden="1">
      <c r="B547" s="251"/>
      <c r="AB547" s="290"/>
      <c r="AC547" s="290"/>
      <c r="AD547" s="290"/>
      <c r="AE547" s="290"/>
      <c r="AF547" s="290"/>
      <c r="AG547" s="290"/>
      <c r="AH547" s="290"/>
      <c r="AI547" s="290"/>
      <c r="AJ547" s="290"/>
      <c r="AK547" s="290"/>
      <c r="AL547" s="290"/>
      <c r="AM547" s="290"/>
      <c r="AN547" s="290"/>
      <c r="AO547" s="290"/>
      <c r="AP547" s="290"/>
      <c r="AQ547" s="290"/>
      <c r="AR547" s="290"/>
      <c r="AS547" s="290"/>
      <c r="AT547" s="290"/>
      <c r="AU547" s="290"/>
      <c r="AV547" s="290"/>
      <c r="AW547" s="290"/>
      <c r="AX547" s="290"/>
      <c r="AY547" s="290"/>
      <c r="AZ547" s="290"/>
      <c r="BA547" s="290"/>
      <c r="BB547" s="290"/>
      <c r="BC547" s="290"/>
      <c r="BD547" s="290"/>
      <c r="BE547" s="290"/>
      <c r="BF547" s="290"/>
    </row>
    <row r="548" spans="2:58" hidden="1">
      <c r="B548" s="251"/>
      <c r="AB548" s="290"/>
      <c r="AC548" s="290"/>
      <c r="AD548" s="290"/>
      <c r="AE548" s="290"/>
      <c r="AF548" s="290"/>
      <c r="AG548" s="290"/>
      <c r="AH548" s="290"/>
      <c r="AI548" s="290"/>
      <c r="AJ548" s="290"/>
      <c r="AK548" s="290"/>
      <c r="AL548" s="290"/>
      <c r="AM548" s="290"/>
      <c r="AN548" s="290"/>
      <c r="AO548" s="290"/>
      <c r="AP548" s="290"/>
      <c r="AQ548" s="290"/>
      <c r="AR548" s="290"/>
      <c r="AS548" s="290"/>
      <c r="AT548" s="290"/>
      <c r="AU548" s="290"/>
      <c r="AV548" s="290"/>
      <c r="AW548" s="290"/>
      <c r="AX548" s="290"/>
      <c r="AY548" s="290"/>
      <c r="AZ548" s="290"/>
      <c r="BA548" s="290"/>
      <c r="BB548" s="290"/>
      <c r="BC548" s="290"/>
      <c r="BD548" s="290"/>
      <c r="BE548" s="290"/>
      <c r="BF548" s="290"/>
    </row>
    <row r="549" spans="2:58" hidden="1">
      <c r="B549" s="251"/>
      <c r="AB549" s="290"/>
      <c r="AC549" s="290"/>
      <c r="AD549" s="290"/>
      <c r="AE549" s="290"/>
      <c r="AF549" s="290"/>
      <c r="AG549" s="290"/>
      <c r="AH549" s="290"/>
      <c r="AI549" s="290"/>
      <c r="AJ549" s="290"/>
      <c r="AK549" s="290"/>
      <c r="AL549" s="290"/>
      <c r="AM549" s="290"/>
      <c r="AN549" s="290"/>
      <c r="AO549" s="290"/>
      <c r="AP549" s="290"/>
      <c r="AQ549" s="290"/>
      <c r="AR549" s="290"/>
      <c r="AS549" s="290"/>
      <c r="AT549" s="290"/>
      <c r="AU549" s="290"/>
      <c r="AV549" s="290"/>
      <c r="AW549" s="290"/>
      <c r="AX549" s="290"/>
      <c r="AY549" s="290"/>
      <c r="AZ549" s="290"/>
      <c r="BA549" s="290"/>
      <c r="BB549" s="290"/>
      <c r="BC549" s="290"/>
      <c r="BD549" s="290"/>
      <c r="BE549" s="290"/>
      <c r="BF549" s="290"/>
    </row>
    <row r="550" spans="2:58" hidden="1">
      <c r="B550" s="251"/>
      <c r="AB550" s="290"/>
      <c r="AC550" s="290"/>
      <c r="AD550" s="290"/>
      <c r="AE550" s="290"/>
      <c r="AF550" s="290"/>
      <c r="AG550" s="290"/>
      <c r="AH550" s="290"/>
      <c r="AI550" s="290"/>
      <c r="AJ550" s="290"/>
      <c r="AK550" s="290"/>
      <c r="AL550" s="290"/>
      <c r="AM550" s="290"/>
      <c r="AN550" s="290"/>
      <c r="AO550" s="290"/>
      <c r="AP550" s="290"/>
      <c r="AQ550" s="290"/>
      <c r="AR550" s="290"/>
      <c r="AS550" s="290"/>
      <c r="AT550" s="290"/>
      <c r="AU550" s="290"/>
      <c r="AV550" s="290"/>
      <c r="AW550" s="290"/>
      <c r="AX550" s="290"/>
      <c r="AY550" s="290"/>
      <c r="AZ550" s="290"/>
      <c r="BA550" s="290"/>
      <c r="BB550" s="290"/>
      <c r="BC550" s="290"/>
      <c r="BD550" s="290"/>
      <c r="BE550" s="290"/>
      <c r="BF550" s="290"/>
    </row>
    <row r="551" spans="2:58" hidden="1">
      <c r="B551" s="251"/>
      <c r="AB551" s="290"/>
      <c r="AC551" s="290"/>
      <c r="AD551" s="290"/>
      <c r="AE551" s="290"/>
      <c r="AF551" s="290"/>
      <c r="AG551" s="290"/>
      <c r="AH551" s="290"/>
      <c r="AI551" s="290"/>
      <c r="AJ551" s="290"/>
      <c r="AK551" s="290"/>
      <c r="AL551" s="290"/>
      <c r="AM551" s="290"/>
      <c r="AN551" s="290"/>
      <c r="AO551" s="290"/>
      <c r="AP551" s="290"/>
      <c r="AQ551" s="290"/>
      <c r="AR551" s="290"/>
      <c r="AS551" s="290"/>
      <c r="AT551" s="290"/>
      <c r="AU551" s="290"/>
      <c r="AV551" s="290"/>
      <c r="AW551" s="290"/>
      <c r="AX551" s="290"/>
      <c r="AY551" s="290"/>
      <c r="AZ551" s="290"/>
      <c r="BA551" s="290"/>
      <c r="BB551" s="290"/>
      <c r="BC551" s="290"/>
      <c r="BD551" s="290"/>
      <c r="BE551" s="290"/>
      <c r="BF551" s="290"/>
    </row>
    <row r="552" spans="2:58" hidden="1">
      <c r="B552" s="251"/>
      <c r="AB552" s="290"/>
      <c r="AC552" s="290"/>
      <c r="AD552" s="290"/>
      <c r="AE552" s="290"/>
      <c r="AF552" s="290"/>
      <c r="AG552" s="290"/>
      <c r="AH552" s="290"/>
      <c r="AI552" s="290"/>
      <c r="AJ552" s="290"/>
      <c r="AK552" s="290"/>
      <c r="AL552" s="290"/>
      <c r="AM552" s="290"/>
      <c r="AN552" s="290"/>
      <c r="AO552" s="290"/>
      <c r="AP552" s="290"/>
      <c r="AQ552" s="290"/>
      <c r="AR552" s="290"/>
      <c r="AS552" s="290"/>
      <c r="AT552" s="290"/>
      <c r="AU552" s="290"/>
      <c r="AV552" s="290"/>
      <c r="AW552" s="290"/>
      <c r="AX552" s="290"/>
      <c r="AY552" s="290"/>
      <c r="AZ552" s="290"/>
      <c r="BA552" s="290"/>
      <c r="BB552" s="290"/>
      <c r="BC552" s="290"/>
      <c r="BD552" s="290"/>
      <c r="BE552" s="290"/>
      <c r="BF552" s="290"/>
    </row>
    <row r="553" spans="2:58" hidden="1">
      <c r="B553" s="251"/>
      <c r="AB553" s="290"/>
      <c r="AC553" s="290"/>
      <c r="AD553" s="290"/>
      <c r="AE553" s="290"/>
      <c r="AF553" s="290"/>
      <c r="AG553" s="290"/>
      <c r="AH553" s="290"/>
      <c r="AI553" s="290"/>
      <c r="AJ553" s="290"/>
      <c r="AK553" s="290"/>
      <c r="AL553" s="290"/>
      <c r="AM553" s="290"/>
      <c r="AN553" s="290"/>
      <c r="AO553" s="290"/>
      <c r="AP553" s="290"/>
      <c r="AQ553" s="290"/>
      <c r="AR553" s="290"/>
      <c r="AS553" s="290"/>
      <c r="AT553" s="290"/>
      <c r="AU553" s="290"/>
      <c r="AV553" s="290"/>
      <c r="AW553" s="290"/>
      <c r="AX553" s="290"/>
      <c r="AY553" s="290"/>
      <c r="AZ553" s="290"/>
      <c r="BA553" s="290"/>
      <c r="BB553" s="290"/>
      <c r="BC553" s="290"/>
      <c r="BD553" s="290"/>
      <c r="BE553" s="290"/>
      <c r="BF553" s="290"/>
    </row>
    <row r="554" spans="2:58" hidden="1">
      <c r="B554" s="251"/>
      <c r="AB554" s="290"/>
      <c r="AC554" s="290"/>
      <c r="AD554" s="290"/>
      <c r="AE554" s="290"/>
      <c r="AF554" s="290"/>
      <c r="AG554" s="290"/>
      <c r="AH554" s="290"/>
      <c r="AI554" s="290"/>
      <c r="AJ554" s="290"/>
      <c r="AK554" s="290"/>
      <c r="AL554" s="290"/>
      <c r="AM554" s="290"/>
      <c r="AN554" s="290"/>
      <c r="AO554" s="290"/>
      <c r="AP554" s="290"/>
      <c r="AQ554" s="290"/>
      <c r="AR554" s="290"/>
      <c r="AS554" s="290"/>
      <c r="AT554" s="290"/>
      <c r="AU554" s="290"/>
      <c r="AV554" s="290"/>
      <c r="AW554" s="290"/>
      <c r="AX554" s="290"/>
      <c r="AY554" s="290"/>
      <c r="AZ554" s="290"/>
      <c r="BA554" s="290"/>
      <c r="BB554" s="290"/>
      <c r="BC554" s="290"/>
      <c r="BD554" s="290"/>
      <c r="BE554" s="290"/>
      <c r="BF554" s="290"/>
    </row>
    <row r="555" spans="2:58" hidden="1">
      <c r="B555" s="251"/>
      <c r="AB555" s="290"/>
      <c r="AC555" s="290"/>
      <c r="AD555" s="290"/>
      <c r="AE555" s="290"/>
      <c r="AF555" s="290"/>
      <c r="AG555" s="290"/>
      <c r="AH555" s="290"/>
      <c r="AI555" s="290"/>
      <c r="AJ555" s="290"/>
      <c r="AK555" s="290"/>
      <c r="AL555" s="290"/>
      <c r="AM555" s="290"/>
      <c r="AN555" s="290"/>
      <c r="AO555" s="290"/>
      <c r="AP555" s="290"/>
      <c r="AQ555" s="290"/>
      <c r="AR555" s="290"/>
      <c r="AS555" s="290"/>
      <c r="AT555" s="290"/>
      <c r="AU555" s="290"/>
      <c r="AV555" s="290"/>
      <c r="AW555" s="290"/>
      <c r="AX555" s="290"/>
      <c r="AY555" s="290"/>
      <c r="AZ555" s="290"/>
      <c r="BA555" s="290"/>
      <c r="BB555" s="290"/>
      <c r="BC555" s="290"/>
      <c r="BD555" s="290"/>
      <c r="BE555" s="290"/>
      <c r="BF555" s="290"/>
    </row>
    <row r="556" spans="2:58" hidden="1">
      <c r="B556" s="251"/>
      <c r="AB556" s="290"/>
      <c r="AC556" s="290"/>
      <c r="AD556" s="290"/>
      <c r="AE556" s="290"/>
      <c r="AF556" s="290"/>
      <c r="AG556" s="290"/>
      <c r="AH556" s="290"/>
      <c r="AI556" s="290"/>
      <c r="AJ556" s="290"/>
      <c r="AK556" s="290"/>
      <c r="AL556" s="290"/>
      <c r="AM556" s="290"/>
      <c r="AN556" s="290"/>
      <c r="AO556" s="290"/>
      <c r="AP556" s="290"/>
      <c r="AQ556" s="290"/>
      <c r="AR556" s="290"/>
      <c r="AS556" s="290"/>
      <c r="AT556" s="290"/>
      <c r="AU556" s="290"/>
      <c r="AV556" s="290"/>
      <c r="AW556" s="290"/>
      <c r="AX556" s="290"/>
      <c r="AY556" s="290"/>
      <c r="AZ556" s="290"/>
      <c r="BA556" s="290"/>
      <c r="BB556" s="290"/>
      <c r="BC556" s="290"/>
      <c r="BD556" s="290"/>
      <c r="BE556" s="290"/>
      <c r="BF556" s="290"/>
    </row>
    <row r="557" spans="2:58" hidden="1">
      <c r="B557" s="251"/>
      <c r="AB557" s="290"/>
      <c r="AC557" s="290"/>
      <c r="AD557" s="290"/>
      <c r="AE557" s="290"/>
      <c r="AF557" s="290"/>
      <c r="AG557" s="290"/>
      <c r="AH557" s="290"/>
      <c r="AI557" s="290"/>
      <c r="AJ557" s="290"/>
      <c r="AK557" s="290"/>
      <c r="AL557" s="290"/>
      <c r="AM557" s="290"/>
      <c r="AN557" s="290"/>
      <c r="AO557" s="290"/>
      <c r="AP557" s="290"/>
      <c r="AQ557" s="290"/>
      <c r="AR557" s="290"/>
      <c r="AS557" s="290"/>
      <c r="AT557" s="290"/>
      <c r="AU557" s="290"/>
      <c r="AV557" s="290"/>
      <c r="AW557" s="290"/>
      <c r="AX557" s="290"/>
      <c r="AY557" s="290"/>
      <c r="AZ557" s="290"/>
      <c r="BA557" s="290"/>
      <c r="BB557" s="290"/>
      <c r="BC557" s="290"/>
      <c r="BD557" s="290"/>
      <c r="BE557" s="290"/>
      <c r="BF557" s="290"/>
    </row>
    <row r="558" spans="2:58" hidden="1">
      <c r="B558" s="251"/>
      <c r="AB558" s="290"/>
      <c r="AC558" s="290"/>
      <c r="AD558" s="290"/>
      <c r="AE558" s="290"/>
      <c r="AF558" s="290"/>
      <c r="AG558" s="290"/>
      <c r="AH558" s="290"/>
      <c r="AI558" s="290"/>
      <c r="AJ558" s="290"/>
      <c r="AK558" s="290"/>
      <c r="AL558" s="290"/>
      <c r="AM558" s="290"/>
      <c r="AN558" s="290"/>
      <c r="AO558" s="290"/>
      <c r="AP558" s="290"/>
      <c r="AQ558" s="290"/>
      <c r="AR558" s="290"/>
      <c r="AS558" s="290"/>
      <c r="AT558" s="290"/>
      <c r="AU558" s="290"/>
      <c r="AV558" s="290"/>
      <c r="AW558" s="290"/>
      <c r="AX558" s="290"/>
      <c r="AY558" s="290"/>
      <c r="AZ558" s="290"/>
      <c r="BA558" s="290"/>
      <c r="BB558" s="290"/>
      <c r="BC558" s="290"/>
      <c r="BD558" s="290"/>
      <c r="BE558" s="290"/>
      <c r="BF558" s="290"/>
    </row>
    <row r="559" spans="2:58" hidden="1">
      <c r="B559" s="251"/>
      <c r="AB559" s="290"/>
      <c r="AC559" s="290"/>
      <c r="AD559" s="290"/>
      <c r="AE559" s="290"/>
      <c r="AF559" s="290"/>
      <c r="AG559" s="290"/>
      <c r="AH559" s="290"/>
      <c r="AI559" s="290"/>
      <c r="AJ559" s="290"/>
      <c r="AK559" s="290"/>
      <c r="AL559" s="290"/>
      <c r="AM559" s="290"/>
      <c r="AN559" s="290"/>
      <c r="AO559" s="290"/>
      <c r="AP559" s="290"/>
      <c r="AQ559" s="290"/>
      <c r="AR559" s="290"/>
      <c r="AS559" s="290"/>
      <c r="AT559" s="290"/>
      <c r="AU559" s="290"/>
      <c r="AV559" s="290"/>
      <c r="AW559" s="290"/>
      <c r="AX559" s="290"/>
      <c r="AY559" s="290"/>
      <c r="AZ559" s="290"/>
      <c r="BA559" s="290"/>
      <c r="BB559" s="290"/>
      <c r="BC559" s="290"/>
      <c r="BD559" s="290"/>
      <c r="BE559" s="290"/>
      <c r="BF559" s="290"/>
    </row>
    <row r="560" spans="2:58" hidden="1">
      <c r="B560" s="251"/>
      <c r="AB560" s="290"/>
      <c r="AC560" s="290"/>
      <c r="AD560" s="290"/>
      <c r="AE560" s="290"/>
      <c r="AF560" s="290"/>
      <c r="AG560" s="290"/>
      <c r="AH560" s="290"/>
      <c r="AI560" s="290"/>
      <c r="AJ560" s="290"/>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c r="BE560" s="290"/>
      <c r="BF560" s="290"/>
    </row>
    <row r="561" spans="2:58" hidden="1">
      <c r="B561" s="251"/>
      <c r="AB561" s="290"/>
      <c r="AC561" s="290"/>
      <c r="AD561" s="290"/>
      <c r="AE561" s="290"/>
      <c r="AF561" s="290"/>
      <c r="AG561" s="290"/>
      <c r="AH561" s="290"/>
      <c r="AI561" s="290"/>
      <c r="AJ561" s="290"/>
      <c r="AK561" s="290"/>
      <c r="AL561" s="290"/>
      <c r="AM561" s="290"/>
      <c r="AN561" s="290"/>
      <c r="AO561" s="290"/>
      <c r="AP561" s="290"/>
      <c r="AQ561" s="290"/>
      <c r="AR561" s="290"/>
      <c r="AS561" s="290"/>
      <c r="AT561" s="290"/>
      <c r="AU561" s="290"/>
      <c r="AV561" s="290"/>
      <c r="AW561" s="290"/>
      <c r="AX561" s="290"/>
      <c r="AY561" s="290"/>
      <c r="AZ561" s="290"/>
      <c r="BA561" s="290"/>
      <c r="BB561" s="290"/>
      <c r="BC561" s="290"/>
      <c r="BD561" s="290"/>
      <c r="BE561" s="290"/>
      <c r="BF561" s="290"/>
    </row>
    <row r="562" spans="2:58" hidden="1">
      <c r="AB562" s="290"/>
      <c r="AC562" s="290"/>
      <c r="AD562" s="290"/>
      <c r="AE562" s="290"/>
      <c r="AF562" s="290"/>
      <c r="AG562" s="290"/>
      <c r="AH562" s="290"/>
      <c r="AI562" s="290"/>
      <c r="AJ562" s="290"/>
      <c r="AK562" s="290"/>
      <c r="AL562" s="290"/>
      <c r="AM562" s="290"/>
      <c r="AN562" s="290"/>
      <c r="AO562" s="290"/>
      <c r="AP562" s="290"/>
      <c r="AQ562" s="290"/>
      <c r="AR562" s="290"/>
      <c r="AS562" s="290"/>
      <c r="AT562" s="290"/>
      <c r="AU562" s="290"/>
      <c r="AV562" s="290"/>
      <c r="AW562" s="290"/>
      <c r="AX562" s="290"/>
      <c r="AY562" s="290"/>
      <c r="AZ562" s="290"/>
      <c r="BA562" s="290"/>
      <c r="BB562" s="290"/>
      <c r="BC562" s="290"/>
      <c r="BD562" s="290"/>
      <c r="BE562" s="290"/>
      <c r="BF562" s="290"/>
    </row>
    <row r="563" spans="2:58" hidden="1">
      <c r="AB563" s="290"/>
      <c r="AC563" s="290"/>
      <c r="AD563" s="290"/>
      <c r="AE563" s="290"/>
      <c r="AF563" s="290"/>
      <c r="AG563" s="290"/>
      <c r="AH563" s="290"/>
      <c r="AI563" s="290"/>
      <c r="AJ563" s="290"/>
      <c r="AK563" s="290"/>
      <c r="AL563" s="290"/>
      <c r="AM563" s="290"/>
      <c r="AN563" s="290"/>
      <c r="AO563" s="290"/>
      <c r="AP563" s="290"/>
      <c r="AQ563" s="290"/>
      <c r="AR563" s="290"/>
      <c r="AS563" s="290"/>
      <c r="AT563" s="290"/>
      <c r="AU563" s="290"/>
      <c r="AV563" s="290"/>
      <c r="AW563" s="290"/>
      <c r="AX563" s="290"/>
      <c r="AY563" s="290"/>
      <c r="AZ563" s="290"/>
      <c r="BA563" s="290"/>
      <c r="BB563" s="290"/>
      <c r="BC563" s="290"/>
      <c r="BD563" s="290"/>
      <c r="BE563" s="290"/>
      <c r="BF563" s="290"/>
    </row>
  </sheetData>
  <sheetProtection formatCells="0" formatColumns="0" formatRows="0" insertHyperlinks="0" sort="0" autoFilter="0" pivotTables="0"/>
  <mergeCells count="79">
    <mergeCell ref="A52:B52"/>
    <mergeCell ref="A53:B53"/>
    <mergeCell ref="A54:B54"/>
    <mergeCell ref="A55:B55"/>
    <mergeCell ref="A60:B60"/>
    <mergeCell ref="A56:B56"/>
    <mergeCell ref="A57:B57"/>
    <mergeCell ref="A58:B58"/>
    <mergeCell ref="A59:B59"/>
    <mergeCell ref="AB11:AB12"/>
    <mergeCell ref="R9:V9"/>
    <mergeCell ref="W9:AA9"/>
    <mergeCell ref="W10:X12"/>
    <mergeCell ref="Y10:Z12"/>
    <mergeCell ref="C57:E57"/>
    <mergeCell ref="H57:J57"/>
    <mergeCell ref="M57:O57"/>
    <mergeCell ref="M9:Q9"/>
    <mergeCell ref="C9:G9"/>
    <mergeCell ref="M10:N12"/>
    <mergeCell ref="O10:P12"/>
    <mergeCell ref="H56:K56"/>
    <mergeCell ref="M56:P56"/>
    <mergeCell ref="C56:F56"/>
    <mergeCell ref="R57:T57"/>
    <mergeCell ref="W57:Y57"/>
    <mergeCell ref="R56:U56"/>
    <mergeCell ref="W56:Z56"/>
    <mergeCell ref="W8:AA8"/>
    <mergeCell ref="R8:V8"/>
    <mergeCell ref="T10:U12"/>
    <mergeCell ref="M8:Q8"/>
    <mergeCell ref="H8:L8"/>
    <mergeCell ref="R10:S12"/>
    <mergeCell ref="A16:B16"/>
    <mergeCell ref="A17:B17"/>
    <mergeCell ref="C8:G8"/>
    <mergeCell ref="E10:F12"/>
    <mergeCell ref="C10:D12"/>
    <mergeCell ref="H9:L9"/>
    <mergeCell ref="H10:I12"/>
    <mergeCell ref="J10:K12"/>
    <mergeCell ref="A9:B13"/>
    <mergeCell ref="A14:B14"/>
    <mergeCell ref="A15:B15"/>
    <mergeCell ref="A27:B27"/>
    <mergeCell ref="A28:B28"/>
    <mergeCell ref="A29:B29"/>
    <mergeCell ref="A30:B30"/>
    <mergeCell ref="A31:B31"/>
    <mergeCell ref="A37:B37"/>
    <mergeCell ref="A32:B32"/>
    <mergeCell ref="A33:B33"/>
    <mergeCell ref="A34:B34"/>
    <mergeCell ref="A35:B35"/>
    <mergeCell ref="A36:B36"/>
    <mergeCell ref="A38:B38"/>
    <mergeCell ref="A39:B39"/>
    <mergeCell ref="A40:B40"/>
    <mergeCell ref="A41:B41"/>
    <mergeCell ref="A51:B51"/>
    <mergeCell ref="A42:B42"/>
    <mergeCell ref="A43:B43"/>
    <mergeCell ref="A44:B44"/>
    <mergeCell ref="A45:B45"/>
    <mergeCell ref="A46:B46"/>
    <mergeCell ref="A47:B47"/>
    <mergeCell ref="A48:B48"/>
    <mergeCell ref="A49:B49"/>
    <mergeCell ref="A50:B50"/>
    <mergeCell ref="A23:B23"/>
    <mergeCell ref="A24:B24"/>
    <mergeCell ref="A25:B25"/>
    <mergeCell ref="A26:B26"/>
    <mergeCell ref="A18:B18"/>
    <mergeCell ref="A19:B19"/>
    <mergeCell ref="A20:B20"/>
    <mergeCell ref="A21:B21"/>
    <mergeCell ref="A22:B22"/>
  </mergeCells>
  <phoneticPr fontId="0" type="noConversion"/>
  <conditionalFormatting sqref="C14:C55 H14:H55 M14:M55 R14:R55 W14:W55">
    <cfRule type="expression" dxfId="517" priority="191">
      <formula>AND(C14&gt;0,C14&lt;C$76)</formula>
    </cfRule>
  </conditionalFormatting>
  <conditionalFormatting sqref="C14:E55 H14:J55 M14:O55 R14:T55 W14:Y55">
    <cfRule type="expression" dxfId="516" priority="26">
      <formula>$A14=""</formula>
    </cfRule>
    <cfRule type="containsBlanks" dxfId="515" priority="166">
      <formula>LEN(TRIM(C14))=0</formula>
    </cfRule>
  </conditionalFormatting>
  <conditionalFormatting sqref="C14:AA55 C56 G56:H56 M56 R56 W56 L56:L60 Q56:Q60 V56:V60 AA56:AA60">
    <cfRule type="expression" dxfId="514" priority="7">
      <formula>C$75&gt;C$74</formula>
    </cfRule>
  </conditionalFormatting>
  <conditionalFormatting sqref="C57:AA60">
    <cfRule type="expression" dxfId="512" priority="415">
      <formula>C$75&gt;C$74</formula>
    </cfRule>
  </conditionalFormatting>
  <conditionalFormatting sqref="L58 Q58 V58 AA58 G58">
    <cfRule type="containsBlanks" dxfId="511" priority="164">
      <formula>LEN(TRIM(G58))=0</formula>
    </cfRule>
  </conditionalFormatting>
  <dataValidations count="1">
    <dataValidation type="decimal" allowBlank="1" showInputMessage="1" showErrorMessage="1" error="Cannot Exceed 100%" sqref="E14:E55 J14:J55 O14:O55 T14:T55 Y14:Y55" xr:uid="{A289F3D9-5318-4C5B-9C6D-696BBE151079}">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14" id="{399219CD-C8A5-437F-B738-A0DE8497E02B}">
            <xm:f>C$72&gt;'Summary - SS'!#REF!</xm:f>
            <x14:dxf>
              <fill>
                <patternFill>
                  <bgColor theme="0" tint="-0.499984740745262"/>
                </patternFill>
              </fill>
            </x14:dxf>
          </x14:cfRule>
          <xm:sqref>C57:AA60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H163"/>
  <sheetViews>
    <sheetView showZeros="0" zoomScale="115" zoomScaleNormal="115" workbookViewId="0">
      <selection activeCell="A6" sqref="A6"/>
    </sheetView>
  </sheetViews>
  <sheetFormatPr defaultColWidth="0" defaultRowHeight="12.75" zeroHeight="1"/>
  <cols>
    <col min="1" max="1" width="31.7109375" style="8" customWidth="1"/>
    <col min="2" max="2" width="11.28515625" style="8" customWidth="1"/>
    <col min="3" max="3" width="11.28515625" style="180" customWidth="1"/>
    <col min="4" max="4" width="67.7109375" style="4" customWidth="1"/>
    <col min="5" max="5" width="26.7109375" style="8" customWidth="1"/>
    <col min="6" max="6" width="20.7109375" style="8" hidden="1" customWidth="1"/>
    <col min="7" max="7" width="16" style="703" customWidth="1"/>
    <col min="8" max="8" width="20.5703125" style="703" customWidth="1"/>
    <col min="9" max="16384" width="10.85546875" style="8" hidden="1"/>
  </cols>
  <sheetData>
    <row r="1" spans="1:8" s="33" customFormat="1" ht="15" customHeight="1">
      <c r="A1" s="32" t="s">
        <v>218</v>
      </c>
      <c r="B1" s="32"/>
      <c r="C1" s="32"/>
      <c r="D1" s="32"/>
    </row>
    <row r="2" spans="1:8" ht="15">
      <c r="A2" s="1137" t="s">
        <v>325</v>
      </c>
      <c r="B2" s="9"/>
      <c r="C2" s="9"/>
    </row>
    <row r="3" spans="1:8" ht="27.75" customHeight="1" thickBot="1">
      <c r="A3" s="1123" t="str">
        <f>'Summary - SS'!B8</f>
        <v>Support Services</v>
      </c>
      <c r="B3" s="1121"/>
      <c r="C3" s="1121"/>
      <c r="D3" s="665"/>
      <c r="F3" s="207"/>
    </row>
    <row r="4" spans="1:8" s="4" customFormat="1" ht="38.25">
      <c r="A4" s="718" t="s">
        <v>329</v>
      </c>
      <c r="B4" s="1107" t="s">
        <v>317</v>
      </c>
      <c r="C4" s="1108" t="s">
        <v>318</v>
      </c>
      <c r="D4" s="211" t="s">
        <v>330</v>
      </c>
      <c r="E4" s="213" t="s">
        <v>331</v>
      </c>
      <c r="F4" s="663" t="s">
        <v>332</v>
      </c>
      <c r="G4" s="704"/>
      <c r="H4" s="704"/>
    </row>
    <row r="5" spans="1:8">
      <c r="A5" s="826">
        <f>'Salary Detail - SS'!A14</f>
        <v>0</v>
      </c>
      <c r="B5" s="6">
        <f>'Salary Detail - SS'!K14</f>
        <v>0</v>
      </c>
      <c r="C5" s="195">
        <f>'Salary Detail - SS'!L14</f>
        <v>0</v>
      </c>
      <c r="D5" s="865"/>
      <c r="E5" s="870"/>
      <c r="F5" s="664"/>
    </row>
    <row r="6" spans="1:8">
      <c r="A6" s="826">
        <f>'Salary Detail - SS'!A15</f>
        <v>0</v>
      </c>
      <c r="B6" s="6">
        <f>'Salary Detail - SS'!K15</f>
        <v>0</v>
      </c>
      <c r="C6" s="195">
        <f>'Salary Detail - SS'!L15</f>
        <v>0</v>
      </c>
      <c r="D6" s="865"/>
      <c r="E6" s="870"/>
      <c r="F6" s="664"/>
    </row>
    <row r="7" spans="1:8">
      <c r="A7" s="826">
        <f>'Salary Detail - SS'!A16</f>
        <v>0</v>
      </c>
      <c r="B7" s="6">
        <f>'Salary Detail - SS'!K16</f>
        <v>0</v>
      </c>
      <c r="C7" s="195">
        <f>'Salary Detail - SS'!L16</f>
        <v>0</v>
      </c>
      <c r="D7" s="865"/>
      <c r="E7" s="870"/>
      <c r="F7" s="664"/>
    </row>
    <row r="8" spans="1:8">
      <c r="A8" s="826">
        <f>'Salary Detail - SS'!A17</f>
        <v>0</v>
      </c>
      <c r="B8" s="6">
        <f>'Salary Detail - SS'!K17</f>
        <v>0</v>
      </c>
      <c r="C8" s="195">
        <f>'Salary Detail - SS'!L17</f>
        <v>0</v>
      </c>
      <c r="D8" s="865"/>
      <c r="E8" s="870"/>
      <c r="F8" s="664"/>
    </row>
    <row r="9" spans="1:8">
      <c r="A9" s="826">
        <f>'Salary Detail - SS'!A18</f>
        <v>0</v>
      </c>
      <c r="B9" s="6">
        <f>'Salary Detail - SS'!K18</f>
        <v>0</v>
      </c>
      <c r="C9" s="195">
        <f>'Salary Detail - SS'!L18</f>
        <v>0</v>
      </c>
      <c r="D9" s="865"/>
      <c r="E9" s="870"/>
      <c r="F9" s="664"/>
    </row>
    <row r="10" spans="1:8">
      <c r="A10" s="826">
        <f>'Salary Detail - SS'!A19</f>
        <v>0</v>
      </c>
      <c r="B10" s="6">
        <f>'Salary Detail - SS'!K19</f>
        <v>0</v>
      </c>
      <c r="C10" s="195">
        <f>'Salary Detail - SS'!L19</f>
        <v>0</v>
      </c>
      <c r="D10" s="865"/>
      <c r="E10" s="870"/>
      <c r="F10" s="664"/>
    </row>
    <row r="11" spans="1:8">
      <c r="A11" s="826">
        <f>'Salary Detail - SS'!A20</f>
        <v>0</v>
      </c>
      <c r="B11" s="6">
        <f>'Salary Detail - SS'!K20</f>
        <v>0</v>
      </c>
      <c r="C11" s="195">
        <f>'Salary Detail - SS'!L20</f>
        <v>0</v>
      </c>
      <c r="D11" s="865"/>
      <c r="E11" s="870"/>
      <c r="F11" s="664"/>
    </row>
    <row r="12" spans="1:8">
      <c r="A12" s="826">
        <f>'Salary Detail - SS'!A21</f>
        <v>0</v>
      </c>
      <c r="B12" s="6">
        <f>'Salary Detail - SS'!K21</f>
        <v>0</v>
      </c>
      <c r="C12" s="195">
        <f>'Salary Detail - SS'!L21</f>
        <v>0</v>
      </c>
      <c r="D12" s="865"/>
      <c r="E12" s="870"/>
      <c r="F12" s="664"/>
    </row>
    <row r="13" spans="1:8">
      <c r="A13" s="826">
        <f>'Salary Detail - SS'!A22</f>
        <v>0</v>
      </c>
      <c r="B13" s="6">
        <f>'Salary Detail - SS'!K22</f>
        <v>0</v>
      </c>
      <c r="C13" s="195">
        <f>'Salary Detail - SS'!L22</f>
        <v>0</v>
      </c>
      <c r="D13" s="865"/>
      <c r="E13" s="870"/>
      <c r="F13" s="664"/>
    </row>
    <row r="14" spans="1:8">
      <c r="A14" s="826">
        <f>'Salary Detail - SS'!A23</f>
        <v>0</v>
      </c>
      <c r="B14" s="6">
        <f>'Salary Detail - SS'!K23</f>
        <v>0</v>
      </c>
      <c r="C14" s="195">
        <f>'Salary Detail - SS'!L23</f>
        <v>0</v>
      </c>
      <c r="D14" s="865"/>
      <c r="E14" s="870"/>
      <c r="F14" s="664"/>
    </row>
    <row r="15" spans="1:8">
      <c r="A15" s="826">
        <f>'Salary Detail - SS'!A24</f>
        <v>0</v>
      </c>
      <c r="B15" s="6">
        <f>'Salary Detail - SS'!K24</f>
        <v>0</v>
      </c>
      <c r="C15" s="195">
        <f>'Salary Detail - SS'!L24</f>
        <v>0</v>
      </c>
      <c r="D15" s="865"/>
      <c r="E15" s="870"/>
      <c r="F15" s="664"/>
    </row>
    <row r="16" spans="1:8">
      <c r="A16" s="826">
        <f>'Salary Detail - SS'!A25</f>
        <v>0</v>
      </c>
      <c r="B16" s="6">
        <f>'Salary Detail - SS'!K25</f>
        <v>0</v>
      </c>
      <c r="C16" s="195">
        <f>'Salary Detail - SS'!L25</f>
        <v>0</v>
      </c>
      <c r="D16" s="865"/>
      <c r="E16" s="870"/>
      <c r="F16" s="664"/>
    </row>
    <row r="17" spans="1:6">
      <c r="A17" s="826">
        <f>'Salary Detail - SS'!A26</f>
        <v>0</v>
      </c>
      <c r="B17" s="6">
        <f>'Salary Detail - SS'!K26</f>
        <v>0</v>
      </c>
      <c r="C17" s="195">
        <f>'Salary Detail - SS'!L26</f>
        <v>0</v>
      </c>
      <c r="D17" s="865"/>
      <c r="E17" s="870"/>
      <c r="F17" s="664"/>
    </row>
    <row r="18" spans="1:6">
      <c r="A18" s="826">
        <f>'Salary Detail - SS'!A27</f>
        <v>0</v>
      </c>
      <c r="B18" s="6">
        <f>'Salary Detail - SS'!K27</f>
        <v>0</v>
      </c>
      <c r="C18" s="195">
        <f>'Salary Detail - SS'!L27</f>
        <v>0</v>
      </c>
      <c r="D18" s="865"/>
      <c r="E18" s="870"/>
      <c r="F18" s="664"/>
    </row>
    <row r="19" spans="1:6">
      <c r="A19" s="826">
        <f>'Salary Detail - SS'!A28</f>
        <v>0</v>
      </c>
      <c r="B19" s="6">
        <f>'Salary Detail - SS'!K28</f>
        <v>0</v>
      </c>
      <c r="C19" s="195">
        <f>'Salary Detail - SS'!L28</f>
        <v>0</v>
      </c>
      <c r="D19" s="865"/>
      <c r="E19" s="870"/>
      <c r="F19" s="664"/>
    </row>
    <row r="20" spans="1:6">
      <c r="A20" s="826">
        <f>'Salary Detail - SS'!A29</f>
        <v>0</v>
      </c>
      <c r="B20" s="6">
        <f>'Salary Detail - SS'!K29</f>
        <v>0</v>
      </c>
      <c r="C20" s="195">
        <f>'Salary Detail - SS'!L29</f>
        <v>0</v>
      </c>
      <c r="D20" s="865"/>
      <c r="E20" s="870"/>
      <c r="F20" s="664"/>
    </row>
    <row r="21" spans="1:6">
      <c r="A21" s="826">
        <f>'Salary Detail - SS'!A30</f>
        <v>0</v>
      </c>
      <c r="B21" s="6">
        <f>'Salary Detail - SS'!K30</f>
        <v>0</v>
      </c>
      <c r="C21" s="195">
        <f>'Salary Detail - SS'!L30</f>
        <v>0</v>
      </c>
      <c r="D21" s="865"/>
      <c r="E21" s="870"/>
      <c r="F21" s="664"/>
    </row>
    <row r="22" spans="1:6">
      <c r="A22" s="826">
        <f>'Salary Detail - SS'!A31</f>
        <v>0</v>
      </c>
      <c r="B22" s="6">
        <f>'Salary Detail - SS'!K31</f>
        <v>0</v>
      </c>
      <c r="C22" s="195">
        <f>'Salary Detail - SS'!L31</f>
        <v>0</v>
      </c>
      <c r="D22" s="865"/>
      <c r="E22" s="870"/>
      <c r="F22" s="664"/>
    </row>
    <row r="23" spans="1:6">
      <c r="A23" s="826">
        <f>'Salary Detail - SS'!A32</f>
        <v>0</v>
      </c>
      <c r="B23" s="6">
        <f>'Salary Detail - SS'!K32</f>
        <v>0</v>
      </c>
      <c r="C23" s="195">
        <f>'Salary Detail - SS'!L32</f>
        <v>0</v>
      </c>
      <c r="D23" s="865"/>
      <c r="E23" s="870"/>
      <c r="F23" s="664"/>
    </row>
    <row r="24" spans="1:6">
      <c r="A24" s="826">
        <f>'Salary Detail - SS'!A33</f>
        <v>0</v>
      </c>
      <c r="B24" s="6">
        <f>'Salary Detail - SS'!K33</f>
        <v>0</v>
      </c>
      <c r="C24" s="195">
        <f>'Salary Detail - SS'!L33</f>
        <v>0</v>
      </c>
      <c r="D24" s="865"/>
      <c r="E24" s="870"/>
      <c r="F24" s="664"/>
    </row>
    <row r="25" spans="1:6">
      <c r="A25" s="826">
        <f>'Salary Detail - SS'!A34</f>
        <v>0</v>
      </c>
      <c r="B25" s="6">
        <f>'Salary Detail - SS'!K34</f>
        <v>0</v>
      </c>
      <c r="C25" s="195">
        <f>'Salary Detail - SS'!L34</f>
        <v>0</v>
      </c>
      <c r="D25" s="865"/>
      <c r="E25" s="870"/>
      <c r="F25" s="664"/>
    </row>
    <row r="26" spans="1:6">
      <c r="A26" s="826">
        <f>'Salary Detail - SS'!A35</f>
        <v>0</v>
      </c>
      <c r="B26" s="6">
        <f>'Salary Detail - SS'!K35</f>
        <v>0</v>
      </c>
      <c r="C26" s="195">
        <f>'Salary Detail - SS'!L35</f>
        <v>0</v>
      </c>
      <c r="D26" s="865"/>
      <c r="E26" s="870"/>
      <c r="F26" s="664"/>
    </row>
    <row r="27" spans="1:6">
      <c r="A27" s="826">
        <f>'Salary Detail - SS'!A36</f>
        <v>0</v>
      </c>
      <c r="B27" s="6">
        <f>'Salary Detail - SS'!K36</f>
        <v>0</v>
      </c>
      <c r="C27" s="195">
        <f>'Salary Detail - SS'!L36</f>
        <v>0</v>
      </c>
      <c r="D27" s="865"/>
      <c r="E27" s="870"/>
      <c r="F27" s="664"/>
    </row>
    <row r="28" spans="1:6">
      <c r="A28" s="826">
        <f>'Salary Detail - SS'!A37</f>
        <v>0</v>
      </c>
      <c r="B28" s="6">
        <f>'Salary Detail - SS'!K37</f>
        <v>0</v>
      </c>
      <c r="C28" s="195">
        <f>'Salary Detail - SS'!L37</f>
        <v>0</v>
      </c>
      <c r="D28" s="865"/>
      <c r="E28" s="870"/>
      <c r="F28" s="664"/>
    </row>
    <row r="29" spans="1:6">
      <c r="A29" s="826">
        <f>'Salary Detail - SS'!A38</f>
        <v>0</v>
      </c>
      <c r="B29" s="6">
        <f>'Salary Detail - SS'!K38</f>
        <v>0</v>
      </c>
      <c r="C29" s="195">
        <f>'Salary Detail - SS'!L38</f>
        <v>0</v>
      </c>
      <c r="D29" s="865"/>
      <c r="E29" s="870"/>
      <c r="F29" s="664"/>
    </row>
    <row r="30" spans="1:6">
      <c r="A30" s="826">
        <f>'Salary Detail - SS'!A39</f>
        <v>0</v>
      </c>
      <c r="B30" s="6">
        <f>'Salary Detail - SS'!K39</f>
        <v>0</v>
      </c>
      <c r="C30" s="195">
        <f>'Salary Detail - SS'!L39</f>
        <v>0</v>
      </c>
      <c r="D30" s="865"/>
      <c r="E30" s="870"/>
      <c r="F30" s="664"/>
    </row>
    <row r="31" spans="1:6">
      <c r="A31" s="826">
        <f>'Salary Detail - SS'!A40</f>
        <v>0</v>
      </c>
      <c r="B31" s="6">
        <f>'Salary Detail - SS'!K40</f>
        <v>0</v>
      </c>
      <c r="C31" s="195">
        <f>'Salary Detail - SS'!L40</f>
        <v>0</v>
      </c>
      <c r="D31" s="865"/>
      <c r="E31" s="870"/>
      <c r="F31" s="664"/>
    </row>
    <row r="32" spans="1:6">
      <c r="A32" s="826">
        <f>'Salary Detail - SS'!A41</f>
        <v>0</v>
      </c>
      <c r="B32" s="6">
        <f>'Salary Detail - SS'!K41</f>
        <v>0</v>
      </c>
      <c r="C32" s="195">
        <f>'Salary Detail - SS'!L41</f>
        <v>0</v>
      </c>
      <c r="D32" s="865"/>
      <c r="E32" s="870"/>
      <c r="F32" s="664"/>
    </row>
    <row r="33" spans="1:8">
      <c r="A33" s="826">
        <f>'Salary Detail - SS'!A42</f>
        <v>0</v>
      </c>
      <c r="B33" s="6">
        <f>'Salary Detail - SS'!K42</f>
        <v>0</v>
      </c>
      <c r="C33" s="195">
        <f>'Salary Detail - SS'!L42</f>
        <v>0</v>
      </c>
      <c r="D33" s="865"/>
      <c r="E33" s="870"/>
      <c r="F33" s="664"/>
    </row>
    <row r="34" spans="1:8">
      <c r="A34" s="826">
        <f>'Salary Detail - SS'!A43</f>
        <v>0</v>
      </c>
      <c r="B34" s="6">
        <f>'Salary Detail - SS'!K43</f>
        <v>0</v>
      </c>
      <c r="C34" s="195">
        <f>'Salary Detail - SS'!L43</f>
        <v>0</v>
      </c>
      <c r="D34" s="865"/>
      <c r="E34" s="870"/>
      <c r="F34" s="664"/>
    </row>
    <row r="35" spans="1:8">
      <c r="A35" s="826">
        <f>'Salary Detail - SS'!A44</f>
        <v>0</v>
      </c>
      <c r="B35" s="6">
        <f>'Salary Detail - SS'!K44</f>
        <v>0</v>
      </c>
      <c r="C35" s="195">
        <f>'Salary Detail - SS'!L44</f>
        <v>0</v>
      </c>
      <c r="D35" s="865"/>
      <c r="E35" s="870"/>
      <c r="F35" s="664"/>
    </row>
    <row r="36" spans="1:8">
      <c r="A36" s="826">
        <f>'Salary Detail - SS'!A45</f>
        <v>0</v>
      </c>
      <c r="B36" s="6">
        <f>'Salary Detail - SS'!K45</f>
        <v>0</v>
      </c>
      <c r="C36" s="195">
        <f>'Salary Detail - SS'!L45</f>
        <v>0</v>
      </c>
      <c r="D36" s="865"/>
      <c r="E36" s="870"/>
      <c r="F36" s="664"/>
    </row>
    <row r="37" spans="1:8">
      <c r="A37" s="826">
        <f>'Salary Detail - SS'!A46</f>
        <v>0</v>
      </c>
      <c r="B37" s="6">
        <f>'Salary Detail - SS'!K46</f>
        <v>0</v>
      </c>
      <c r="C37" s="195">
        <f>'Salary Detail - SS'!L46</f>
        <v>0</v>
      </c>
      <c r="D37" s="865"/>
      <c r="E37" s="870"/>
      <c r="F37" s="664"/>
    </row>
    <row r="38" spans="1:8">
      <c r="A38" s="826">
        <f>'Salary Detail - SS'!A47</f>
        <v>0</v>
      </c>
      <c r="B38" s="6">
        <f>'Salary Detail - SS'!K47</f>
        <v>0</v>
      </c>
      <c r="C38" s="195">
        <f>'Salary Detail - SS'!L47</f>
        <v>0</v>
      </c>
      <c r="D38" s="865"/>
      <c r="E38" s="870"/>
      <c r="F38" s="664"/>
    </row>
    <row r="39" spans="1:8">
      <c r="A39" s="826">
        <f>'Salary Detail - SS'!A48</f>
        <v>0</v>
      </c>
      <c r="B39" s="6">
        <f>'Salary Detail - SS'!K48</f>
        <v>0</v>
      </c>
      <c r="C39" s="195">
        <f>'Salary Detail - SS'!L48</f>
        <v>0</v>
      </c>
      <c r="D39" s="865"/>
      <c r="E39" s="870"/>
      <c r="F39" s="664"/>
    </row>
    <row r="40" spans="1:8">
      <c r="A40" s="826">
        <f>'Salary Detail - SS'!A49</f>
        <v>0</v>
      </c>
      <c r="B40" s="6">
        <f>'Salary Detail - SS'!K49</f>
        <v>0</v>
      </c>
      <c r="C40" s="195">
        <f>'Salary Detail - SS'!L49</f>
        <v>0</v>
      </c>
      <c r="D40" s="865"/>
      <c r="E40" s="870"/>
      <c r="F40" s="664"/>
    </row>
    <row r="41" spans="1:8">
      <c r="A41" s="826">
        <f>'Salary Detail - SS'!A50</f>
        <v>0</v>
      </c>
      <c r="B41" s="6">
        <f>'Salary Detail - SS'!K50</f>
        <v>0</v>
      </c>
      <c r="C41" s="195">
        <f>'Salary Detail - SS'!L50</f>
        <v>0</v>
      </c>
      <c r="D41" s="865"/>
      <c r="E41" s="870"/>
      <c r="F41" s="664"/>
    </row>
    <row r="42" spans="1:8">
      <c r="A42" s="826">
        <f>'Salary Detail - SS'!A51</f>
        <v>0</v>
      </c>
      <c r="B42" s="6">
        <f>'Salary Detail - SS'!K51</f>
        <v>0</v>
      </c>
      <c r="C42" s="195">
        <f>'Salary Detail - SS'!L51</f>
        <v>0</v>
      </c>
      <c r="D42" s="865"/>
      <c r="E42" s="870"/>
      <c r="F42" s="664"/>
    </row>
    <row r="43" spans="1:8" ht="15.6" customHeight="1">
      <c r="A43" s="826">
        <f>'Salary Detail - SS'!A52</f>
        <v>0</v>
      </c>
      <c r="B43" s="6">
        <f>'Salary Detail - SS'!K52</f>
        <v>0</v>
      </c>
      <c r="C43" s="195">
        <f>'Salary Detail - SS'!L52</f>
        <v>0</v>
      </c>
      <c r="D43" s="865"/>
      <c r="E43" s="870"/>
      <c r="F43" s="664"/>
    </row>
    <row r="44" spans="1:8" ht="15.6" customHeight="1">
      <c r="A44" s="826">
        <f>'Salary Detail - SS'!A53</f>
        <v>0</v>
      </c>
      <c r="B44" s="6">
        <f>'Salary Detail - SS'!K53</f>
        <v>0</v>
      </c>
      <c r="C44" s="195">
        <f>'Salary Detail - SS'!L53</f>
        <v>0</v>
      </c>
      <c r="D44" s="865"/>
      <c r="E44" s="870"/>
      <c r="F44" s="664"/>
    </row>
    <row r="45" spans="1:8" ht="15.6" customHeight="1">
      <c r="A45" s="826">
        <f>'Salary Detail - SS'!A54</f>
        <v>0</v>
      </c>
      <c r="B45" s="6">
        <f>'Salary Detail - SS'!K54</f>
        <v>0</v>
      </c>
      <c r="C45" s="195">
        <f>'Salary Detail - SS'!L54</f>
        <v>0</v>
      </c>
      <c r="D45" s="865"/>
      <c r="E45" s="870"/>
      <c r="F45" s="664"/>
    </row>
    <row r="46" spans="1:8" ht="15.6" customHeight="1">
      <c r="A46" s="829">
        <f>'Salary Detail - SS'!A55</f>
        <v>0</v>
      </c>
      <c r="B46" s="6">
        <f>'Salary Detail - SS'!K55</f>
        <v>0</v>
      </c>
      <c r="C46" s="195">
        <f>'Salary Detail - SS'!L55</f>
        <v>0</v>
      </c>
      <c r="D46" s="866"/>
      <c r="E46" s="1120"/>
      <c r="F46" s="664"/>
    </row>
    <row r="47" spans="1:8" ht="15.6" customHeight="1">
      <c r="A47" s="829" t="s">
        <v>333</v>
      </c>
      <c r="B47" s="210">
        <f>SUM(B5:B46)</f>
        <v>0</v>
      </c>
      <c r="C47" s="182">
        <f>SUM(C5:C46)</f>
        <v>0</v>
      </c>
      <c r="D47" s="177"/>
      <c r="E47" s="874"/>
      <c r="F47" s="664"/>
    </row>
    <row r="48" spans="1:8" s="731" customFormat="1" ht="24" customHeight="1" thickBot="1">
      <c r="A48" s="876" t="s">
        <v>334</v>
      </c>
      <c r="B48" s="877" t="str">
        <f>IFERROR(C48/C47,"")</f>
        <v/>
      </c>
      <c r="C48" s="878">
        <f>'Salary Detail - SS'!L59</f>
        <v>0</v>
      </c>
      <c r="D48" s="879" t="s">
        <v>335</v>
      </c>
      <c r="E48" s="880"/>
      <c r="F48" s="748"/>
      <c r="G48" s="727"/>
      <c r="H48" s="728"/>
    </row>
    <row r="49" spans="1:8" s="731" customFormat="1" ht="16.5" customHeight="1" thickBot="1">
      <c r="A49" s="1114" t="s">
        <v>336</v>
      </c>
      <c r="B49" s="1115"/>
      <c r="C49" s="723">
        <f>C47+C48</f>
        <v>0</v>
      </c>
      <c r="D49" s="724"/>
      <c r="E49" s="875"/>
      <c r="F49" s="726"/>
      <c r="G49" s="727"/>
      <c r="H49" s="728"/>
    </row>
    <row r="50" spans="1:8" ht="13.5" thickBot="1">
      <c r="A50" s="10"/>
      <c r="B50" s="12"/>
      <c r="C50" s="181"/>
      <c r="E50" s="10"/>
      <c r="F50" s="10"/>
      <c r="G50" s="705"/>
    </row>
    <row r="51" spans="1:8" s="4" customFormat="1" ht="39" customHeight="1">
      <c r="A51" s="1112" t="s">
        <v>263</v>
      </c>
      <c r="B51" s="1113"/>
      <c r="C51" s="212" t="s">
        <v>290</v>
      </c>
      <c r="D51" s="211" t="s">
        <v>330</v>
      </c>
      <c r="E51" s="213" t="s">
        <v>331</v>
      </c>
      <c r="F51" s="198"/>
      <c r="G51" s="704"/>
      <c r="H51" s="704"/>
    </row>
    <row r="52" spans="1:8">
      <c r="A52" s="956" t="str">
        <f>'Operating Detail - SS'!A13</f>
        <v>Rental of Property</v>
      </c>
      <c r="B52" s="957"/>
      <c r="C52" s="228">
        <f>'Operating Detail - SS'!D13</f>
        <v>0</v>
      </c>
      <c r="D52" s="865"/>
      <c r="E52" s="870"/>
      <c r="F52" s="827"/>
    </row>
    <row r="53" spans="1:8">
      <c r="A53" s="956" t="str">
        <f>'Operating Detail - SS'!A14</f>
        <v xml:space="preserve">Utilities(Elec, Water, Gas, Phone, Scavenger) </v>
      </c>
      <c r="B53" s="957"/>
      <c r="C53" s="228">
        <f>'Operating Detail - SS'!D14</f>
        <v>0</v>
      </c>
      <c r="D53" s="865"/>
      <c r="E53" s="870"/>
      <c r="F53" s="827"/>
    </row>
    <row r="54" spans="1:8">
      <c r="A54" s="956" t="str">
        <f>'Operating Detail - SS'!A15</f>
        <v>Office Supplies, Postage</v>
      </c>
      <c r="B54" s="957"/>
      <c r="C54" s="228">
        <f>'Operating Detail - SS'!D15</f>
        <v>0</v>
      </c>
      <c r="D54" s="865"/>
      <c r="E54" s="870"/>
      <c r="F54" s="827"/>
    </row>
    <row r="55" spans="1:8">
      <c r="A55" s="956" t="str">
        <f>'Operating Detail - SS'!A16</f>
        <v>Building Maintenance Supplies and Repair</v>
      </c>
      <c r="B55" s="957"/>
      <c r="C55" s="228">
        <f>'Operating Detail - SS'!D16</f>
        <v>0</v>
      </c>
      <c r="D55" s="865"/>
      <c r="E55" s="870"/>
      <c r="F55" s="827"/>
    </row>
    <row r="56" spans="1:8">
      <c r="A56" s="956" t="str">
        <f>'Operating Detail - SS'!A17</f>
        <v>Printing and Reproduction</v>
      </c>
      <c r="B56" s="957"/>
      <c r="C56" s="228">
        <f>'Operating Detail - SS'!D17</f>
        <v>0</v>
      </c>
      <c r="D56" s="865"/>
      <c r="E56" s="870"/>
      <c r="F56" s="827"/>
    </row>
    <row r="57" spans="1:8">
      <c r="A57" s="956" t="str">
        <f>'Operating Detail - SS'!A18</f>
        <v>Insurance</v>
      </c>
      <c r="B57" s="957"/>
      <c r="C57" s="228">
        <f>'Operating Detail - SS'!D18</f>
        <v>0</v>
      </c>
      <c r="D57" s="865"/>
      <c r="E57" s="870"/>
      <c r="F57" s="827"/>
    </row>
    <row r="58" spans="1:8">
      <c r="A58" s="956" t="str">
        <f>'Operating Detail - SS'!A19</f>
        <v>Staff Training</v>
      </c>
      <c r="B58" s="957"/>
      <c r="C58" s="228">
        <f>'Operating Detail - SS'!D19</f>
        <v>0</v>
      </c>
      <c r="D58" s="865"/>
      <c r="E58" s="870"/>
      <c r="F58" s="827"/>
    </row>
    <row r="59" spans="1:8">
      <c r="A59" s="956" t="str">
        <f>'Operating Detail - SS'!A20</f>
        <v>Staff Travel-(Local &amp; Out of Town)</v>
      </c>
      <c r="B59" s="957"/>
      <c r="C59" s="228">
        <f>'Operating Detail - SS'!D20</f>
        <v>0</v>
      </c>
      <c r="D59" s="865"/>
      <c r="E59" s="870"/>
      <c r="F59" s="827"/>
    </row>
    <row r="60" spans="1:8">
      <c r="A60" s="956" t="str">
        <f>'Operating Detail - SS'!A21</f>
        <v>Rental of Equipment</v>
      </c>
      <c r="B60" s="957"/>
      <c r="C60" s="228">
        <f>'Operating Detail - SS'!D21</f>
        <v>0</v>
      </c>
      <c r="D60" s="865"/>
      <c r="E60" s="870"/>
      <c r="F60" s="827"/>
    </row>
    <row r="61" spans="1:8">
      <c r="A61" s="826">
        <f>'Operating Detail - SS'!A22</f>
        <v>0</v>
      </c>
      <c r="B61" s="827"/>
      <c r="C61" s="228">
        <f>'Operating Detail - SS'!D22</f>
        <v>0</v>
      </c>
      <c r="D61" s="865"/>
      <c r="E61" s="870"/>
      <c r="F61" s="827"/>
    </row>
    <row r="62" spans="1:8">
      <c r="A62" s="826"/>
      <c r="C62" s="228">
        <f>'Operating Detail - SS'!D23</f>
        <v>0</v>
      </c>
      <c r="D62" s="865"/>
      <c r="E62" s="870"/>
      <c r="F62" s="827"/>
    </row>
    <row r="63" spans="1:8">
      <c r="A63" s="826">
        <f>'Operating Detail - SS'!A24</f>
        <v>0</v>
      </c>
      <c r="B63" s="827"/>
      <c r="C63" s="228">
        <f>'Operating Detail - SS'!D24</f>
        <v>0</v>
      </c>
      <c r="D63" s="865"/>
      <c r="E63" s="870"/>
      <c r="F63" s="827"/>
    </row>
    <row r="64" spans="1:8">
      <c r="A64" s="826">
        <f>'Operating Detail - SS'!A25</f>
        <v>0</v>
      </c>
      <c r="B64" s="827"/>
      <c r="C64" s="228">
        <f>'Operating Detail - SS'!D25</f>
        <v>0</v>
      </c>
      <c r="D64" s="865"/>
      <c r="E64" s="870"/>
      <c r="F64" s="827"/>
    </row>
    <row r="65" spans="1:6">
      <c r="A65" s="826">
        <f>'Operating Detail - SS'!A26</f>
        <v>0</v>
      </c>
      <c r="B65" s="827"/>
      <c r="C65" s="228">
        <f>'Operating Detail - SS'!D26</f>
        <v>0</v>
      </c>
      <c r="D65" s="865"/>
      <c r="E65" s="870"/>
      <c r="F65" s="827"/>
    </row>
    <row r="66" spans="1:6">
      <c r="A66" s="826">
        <f>'Operating Detail - SS'!A27</f>
        <v>0</v>
      </c>
      <c r="B66" s="827"/>
      <c r="C66" s="228">
        <f>'Operating Detail - SS'!D27</f>
        <v>0</v>
      </c>
      <c r="D66" s="865"/>
      <c r="E66" s="870"/>
      <c r="F66" s="827"/>
    </row>
    <row r="67" spans="1:6">
      <c r="A67" s="826">
        <f>'Operating Detail - SS'!A28</f>
        <v>0</v>
      </c>
      <c r="B67" s="827"/>
      <c r="C67" s="228">
        <f>'Operating Detail - SS'!D28</f>
        <v>0</v>
      </c>
      <c r="D67" s="865"/>
      <c r="E67" s="870"/>
      <c r="F67" s="827"/>
    </row>
    <row r="68" spans="1:6">
      <c r="A68" s="826">
        <f>'Operating Detail - SS'!A29</f>
        <v>0</v>
      </c>
      <c r="B68" s="827"/>
      <c r="C68" s="228">
        <f>'Operating Detail - SS'!D29</f>
        <v>0</v>
      </c>
      <c r="D68" s="865"/>
      <c r="E68" s="870"/>
      <c r="F68" s="827"/>
    </row>
    <row r="69" spans="1:6">
      <c r="A69" s="826">
        <f>'Operating Detail - SS'!A30</f>
        <v>0</v>
      </c>
      <c r="B69" s="827"/>
      <c r="C69" s="228">
        <f>'Operating Detail - SS'!D30</f>
        <v>0</v>
      </c>
      <c r="D69" s="865"/>
      <c r="E69" s="870"/>
      <c r="F69" s="827"/>
    </row>
    <row r="70" spans="1:6">
      <c r="A70" s="826">
        <f>'Operating Detail - SS'!A31</f>
        <v>0</v>
      </c>
      <c r="B70" s="827"/>
      <c r="C70" s="228">
        <f>'Operating Detail - SS'!D31</f>
        <v>0</v>
      </c>
      <c r="D70" s="865"/>
      <c r="E70" s="870"/>
      <c r="F70" s="827"/>
    </row>
    <row r="71" spans="1:6">
      <c r="A71" s="826">
        <f>'Operating Detail - SS'!A32</f>
        <v>0</v>
      </c>
      <c r="B71" s="827"/>
      <c r="C71" s="228">
        <f>'Operating Detail - SS'!D32</f>
        <v>0</v>
      </c>
      <c r="D71" s="865"/>
      <c r="E71" s="870"/>
      <c r="F71" s="827"/>
    </row>
    <row r="72" spans="1:6">
      <c r="A72" s="826">
        <f>'Operating Detail - SS'!A33</f>
        <v>0</v>
      </c>
      <c r="B72" s="827"/>
      <c r="C72" s="228">
        <f>'Operating Detail - SS'!D33</f>
        <v>0</v>
      </c>
      <c r="D72" s="865"/>
      <c r="E72" s="870"/>
      <c r="F72" s="827"/>
    </row>
    <row r="73" spans="1:6">
      <c r="A73" s="826">
        <f>'Operating Detail - SS'!A34</f>
        <v>0</v>
      </c>
      <c r="B73" s="827"/>
      <c r="C73" s="228">
        <f>'Operating Detail - SS'!D34</f>
        <v>0</v>
      </c>
      <c r="D73" s="865"/>
      <c r="E73" s="870"/>
      <c r="F73" s="827"/>
    </row>
    <row r="74" spans="1:6">
      <c r="A74" s="826">
        <f>'Operating Detail - SS'!A35</f>
        <v>0</v>
      </c>
      <c r="B74" s="827"/>
      <c r="C74" s="228">
        <f>'Operating Detail - SS'!D35</f>
        <v>0</v>
      </c>
      <c r="D74" s="865"/>
      <c r="E74" s="870"/>
      <c r="F74" s="827"/>
    </row>
    <row r="75" spans="1:6">
      <c r="A75" s="826">
        <f>'Operating Detail - SS'!A36</f>
        <v>0</v>
      </c>
      <c r="B75" s="827"/>
      <c r="C75" s="228">
        <f>'Operating Detail - SS'!D36</f>
        <v>0</v>
      </c>
      <c r="D75" s="865"/>
      <c r="E75" s="870"/>
      <c r="F75" s="827"/>
    </row>
    <row r="76" spans="1:6">
      <c r="A76" s="826">
        <f>'Operating Detail - SS'!A37</f>
        <v>0</v>
      </c>
      <c r="B76" s="827"/>
      <c r="C76" s="228">
        <f>'Operating Detail - SS'!D37</f>
        <v>0</v>
      </c>
      <c r="D76" s="865"/>
      <c r="E76" s="870"/>
      <c r="F76" s="827"/>
    </row>
    <row r="77" spans="1:6">
      <c r="A77" s="826">
        <f>'Operating Detail - SS'!A38</f>
        <v>0</v>
      </c>
      <c r="B77" s="827"/>
      <c r="C77" s="228">
        <f>'Operating Detail - SS'!D38</f>
        <v>0</v>
      </c>
      <c r="D77" s="865"/>
      <c r="E77" s="870"/>
      <c r="F77" s="827"/>
    </row>
    <row r="78" spans="1:6">
      <c r="A78" s="826">
        <f>'Operating Detail - SS'!A39</f>
        <v>0</v>
      </c>
      <c r="B78" s="827"/>
      <c r="C78" s="228">
        <f>'Operating Detail - SS'!D39</f>
        <v>0</v>
      </c>
      <c r="D78" s="865"/>
      <c r="E78" s="870"/>
      <c r="F78" s="827"/>
    </row>
    <row r="79" spans="1:6">
      <c r="A79" s="826">
        <f>'Operating Detail - SS'!A40</f>
        <v>0</v>
      </c>
      <c r="B79" s="827"/>
      <c r="C79" s="228">
        <f>'Operating Detail - SS'!D40</f>
        <v>0</v>
      </c>
      <c r="D79" s="865"/>
      <c r="E79" s="870"/>
      <c r="F79" s="827"/>
    </row>
    <row r="80" spans="1:6">
      <c r="A80" s="826">
        <f>'Operating Detail - SS'!A41</f>
        <v>0</v>
      </c>
      <c r="B80" s="827"/>
      <c r="C80" s="228">
        <f>'Operating Detail - SS'!D41</f>
        <v>0</v>
      </c>
      <c r="D80" s="865"/>
      <c r="E80" s="870"/>
      <c r="F80" s="827"/>
    </row>
    <row r="81" spans="1:6">
      <c r="A81" s="826">
        <f>'Operating Detail - SS'!A42</f>
        <v>0</v>
      </c>
      <c r="B81" s="827"/>
      <c r="C81" s="228">
        <f>'Operating Detail - SS'!D42</f>
        <v>0</v>
      </c>
      <c r="D81" s="865"/>
      <c r="E81" s="870"/>
      <c r="F81" s="827"/>
    </row>
    <row r="82" spans="1:6">
      <c r="A82" s="826">
        <f>'Operating Detail - SS'!A43</f>
        <v>0</v>
      </c>
      <c r="B82" s="827"/>
      <c r="C82" s="228">
        <f>'Operating Detail - SS'!D43</f>
        <v>0</v>
      </c>
      <c r="D82" s="865"/>
      <c r="E82" s="870"/>
      <c r="F82" s="827"/>
    </row>
    <row r="83" spans="1:6">
      <c r="A83" s="826">
        <f>'Operating Detail - SS'!A44</f>
        <v>0</v>
      </c>
      <c r="B83" s="827"/>
      <c r="C83" s="228">
        <f>'Operating Detail - SS'!D44</f>
        <v>0</v>
      </c>
      <c r="D83" s="865"/>
      <c r="E83" s="870"/>
      <c r="F83" s="827"/>
    </row>
    <row r="84" spans="1:6">
      <c r="A84" s="826">
        <f>'Operating Detail - SS'!A45</f>
        <v>0</v>
      </c>
      <c r="B84" s="827"/>
      <c r="C84" s="228">
        <f>'Operating Detail - SS'!D45</f>
        <v>0</v>
      </c>
      <c r="D84" s="865"/>
      <c r="E84" s="870"/>
      <c r="F84" s="827"/>
    </row>
    <row r="85" spans="1:6">
      <c r="A85" s="826">
        <f>'Operating Detail - SS'!A46</f>
        <v>0</v>
      </c>
      <c r="B85" s="827"/>
      <c r="C85" s="228">
        <f>'Operating Detail - SS'!D46</f>
        <v>0</v>
      </c>
      <c r="D85" s="865"/>
      <c r="E85" s="870"/>
      <c r="F85" s="827"/>
    </row>
    <row r="86" spans="1:6">
      <c r="A86" s="826">
        <f>'Operating Detail - SS'!A47</f>
        <v>0</v>
      </c>
      <c r="B86" s="827"/>
      <c r="C86" s="228">
        <f>'Operating Detail - SS'!D47</f>
        <v>0</v>
      </c>
      <c r="D86" s="865"/>
      <c r="E86" s="870"/>
      <c r="F86" s="827"/>
    </row>
    <row r="87" spans="1:6">
      <c r="A87" s="826">
        <f>'Operating Detail - SS'!A48</f>
        <v>0</v>
      </c>
      <c r="B87" s="827"/>
      <c r="C87" s="228">
        <f>'Operating Detail - SS'!D48</f>
        <v>0</v>
      </c>
      <c r="D87" s="865"/>
      <c r="E87" s="870"/>
      <c r="F87" s="827"/>
    </row>
    <row r="88" spans="1:6">
      <c r="A88" s="826">
        <f>'Operating Detail - SS'!A49</f>
        <v>0</v>
      </c>
      <c r="B88" s="827"/>
      <c r="C88" s="228">
        <f>'Operating Detail - SS'!D49</f>
        <v>0</v>
      </c>
      <c r="D88" s="865"/>
      <c r="E88" s="870"/>
      <c r="F88" s="827"/>
    </row>
    <row r="89" spans="1:6">
      <c r="A89" s="826">
        <f>'Operating Detail - SS'!A50</f>
        <v>0</v>
      </c>
      <c r="B89" s="827"/>
      <c r="C89" s="228">
        <f>'Operating Detail - SS'!D50</f>
        <v>0</v>
      </c>
      <c r="D89" s="865"/>
      <c r="E89" s="870"/>
      <c r="F89" s="827"/>
    </row>
    <row r="90" spans="1:6">
      <c r="A90" s="826">
        <f>'Operating Detail - SS'!A51</f>
        <v>0</v>
      </c>
      <c r="B90" s="827"/>
      <c r="C90" s="228">
        <f>'Operating Detail - SS'!D51</f>
        <v>0</v>
      </c>
      <c r="D90" s="865"/>
      <c r="E90" s="870"/>
      <c r="F90" s="827"/>
    </row>
    <row r="91" spans="1:6">
      <c r="A91" s="826">
        <f>'Operating Detail - SS'!A52</f>
        <v>0</v>
      </c>
      <c r="B91" s="827"/>
      <c r="C91" s="228">
        <f>'Operating Detail - SS'!D52</f>
        <v>0</v>
      </c>
      <c r="D91" s="865"/>
      <c r="E91" s="870"/>
      <c r="F91" s="827"/>
    </row>
    <row r="92" spans="1:6">
      <c r="A92" s="826">
        <f>'Operating Detail - SS'!A53</f>
        <v>0</v>
      </c>
      <c r="B92" s="827"/>
      <c r="C92" s="228">
        <f>'Operating Detail - SS'!D53</f>
        <v>0</v>
      </c>
      <c r="D92" s="865"/>
      <c r="E92" s="870"/>
      <c r="F92" s="827"/>
    </row>
    <row r="93" spans="1:6">
      <c r="A93" s="826">
        <f>'Operating Detail - SS'!A54</f>
        <v>0</v>
      </c>
      <c r="B93" s="827"/>
      <c r="C93" s="228">
        <f>'Operating Detail - SS'!D54</f>
        <v>0</v>
      </c>
      <c r="D93" s="865"/>
      <c r="E93" s="870"/>
      <c r="F93" s="827"/>
    </row>
    <row r="94" spans="1:6">
      <c r="A94" s="958" t="str">
        <f>'Operating Detail - SS'!A55</f>
        <v>Consultants:</v>
      </c>
      <c r="B94" s="959"/>
      <c r="C94" s="620"/>
      <c r="D94" s="661"/>
      <c r="E94" s="662"/>
      <c r="F94" s="827"/>
    </row>
    <row r="95" spans="1:6">
      <c r="A95" s="826">
        <f>'Operating Detail - SS'!A56</f>
        <v>0</v>
      </c>
      <c r="B95" s="827"/>
      <c r="C95" s="228">
        <f>'Operating Detail - SS'!D56</f>
        <v>0</v>
      </c>
      <c r="D95" s="865"/>
      <c r="E95" s="870"/>
      <c r="F95" s="827"/>
    </row>
    <row r="96" spans="1:6">
      <c r="A96" s="826">
        <f>'Operating Detail - SS'!A57</f>
        <v>0</v>
      </c>
      <c r="B96" s="827"/>
      <c r="C96" s="228">
        <f>'Operating Detail - SS'!D57</f>
        <v>0</v>
      </c>
      <c r="D96" s="865"/>
      <c r="E96" s="870"/>
      <c r="F96" s="827"/>
    </row>
    <row r="97" spans="1:8">
      <c r="A97" s="826">
        <f>'Operating Detail - SS'!A58</f>
        <v>0</v>
      </c>
      <c r="B97" s="827"/>
      <c r="C97" s="228">
        <f>'Operating Detail - SS'!D58</f>
        <v>0</v>
      </c>
      <c r="D97" s="865"/>
      <c r="E97" s="870"/>
      <c r="F97" s="827"/>
    </row>
    <row r="98" spans="1:8">
      <c r="A98" s="826">
        <f>'Operating Detail - SS'!A59</f>
        <v>0</v>
      </c>
      <c r="B98" s="827"/>
      <c r="C98" s="228">
        <f>'Operating Detail - SS'!D59</f>
        <v>0</v>
      </c>
      <c r="D98" s="865"/>
      <c r="E98" s="870"/>
      <c r="F98" s="827"/>
    </row>
    <row r="99" spans="1:8">
      <c r="A99" s="826">
        <f>'Operating Detail - SS'!A60</f>
        <v>0</v>
      </c>
      <c r="B99" s="827"/>
      <c r="C99" s="228">
        <f>'Operating Detail - SS'!D60</f>
        <v>0</v>
      </c>
      <c r="D99" s="865"/>
      <c r="E99" s="870"/>
      <c r="F99" s="827"/>
    </row>
    <row r="100" spans="1:8">
      <c r="A100" s="826">
        <f>'Operating Detail - SS'!A61</f>
        <v>0</v>
      </c>
      <c r="B100" s="827"/>
      <c r="C100" s="228">
        <f>'Operating Detail - SS'!D61</f>
        <v>0</v>
      </c>
      <c r="D100" s="865"/>
      <c r="E100" s="870"/>
      <c r="F100" s="827"/>
    </row>
    <row r="101" spans="1:8">
      <c r="A101" s="826">
        <f>'Operating Detail - SS'!A62</f>
        <v>0</v>
      </c>
      <c r="B101" s="827"/>
      <c r="C101" s="228">
        <f>'Operating Detail - SS'!D62</f>
        <v>0</v>
      </c>
      <c r="D101" s="865"/>
      <c r="E101" s="870"/>
      <c r="F101" s="827"/>
    </row>
    <row r="102" spans="1:8">
      <c r="A102" s="826">
        <f>'Operating Detail - SS'!A63</f>
        <v>0</v>
      </c>
      <c r="B102" s="827"/>
      <c r="C102" s="228">
        <f>'Operating Detail - SS'!D63</f>
        <v>0</v>
      </c>
      <c r="D102" s="865"/>
      <c r="E102" s="870"/>
      <c r="F102" s="827"/>
    </row>
    <row r="103" spans="1:8">
      <c r="A103" s="826">
        <f>'Operating Detail - SS'!A64</f>
        <v>0</v>
      </c>
      <c r="B103" s="827"/>
      <c r="C103" s="228">
        <f>'Operating Detail - SS'!D64</f>
        <v>0</v>
      </c>
      <c r="D103" s="865"/>
      <c r="E103" s="870"/>
      <c r="F103" s="827"/>
    </row>
    <row r="104" spans="1:8">
      <c r="A104" s="826">
        <f>'Operating Detail - SS'!A64</f>
        <v>0</v>
      </c>
      <c r="B104" s="827"/>
      <c r="C104" s="228">
        <f>'Operating Detail - SS'!D65</f>
        <v>0</v>
      </c>
      <c r="D104" s="865"/>
      <c r="E104" s="870"/>
      <c r="F104" s="827"/>
    </row>
    <row r="105" spans="1:8">
      <c r="A105" s="826">
        <f>'Operating Detail - SS'!A65</f>
        <v>0</v>
      </c>
      <c r="B105" s="827"/>
      <c r="C105" s="228">
        <f>'Operating Detail - SS'!D66</f>
        <v>0</v>
      </c>
      <c r="D105" s="865"/>
      <c r="E105" s="870"/>
      <c r="F105" s="827"/>
    </row>
    <row r="106" spans="1:8">
      <c r="A106" s="826"/>
      <c r="B106" s="827"/>
      <c r="C106" s="370"/>
      <c r="D106" s="179"/>
      <c r="E106" s="219"/>
      <c r="F106" s="827"/>
    </row>
    <row r="107" spans="1:8">
      <c r="A107" s="1116" t="str">
        <f>'Operating Detail - SS'!A67</f>
        <v>TOTAL OPERATING EXPENSES</v>
      </c>
      <c r="B107" s="1117"/>
      <c r="C107" s="717">
        <f>SUM(C52:C106)</f>
        <v>0</v>
      </c>
      <c r="D107" s="14"/>
      <c r="E107" s="218"/>
      <c r="F107" s="3"/>
    </row>
    <row r="108" spans="1:8" s="731" customFormat="1" ht="13.5" thickBot="1">
      <c r="A108" s="732" t="s">
        <v>337</v>
      </c>
      <c r="B108" s="733">
        <f>'Summary - SS'!F19</f>
        <v>0</v>
      </c>
      <c r="C108" s="734">
        <f>B108*(C107+C49)</f>
        <v>0</v>
      </c>
      <c r="D108" s="735"/>
      <c r="E108" s="736"/>
      <c r="F108" s="737"/>
      <c r="G108" s="728"/>
      <c r="H108" s="728"/>
    </row>
    <row r="109" spans="1:8">
      <c r="A109" s="3"/>
      <c r="B109" s="6"/>
      <c r="C109" s="181"/>
      <c r="E109" s="3"/>
      <c r="F109" s="3"/>
      <c r="H109" s="706"/>
    </row>
    <row r="110" spans="1:8" ht="13.5" thickBot="1">
      <c r="A110" s="3"/>
      <c r="B110" s="6"/>
      <c r="C110" s="181"/>
      <c r="E110" s="3"/>
      <c r="F110" s="3"/>
      <c r="H110" s="706"/>
    </row>
    <row r="111" spans="1:8" s="4" customFormat="1" ht="25.5" customHeight="1">
      <c r="A111" s="1112" t="s">
        <v>338</v>
      </c>
      <c r="B111" s="1113"/>
      <c r="C111" s="212" t="s">
        <v>339</v>
      </c>
      <c r="D111" s="211" t="s">
        <v>330</v>
      </c>
      <c r="E111" s="213" t="s">
        <v>331</v>
      </c>
      <c r="F111" s="198"/>
      <c r="G111" s="704"/>
      <c r="H111" s="704"/>
    </row>
    <row r="112" spans="1:8">
      <c r="A112" s="826">
        <f>'Operating Detail - SS'!A70</f>
        <v>0</v>
      </c>
      <c r="B112" s="827"/>
      <c r="C112" s="228">
        <f>'Operating Detail - SS'!D70</f>
        <v>0</v>
      </c>
      <c r="D112" s="865"/>
      <c r="E112" s="870"/>
      <c r="F112" s="827"/>
    </row>
    <row r="113" spans="1:6">
      <c r="A113" s="826">
        <f>'Operating Detail - SS'!A71</f>
        <v>0</v>
      </c>
      <c r="B113" s="827"/>
      <c r="C113" s="228">
        <f>'Operating Detail - SS'!D71</f>
        <v>0</v>
      </c>
      <c r="D113" s="865"/>
      <c r="E113" s="870"/>
      <c r="F113" s="827"/>
    </row>
    <row r="114" spans="1:6">
      <c r="A114" s="826">
        <f>'Operating Detail - SS'!A72</f>
        <v>0</v>
      </c>
      <c r="B114" s="827"/>
      <c r="C114" s="228">
        <f>'Operating Detail - SS'!D72</f>
        <v>0</v>
      </c>
      <c r="D114" s="865"/>
      <c r="E114" s="870"/>
      <c r="F114" s="827"/>
    </row>
    <row r="115" spans="1:6">
      <c r="A115" s="826">
        <f>'Operating Detail - SS'!A73</f>
        <v>0</v>
      </c>
      <c r="B115" s="827"/>
      <c r="C115" s="228">
        <f>'Operating Detail - SS'!D73</f>
        <v>0</v>
      </c>
      <c r="D115" s="865"/>
      <c r="E115" s="870"/>
      <c r="F115" s="827"/>
    </row>
    <row r="116" spans="1:6">
      <c r="A116" s="826">
        <f>'Operating Detail - SS'!A74</f>
        <v>0</v>
      </c>
      <c r="B116" s="827"/>
      <c r="C116" s="228">
        <f>'Operating Detail - SS'!D74</f>
        <v>0</v>
      </c>
      <c r="D116" s="865"/>
      <c r="E116" s="870"/>
      <c r="F116" s="827"/>
    </row>
    <row r="117" spans="1:6">
      <c r="A117" s="826">
        <f>'Operating Detail - SS'!A75</f>
        <v>0</v>
      </c>
      <c r="B117" s="827"/>
      <c r="C117" s="228">
        <f>'Operating Detail - SS'!D75</f>
        <v>0</v>
      </c>
      <c r="D117" s="865"/>
      <c r="E117" s="870"/>
      <c r="F117" s="827"/>
    </row>
    <row r="118" spans="1:6">
      <c r="A118" s="826">
        <f>'Operating Detail - SS'!A76</f>
        <v>0</v>
      </c>
      <c r="B118" s="827"/>
      <c r="C118" s="228">
        <f>'Operating Detail - SS'!D76</f>
        <v>0</v>
      </c>
      <c r="D118" s="865"/>
      <c r="E118" s="870"/>
      <c r="F118" s="827"/>
    </row>
    <row r="119" spans="1:6">
      <c r="A119" s="826">
        <f>'Operating Detail - SS'!A77</f>
        <v>0</v>
      </c>
      <c r="B119" s="827"/>
      <c r="C119" s="228">
        <f>'Operating Detail - SS'!D77</f>
        <v>0</v>
      </c>
      <c r="D119" s="865"/>
      <c r="E119" s="870"/>
      <c r="F119" s="827"/>
    </row>
    <row r="120" spans="1:6">
      <c r="A120" s="826">
        <f>'Operating Detail - SS'!A78</f>
        <v>0</v>
      </c>
      <c r="B120" s="827"/>
      <c r="C120" s="228">
        <f>'Operating Detail - SS'!D78</f>
        <v>0</v>
      </c>
      <c r="D120" s="865"/>
      <c r="E120" s="870"/>
      <c r="F120" s="827"/>
    </row>
    <row r="121" spans="1:6">
      <c r="A121" s="826">
        <f>'Operating Detail - SS'!A79</f>
        <v>0</v>
      </c>
      <c r="B121" s="827"/>
      <c r="C121" s="228">
        <f>'Operating Detail - SS'!D79</f>
        <v>0</v>
      </c>
      <c r="D121" s="865"/>
      <c r="E121" s="870"/>
      <c r="F121" s="827"/>
    </row>
    <row r="122" spans="1:6">
      <c r="A122" s="958" t="str">
        <f>'Operating Detail - SS'!A80</f>
        <v>Subcontractors:</v>
      </c>
      <c r="B122" s="959"/>
      <c r="C122" s="620"/>
      <c r="D122" s="621"/>
      <c r="E122" s="622"/>
      <c r="F122" s="827"/>
    </row>
    <row r="123" spans="1:6" ht="12" customHeight="1">
      <c r="A123" s="826">
        <f>'Operating Detail - SS'!A81</f>
        <v>0</v>
      </c>
      <c r="B123" s="827"/>
      <c r="C123" s="228">
        <f>'Operating Detail - SS'!D81</f>
        <v>0</v>
      </c>
      <c r="D123" s="865"/>
      <c r="E123" s="870"/>
      <c r="F123" s="827"/>
    </row>
    <row r="124" spans="1:6">
      <c r="A124" s="826">
        <f>'Operating Detail - SS'!A82</f>
        <v>0</v>
      </c>
      <c r="B124" s="827"/>
      <c r="C124" s="228">
        <f>'Operating Detail - SS'!D82</f>
        <v>0</v>
      </c>
      <c r="D124" s="865"/>
      <c r="E124" s="870"/>
      <c r="F124" s="827"/>
    </row>
    <row r="125" spans="1:6">
      <c r="A125" s="826">
        <f>'Operating Detail - SS'!A83</f>
        <v>0</v>
      </c>
      <c r="B125" s="827"/>
      <c r="C125" s="228">
        <f>'Operating Detail - SS'!D83</f>
        <v>0</v>
      </c>
      <c r="D125" s="865"/>
      <c r="E125" s="870"/>
      <c r="F125" s="827"/>
    </row>
    <row r="126" spans="1:6">
      <c r="A126" s="826">
        <f>'Operating Detail - SS'!A84</f>
        <v>0</v>
      </c>
      <c r="B126" s="827"/>
      <c r="C126" s="228">
        <f>'Operating Detail - SS'!D84</f>
        <v>0</v>
      </c>
      <c r="D126" s="865"/>
      <c r="E126" s="870"/>
      <c r="F126" s="827"/>
    </row>
    <row r="127" spans="1:6">
      <c r="A127" s="826">
        <f>'Operating Detail - SS'!A85</f>
        <v>0</v>
      </c>
      <c r="B127" s="827"/>
      <c r="C127" s="228">
        <f>'Operating Detail - SS'!D85</f>
        <v>0</v>
      </c>
      <c r="D127" s="865"/>
      <c r="E127" s="870"/>
      <c r="F127" s="827"/>
    </row>
    <row r="128" spans="1:6">
      <c r="A128" s="826">
        <f>'Operating Detail - SS'!A86</f>
        <v>0</v>
      </c>
      <c r="B128" s="827"/>
      <c r="C128" s="228">
        <f>'Operating Detail - SS'!D86</f>
        <v>0</v>
      </c>
      <c r="D128" s="865"/>
      <c r="E128" s="870"/>
      <c r="F128" s="827"/>
    </row>
    <row r="129" spans="1:8">
      <c r="A129" s="826">
        <f>'Operating Detail - SS'!A87</f>
        <v>0</v>
      </c>
      <c r="B129" s="827"/>
      <c r="C129" s="228">
        <f>'Operating Detail - SS'!D87</f>
        <v>0</v>
      </c>
      <c r="D129" s="865"/>
      <c r="E129" s="870"/>
    </row>
    <row r="130" spans="1:8">
      <c r="A130" s="826">
        <f>'Operating Detail - SS'!A88</f>
        <v>0</v>
      </c>
      <c r="B130" s="827"/>
      <c r="C130" s="228">
        <f>'Operating Detail - SS'!D88</f>
        <v>0</v>
      </c>
      <c r="D130" s="865"/>
      <c r="E130" s="870"/>
    </row>
    <row r="131" spans="1:8">
      <c r="A131" s="826">
        <f>'Operating Detail - SS'!A89</f>
        <v>0</v>
      </c>
      <c r="B131" s="827"/>
      <c r="C131" s="228">
        <f>'Operating Detail - SS'!D89</f>
        <v>0</v>
      </c>
      <c r="D131" s="865"/>
      <c r="E131" s="870"/>
    </row>
    <row r="132" spans="1:8">
      <c r="A132" s="826" t="str">
        <f>'Operating Detail - SS'!A90</f>
        <v>Subcontractor indirect (First $25k only)</v>
      </c>
      <c r="B132" s="827"/>
      <c r="C132" s="228">
        <f>'Operating Detail - SS'!D90</f>
        <v>0</v>
      </c>
      <c r="D132" s="865"/>
      <c r="E132" s="870"/>
    </row>
    <row r="133" spans="1:8">
      <c r="A133" s="826"/>
      <c r="B133" s="827"/>
      <c r="C133" s="228"/>
      <c r="D133" s="868"/>
      <c r="E133" s="869"/>
    </row>
    <row r="134" spans="1:8" s="731" customFormat="1" ht="13.5" thickBot="1">
      <c r="A134" s="1118" t="str">
        <f>'Operating Detail - SS'!A92</f>
        <v>TOTAL OTHER EXPENSES</v>
      </c>
      <c r="B134" s="1119"/>
      <c r="C134" s="734">
        <f>SUM(C112:C132)</f>
        <v>0</v>
      </c>
      <c r="D134" s="735"/>
      <c r="E134" s="738"/>
      <c r="F134" s="739"/>
      <c r="G134" s="728"/>
      <c r="H134" s="728"/>
    </row>
    <row r="135" spans="1:8">
      <c r="A135" s="827">
        <f>'Operating Detail - SS'!A93</f>
        <v>0</v>
      </c>
      <c r="B135" s="827"/>
      <c r="C135" s="228"/>
    </row>
    <row r="136" spans="1:8" ht="13.5" thickBot="1">
      <c r="A136" s="827"/>
      <c r="B136" s="827"/>
      <c r="C136" s="228"/>
    </row>
    <row r="137" spans="1:8" ht="12.75" customHeight="1">
      <c r="A137" s="1112" t="str">
        <f>'Operating Detail - SS'!A94</f>
        <v>CAPITAL EXPENSES</v>
      </c>
      <c r="B137" s="1113"/>
      <c r="C137" s="212" t="s">
        <v>339</v>
      </c>
      <c r="D137" s="211" t="s">
        <v>330</v>
      </c>
      <c r="E137" s="213" t="s">
        <v>331</v>
      </c>
    </row>
    <row r="138" spans="1:8">
      <c r="A138" s="826">
        <f>'Operating Detail - SS'!A95</f>
        <v>0</v>
      </c>
      <c r="B138" s="827"/>
      <c r="C138" s="228">
        <f>'Operating Detail - SS'!D95</f>
        <v>0</v>
      </c>
      <c r="D138" s="865"/>
      <c r="E138" s="870"/>
    </row>
    <row r="139" spans="1:8">
      <c r="A139" s="826">
        <f>'Operating Detail - SS'!A96</f>
        <v>0</v>
      </c>
      <c r="B139" s="827"/>
      <c r="C139" s="228">
        <f>'Operating Detail - SS'!D96</f>
        <v>0</v>
      </c>
      <c r="D139" s="865"/>
      <c r="E139" s="870"/>
    </row>
    <row r="140" spans="1:8">
      <c r="A140" s="826">
        <f>'Operating Detail - SS'!A97</f>
        <v>0</v>
      </c>
      <c r="B140" s="827"/>
      <c r="C140" s="228">
        <f>'Operating Detail - SS'!D97</f>
        <v>0</v>
      </c>
      <c r="D140" s="865"/>
      <c r="E140" s="870"/>
    </row>
    <row r="141" spans="1:8">
      <c r="A141" s="826">
        <f>'Operating Detail - SS'!A98</f>
        <v>0</v>
      </c>
      <c r="B141" s="827"/>
      <c r="C141" s="228">
        <f>'Operating Detail - SS'!D98</f>
        <v>0</v>
      </c>
      <c r="D141" s="865"/>
      <c r="E141" s="870"/>
    </row>
    <row r="142" spans="1:8">
      <c r="A142" s="826">
        <f>'Operating Detail - SS'!A99</f>
        <v>0</v>
      </c>
      <c r="B142" s="827"/>
      <c r="C142" s="228">
        <f>'Operating Detail - SS'!D99</f>
        <v>0</v>
      </c>
      <c r="D142" s="865"/>
      <c r="E142" s="870"/>
    </row>
    <row r="143" spans="1:8">
      <c r="A143" s="826">
        <f>'Operating Detail - SS'!A100</f>
        <v>0</v>
      </c>
      <c r="B143" s="827"/>
      <c r="C143" s="228">
        <f>'Operating Detail - SS'!D100</f>
        <v>0</v>
      </c>
      <c r="D143" s="865"/>
      <c r="E143" s="870"/>
    </row>
    <row r="144" spans="1:8">
      <c r="A144" s="826">
        <f>'Operating Detail - SS'!A101</f>
        <v>0</v>
      </c>
      <c r="B144" s="827"/>
      <c r="C144" s="228">
        <f>'Operating Detail - SS'!D101</f>
        <v>0</v>
      </c>
      <c r="D144" s="865"/>
      <c r="E144" s="870"/>
    </row>
    <row r="145" spans="1:8">
      <c r="A145" s="826">
        <f>'Operating Detail - SS'!A102</f>
        <v>0</v>
      </c>
      <c r="B145" s="827"/>
      <c r="C145" s="228"/>
      <c r="D145" s="868"/>
      <c r="E145" s="869"/>
    </row>
    <row r="146" spans="1:8" s="731" customFormat="1" ht="13.5" thickBot="1">
      <c r="A146" s="1118" t="str">
        <f>'Operating Detail - SS'!A103</f>
        <v>TOTAL CAPITAL EXPENSES</v>
      </c>
      <c r="B146" s="1119"/>
      <c r="C146" s="734">
        <f>SUM(C138:C144)</f>
        <v>0</v>
      </c>
      <c r="D146" s="735"/>
      <c r="E146" s="738"/>
      <c r="F146" s="739"/>
      <c r="G146" s="728"/>
      <c r="H146" s="728"/>
    </row>
    <row r="147" spans="1:8">
      <c r="A147" s="827"/>
      <c r="B147" s="827"/>
      <c r="C147" s="228"/>
    </row>
    <row r="148" spans="1:8" ht="12.75" customHeight="1">
      <c r="A148" s="827">
        <f>'Operating Detail - SS'!A142</f>
        <v>0</v>
      </c>
      <c r="B148" s="827"/>
    </row>
    <row r="149" spans="1:8" ht="12.75" hidden="1" customHeight="1">
      <c r="A149" s="827">
        <f>'Operating Detail - SS'!A143</f>
        <v>0</v>
      </c>
      <c r="B149" s="827"/>
    </row>
    <row r="150" spans="1:8" ht="12.75" hidden="1" customHeight="1">
      <c r="A150" s="827">
        <f>'Operating Detail - SS'!A144</f>
        <v>0</v>
      </c>
      <c r="B150" s="827"/>
    </row>
    <row r="151" spans="1:8" ht="12.75" hidden="1" customHeight="1">
      <c r="A151" s="827">
        <f>'Operating Detail - SS'!A145</f>
        <v>0</v>
      </c>
      <c r="B151" s="827"/>
    </row>
    <row r="152" spans="1:8" ht="12.75" hidden="1" customHeight="1">
      <c r="A152" s="827">
        <f>'Operating Detail - SS'!A146</f>
        <v>0</v>
      </c>
      <c r="B152" s="827"/>
    </row>
    <row r="153" spans="1:8" ht="12.75" hidden="1" customHeight="1">
      <c r="A153" s="827">
        <f>'Operating Detail - SS'!A147</f>
        <v>0</v>
      </c>
      <c r="B153" s="827"/>
    </row>
    <row r="154" spans="1:8" ht="12.75" hidden="1" customHeight="1">
      <c r="A154" s="827">
        <f>'Operating Detail - SS'!A148</f>
        <v>0</v>
      </c>
      <c r="B154" s="827"/>
    </row>
    <row r="155" spans="1:8" ht="12.75" hidden="1" customHeight="1">
      <c r="A155" s="827">
        <f>'Operating Detail - SS'!A149</f>
        <v>0</v>
      </c>
      <c r="B155" s="827"/>
    </row>
    <row r="156" spans="1:8" ht="12.75" hidden="1" customHeight="1">
      <c r="A156" s="827">
        <f>'Operating Detail - SS'!A150</f>
        <v>0</v>
      </c>
      <c r="B156" s="827"/>
    </row>
    <row r="157" spans="1:8" ht="12.75" hidden="1" customHeight="1">
      <c r="A157" s="827">
        <f>'Operating Detail - SS'!A151</f>
        <v>0</v>
      </c>
      <c r="B157" s="827"/>
    </row>
    <row r="158" spans="1:8" ht="12.75" hidden="1" customHeight="1">
      <c r="A158" s="827">
        <f>'Operating Detail - SS'!A152</f>
        <v>0</v>
      </c>
      <c r="B158" s="827"/>
    </row>
    <row r="159" spans="1:8" ht="12.75" hidden="1" customHeight="1"/>
    <row r="160" spans="1:8" ht="12.75" hidden="1" customHeight="1"/>
    <row r="161" ht="12.75" hidden="1" customHeight="1"/>
    <row r="162" ht="12.75" hidden="1" customHeight="1"/>
    <row r="163" ht="12.75" hidden="1" customHeight="1"/>
  </sheetData>
  <conditionalFormatting sqref="C49">
    <cfRule type="expression" dxfId="510" priority="23">
      <formula>$A49=0</formula>
    </cfRule>
  </conditionalFormatting>
  <conditionalFormatting sqref="C107">
    <cfRule type="expression" dxfId="509" priority="44">
      <formula>$A107=0</formula>
    </cfRule>
  </conditionalFormatting>
  <conditionalFormatting sqref="C134">
    <cfRule type="expression" dxfId="508" priority="43">
      <formula>$A134=0</formula>
    </cfRule>
  </conditionalFormatting>
  <conditionalFormatting sqref="C146">
    <cfRule type="expression" dxfId="507" priority="42">
      <formula>$A146=0</formula>
    </cfRule>
  </conditionalFormatting>
  <conditionalFormatting sqref="D5:E46">
    <cfRule type="containsBlanks" dxfId="506" priority="13">
      <formula>LEN(TRIM(D5))=0</formula>
    </cfRule>
    <cfRule type="expression" dxfId="505" priority="14">
      <formula>$C5=0</formula>
    </cfRule>
  </conditionalFormatting>
  <conditionalFormatting sqref="D52:E93">
    <cfRule type="containsBlanks" dxfId="504" priority="9">
      <formula>LEN(TRIM(D52))=0</formula>
    </cfRule>
    <cfRule type="expression" dxfId="503" priority="10">
      <formula>$C52=0</formula>
    </cfRule>
  </conditionalFormatting>
  <conditionalFormatting sqref="D95:E105">
    <cfRule type="containsBlanks" dxfId="502" priority="7">
      <formula>LEN(TRIM(D95))=0</formula>
    </cfRule>
    <cfRule type="expression" dxfId="501" priority="8">
      <formula>$C95=0</formula>
    </cfRule>
  </conditionalFormatting>
  <conditionalFormatting sqref="D112:E121">
    <cfRule type="containsBlanks" dxfId="500" priority="5">
      <formula>LEN(TRIM(D112))=0</formula>
    </cfRule>
    <cfRule type="expression" dxfId="499" priority="6">
      <formula>$C112=0</formula>
    </cfRule>
  </conditionalFormatting>
  <conditionalFormatting sqref="D123:E132">
    <cfRule type="containsBlanks" dxfId="498" priority="3">
      <formula>LEN(TRIM(D123))=0</formula>
    </cfRule>
    <cfRule type="expression" dxfId="497" priority="4">
      <formula>$C123=0</formula>
    </cfRule>
  </conditionalFormatting>
  <conditionalFormatting sqref="D138:E144">
    <cfRule type="containsBlanks" dxfId="496" priority="1">
      <formula>LEN(TRIM(D138))=0</formula>
    </cfRule>
    <cfRule type="expression" dxfId="495" priority="2">
      <formula>$C138=0</formula>
    </cfRule>
  </conditionalFormatting>
  <conditionalFormatting sqref="F5:F46">
    <cfRule type="expression" dxfId="494" priority="35" stopIfTrue="1">
      <formula>$C5=0</formula>
    </cfRule>
    <cfRule type="containsBlanks" dxfId="493" priority="36">
      <formula>LEN(TRIM(F5))=0</formula>
    </cfRule>
  </conditionalFormatting>
  <printOptions headings="1"/>
  <pageMargins left="0.25" right="0.25" top="0.75" bottom="0.75" header="0.3" footer="0.3"/>
  <pageSetup scale="21" fitToWidth="0" orientation="landscape" r:id="rId1"/>
  <headerFooter alignWithMargins="0">
    <oddFooter>&amp;CPage &amp;P of &amp;N</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9.9978637043366805E-2"/>
    <pageSetUpPr fitToPage="1"/>
  </sheetPr>
  <dimension ref="A1:O78"/>
  <sheetViews>
    <sheetView showGridLines="0" zoomScaleNormal="100" workbookViewId="0">
      <selection activeCell="E4" sqref="E4"/>
    </sheetView>
  </sheetViews>
  <sheetFormatPr defaultColWidth="0" defaultRowHeight="15.75" zeroHeight="1"/>
  <cols>
    <col min="1" max="1" width="21.85546875" style="33" customWidth="1"/>
    <col min="2" max="3" width="15.42578125" style="33" customWidth="1"/>
    <col min="4" max="4" width="14.5703125" style="33" customWidth="1"/>
    <col min="5" max="6" width="16.5703125" style="33" customWidth="1"/>
    <col min="7" max="9" width="16.5703125" style="33" hidden="1" customWidth="1"/>
    <col min="10" max="10" width="16.5703125" style="33" customWidth="1"/>
    <col min="11" max="11" width="14.28515625" style="33" customWidth="1"/>
    <col min="12" max="12" width="14" style="33" bestFit="1" customWidth="1"/>
    <col min="13" max="14" width="21.140625" style="33" hidden="1" customWidth="1"/>
    <col min="15" max="15" width="14" style="33" hidden="1" customWidth="1"/>
    <col min="16" max="16384" width="11.42578125" style="33" hidden="1"/>
  </cols>
  <sheetData>
    <row r="1" spans="1:10" ht="15" customHeight="1">
      <c r="A1" s="32" t="s">
        <v>218</v>
      </c>
      <c r="B1" s="32"/>
      <c r="C1" s="32"/>
      <c r="D1" s="32"/>
    </row>
    <row r="2" spans="1:10" ht="15" customHeight="1">
      <c r="A2" s="32" t="s">
        <v>219</v>
      </c>
      <c r="B2" s="32"/>
      <c r="C2" s="32"/>
      <c r="D2" s="32"/>
    </row>
    <row r="3" spans="1:10">
      <c r="A3" s="34" t="s">
        <v>220</v>
      </c>
      <c r="B3" s="1003" t="str">
        <f>IF('Summary - SS'!B3&lt;&gt;"",'Summary - SS'!B3,"")</f>
        <v/>
      </c>
    </row>
    <row r="4" spans="1:10" ht="28.5" customHeight="1">
      <c r="A4" s="1340" t="s">
        <v>221</v>
      </c>
      <c r="B4" s="191" t="s">
        <v>222</v>
      </c>
      <c r="C4" s="191" t="s">
        <v>223</v>
      </c>
      <c r="D4" s="191" t="s">
        <v>224</v>
      </c>
    </row>
    <row r="5" spans="1:10">
      <c r="A5" s="1341"/>
      <c r="B5" s="817">
        <f>'Summary - SS'!B5</f>
        <v>45413</v>
      </c>
      <c r="C5" s="817">
        <f>'Summary - SS'!C5</f>
        <v>46934</v>
      </c>
      <c r="D5" s="810">
        <f>ROUNDUP(YEARFRAC(B5,C5),0)</f>
        <v>5</v>
      </c>
    </row>
    <row r="6" spans="1:10" ht="15.75" customHeight="1">
      <c r="A6" s="37" t="s">
        <v>386</v>
      </c>
      <c r="B6" s="1453" t="str">
        <f>IF('Summary - SS'!B6&lt;&gt;"",'Summary - SS'!B6,"")</f>
        <v/>
      </c>
      <c r="C6" s="1454">
        <f>'Summary - SS'!C6</f>
        <v>0</v>
      </c>
      <c r="D6" s="1455">
        <f>'Summary - SS'!D6</f>
        <v>0</v>
      </c>
      <c r="E6" s="36"/>
      <c r="F6" s="36"/>
      <c r="G6" s="36"/>
      <c r="H6" s="36"/>
      <c r="I6" s="36"/>
    </row>
    <row r="7" spans="1:10">
      <c r="A7" s="37" t="s">
        <v>248</v>
      </c>
      <c r="B7" s="1456" t="str">
        <f>'Summary - SS'!B7</f>
        <v>RFQ #142 TAY Site in SOMA</v>
      </c>
      <c r="C7" s="1457">
        <f>'Summary - SS'!C7</f>
        <v>0</v>
      </c>
      <c r="D7" s="1458">
        <f>'Summary - SS'!D7</f>
        <v>0</v>
      </c>
      <c r="E7" s="36"/>
      <c r="F7" s="36"/>
      <c r="G7" s="36"/>
      <c r="H7" s="36"/>
      <c r="I7" s="36"/>
    </row>
    <row r="8" spans="1:10">
      <c r="A8" s="34" t="s">
        <v>283</v>
      </c>
      <c r="B8" s="1447" t="s">
        <v>421</v>
      </c>
      <c r="C8" s="1448"/>
      <c r="D8" s="1449"/>
    </row>
    <row r="9" spans="1:10">
      <c r="A9" s="812" t="s">
        <v>428</v>
      </c>
      <c r="B9" s="1129">
        <v>25000</v>
      </c>
      <c r="C9" s="1130"/>
      <c r="D9" s="1131"/>
    </row>
    <row r="10" spans="1:10" s="646" customFormat="1" ht="18.75" customHeight="1">
      <c r="A10" s="642"/>
      <c r="B10" s="642"/>
      <c r="C10" s="642"/>
      <c r="D10" s="642"/>
      <c r="E10" s="33"/>
      <c r="F10" s="33"/>
      <c r="G10" s="1004"/>
      <c r="H10" s="1004"/>
      <c r="I10" s="1004"/>
      <c r="J10" s="645"/>
    </row>
    <row r="11" spans="1:10" s="73" customFormat="1" ht="18.75" customHeight="1">
      <c r="E11" s="1058" t="s">
        <v>237</v>
      </c>
      <c r="F11" s="917" t="s">
        <v>238</v>
      </c>
      <c r="G11" s="1051" t="s">
        <v>239</v>
      </c>
      <c r="H11" s="1052" t="s">
        <v>240</v>
      </c>
      <c r="I11" s="923" t="s">
        <v>241</v>
      </c>
      <c r="J11" s="995" t="s">
        <v>259</v>
      </c>
    </row>
    <row r="12" spans="1:10" s="93" customFormat="1" ht="38.25" customHeight="1">
      <c r="A12" s="73"/>
      <c r="B12" s="73"/>
      <c r="C12" s="73"/>
      <c r="D12" s="73"/>
      <c r="E12" s="1059" t="s">
        <v>408</v>
      </c>
      <c r="F12" s="103" t="str">
        <f>CONCATENATE(TEXT(F74,"m/d/yyyy")," - ",TEXT(F75,"m/d/yyyy"))</f>
        <v>7/1/2024 - 6/30/2025</v>
      </c>
      <c r="G12" s="77" t="e">
        <f>IF(#REF!&gt;=G73,CONCATENATE(TEXT(G74,"m/d/yyyy")," - ",TEXT(G75,"m/d/yyyy")),"N/A")</f>
        <v>#REF!</v>
      </c>
      <c r="H12" s="1053" t="e">
        <f>IF(#REF!&gt;=H73,CONCATENATE(TEXT(H74,"m/d/yyyy")," - ",TEXT(H75,"m/d/yyyy")),"N/A")</f>
        <v>#REF!</v>
      </c>
      <c r="I12" s="1054" t="e">
        <f>IF(#REF!&gt;=I73,CONCATENATE(TEXT(I74,"m/d/yyyy")," - ",TEXT(I75,"m/d/yyyy")),"N/A")</f>
        <v>#REF!</v>
      </c>
      <c r="J12" s="1055" t="s">
        <v>409</v>
      </c>
    </row>
    <row r="13" spans="1:10">
      <c r="A13" s="94"/>
      <c r="B13" s="94"/>
      <c r="C13" s="94"/>
      <c r="D13" s="94"/>
      <c r="E13" s="971" t="str">
        <f t="shared" ref="E13:I13" si="0">_xlfn.CONCAT(ROUND(YEARFRAC(E74,E75)*12,0)," Months")</f>
        <v>2 Months</v>
      </c>
      <c r="F13" s="444" t="str">
        <f t="shared" si="0"/>
        <v>12 Months</v>
      </c>
      <c r="G13" s="1056" t="str">
        <f t="shared" si="0"/>
        <v>12 Months</v>
      </c>
      <c r="H13" s="1015" t="str">
        <f t="shared" si="0"/>
        <v>12 Months</v>
      </c>
      <c r="I13" s="441" t="str">
        <f t="shared" si="0"/>
        <v>12 Months</v>
      </c>
      <c r="J13" s="1445" t="str">
        <f>'Summary - SS'!J13</f>
        <v>New</v>
      </c>
    </row>
    <row r="14" spans="1:10" hidden="1">
      <c r="A14" s="94"/>
      <c r="B14" s="94"/>
      <c r="C14" s="94"/>
      <c r="D14" s="94"/>
      <c r="E14" s="914" t="s">
        <v>260</v>
      </c>
      <c r="F14" s="405" t="s">
        <v>260</v>
      </c>
      <c r="G14" s="1057" t="s">
        <v>260</v>
      </c>
      <c r="H14" s="1016" t="s">
        <v>260</v>
      </c>
      <c r="I14" s="412" t="s">
        <v>260</v>
      </c>
      <c r="J14" s="1445"/>
    </row>
    <row r="15" spans="1:10">
      <c r="A15" s="1315" t="s">
        <v>261</v>
      </c>
      <c r="B15" s="1307"/>
      <c r="C15" s="1307"/>
      <c r="D15" s="1307"/>
      <c r="E15" s="973"/>
      <c r="F15" s="608"/>
      <c r="G15" s="608"/>
      <c r="H15" s="608"/>
      <c r="I15" s="608"/>
      <c r="J15" s="974"/>
    </row>
    <row r="16" spans="1:10">
      <c r="A16" s="1214" t="s">
        <v>262</v>
      </c>
      <c r="B16" s="1201"/>
      <c r="C16" s="1201"/>
      <c r="D16" s="1201"/>
      <c r="E16" s="265">
        <f>'Salary Detail Capacity Building'!G60</f>
        <v>0</v>
      </c>
      <c r="F16" s="909">
        <f>'Salary Detail Capacity Building'!L60</f>
        <v>0</v>
      </c>
      <c r="G16" s="635">
        <f>'Salary Detail Capacity Building'!Q60</f>
        <v>0</v>
      </c>
      <c r="H16" s="266">
        <f>'Salary Detail Capacity Building'!V60</f>
        <v>0</v>
      </c>
      <c r="I16" s="266">
        <f>'Salary Detail Capacity Building'!AA60</f>
        <v>0</v>
      </c>
      <c r="J16" s="975">
        <f>SUM(E16,F16,G16,H16,I16)</f>
        <v>0</v>
      </c>
    </row>
    <row r="17" spans="1:11">
      <c r="A17" s="1201" t="s">
        <v>263</v>
      </c>
      <c r="B17" s="1201"/>
      <c r="C17" s="1201"/>
      <c r="D17" s="1201"/>
      <c r="E17" s="1021">
        <f>'Operating Detail Capacity Build'!C67</f>
        <v>0</v>
      </c>
      <c r="F17" s="978">
        <f>'Operating Detail Capacity Build'!D67</f>
        <v>0</v>
      </c>
      <c r="G17" s="256">
        <f>'Operating Detail Capacity Build'!E67</f>
        <v>0</v>
      </c>
      <c r="H17" s="267">
        <f>'Operating Detail Capacity Build'!F67</f>
        <v>0</v>
      </c>
      <c r="I17" s="267">
        <f>'Operating Detail Capacity Build'!G67</f>
        <v>0</v>
      </c>
      <c r="J17" s="975">
        <f t="shared" ref="J17:J24" si="1">SUM(E17,F17,G17,H17,I17)</f>
        <v>0</v>
      </c>
      <c r="K17" s="41"/>
    </row>
    <row r="18" spans="1:11" s="42" customFormat="1">
      <c r="A18" s="1201" t="s">
        <v>264</v>
      </c>
      <c r="B18" s="1201"/>
      <c r="C18" s="1201"/>
      <c r="D18" s="1201"/>
      <c r="E18" s="1021">
        <f t="shared" ref="E18:I18" si="2">SUM(E16:E17)</f>
        <v>0</v>
      </c>
      <c r="F18" s="978">
        <f t="shared" si="2"/>
        <v>0</v>
      </c>
      <c r="G18" s="256">
        <f t="shared" si="2"/>
        <v>0</v>
      </c>
      <c r="H18" s="267">
        <f t="shared" si="2"/>
        <v>0</v>
      </c>
      <c r="I18" s="267">
        <f t="shared" si="2"/>
        <v>0</v>
      </c>
      <c r="J18" s="975">
        <f t="shared" si="1"/>
        <v>0</v>
      </c>
    </row>
    <row r="19" spans="1:11">
      <c r="A19" s="1317" t="s">
        <v>265</v>
      </c>
      <c r="B19" s="1317"/>
      <c r="C19" s="1317"/>
      <c r="D19" s="1317"/>
      <c r="E19" s="1022"/>
      <c r="F19" s="1018"/>
      <c r="G19" s="239"/>
      <c r="H19" s="240"/>
      <c r="I19" s="240"/>
      <c r="J19" s="977"/>
    </row>
    <row r="20" spans="1:11">
      <c r="A20" s="1201" t="s">
        <v>417</v>
      </c>
      <c r="B20" s="1201"/>
      <c r="C20" s="1201"/>
      <c r="D20" s="1201"/>
      <c r="E20" s="1023">
        <f>ROUND(E18*E19,0)</f>
        <v>0</v>
      </c>
      <c r="F20" s="925">
        <f>ROUND(F18*F19,0)</f>
        <v>0</v>
      </c>
      <c r="G20" s="270">
        <f>ROUND(G18*G19,0)</f>
        <v>0</v>
      </c>
      <c r="H20" s="271">
        <f>ROUND(H18*H19,0)</f>
        <v>0</v>
      </c>
      <c r="I20" s="271">
        <f>ROUND(I18*I19,0)</f>
        <v>0</v>
      </c>
      <c r="J20" s="931">
        <f t="shared" si="1"/>
        <v>0</v>
      </c>
    </row>
    <row r="21" spans="1:11">
      <c r="A21" s="1201" t="s">
        <v>267</v>
      </c>
      <c r="B21" s="1201"/>
      <c r="C21" s="1201"/>
      <c r="D21" s="1201"/>
      <c r="E21" s="1023">
        <f>'Operating Detail Capacity Build'!C92</f>
        <v>0</v>
      </c>
      <c r="F21" s="925">
        <f>'Operating Detail Capacity Build'!D92</f>
        <v>0</v>
      </c>
      <c r="G21" s="270">
        <f>'Operating Detail Capacity Build'!E92</f>
        <v>0</v>
      </c>
      <c r="H21" s="271">
        <f>'Operating Detail Capacity Build'!F92</f>
        <v>0</v>
      </c>
      <c r="I21" s="271">
        <f>'Operating Detail Capacity Build'!G92</f>
        <v>0</v>
      </c>
      <c r="J21" s="931">
        <f t="shared" si="1"/>
        <v>0</v>
      </c>
    </row>
    <row r="22" spans="1:11">
      <c r="A22" s="1201" t="s">
        <v>286</v>
      </c>
      <c r="B22" s="1201"/>
      <c r="C22" s="1201"/>
      <c r="D22" s="1201"/>
      <c r="E22" s="1023">
        <f>'Operating Detail Capacity Build'!C103</f>
        <v>0</v>
      </c>
      <c r="F22" s="925">
        <f>'Operating Detail Capacity Build'!D103</f>
        <v>0</v>
      </c>
      <c r="G22" s="270">
        <f>'Operating Detail Capacity Build'!E103</f>
        <v>0</v>
      </c>
      <c r="H22" s="271">
        <f>'Operating Detail Capacity Build'!F103</f>
        <v>0</v>
      </c>
      <c r="I22" s="271">
        <f>'Operating Detail Capacity Build'!G103</f>
        <v>0</v>
      </c>
      <c r="J22" s="931">
        <f t="shared" si="1"/>
        <v>0</v>
      </c>
    </row>
    <row r="23" spans="1:11" s="32" customFormat="1" hidden="1">
      <c r="A23" s="1201" t="s">
        <v>287</v>
      </c>
      <c r="B23" s="1201"/>
      <c r="C23" s="1201"/>
      <c r="D23" s="1201"/>
      <c r="E23" s="1037"/>
      <c r="F23" s="1019"/>
      <c r="G23" s="245"/>
      <c r="H23" s="246"/>
      <c r="I23" s="246"/>
      <c r="J23" s="931">
        <f t="shared" si="1"/>
        <v>0</v>
      </c>
      <c r="K23" s="183"/>
    </row>
    <row r="24" spans="1:11" s="32" customFormat="1">
      <c r="A24" s="1193" t="s">
        <v>270</v>
      </c>
      <c r="B24" s="1193"/>
      <c r="C24" s="1193"/>
      <c r="D24" s="1193"/>
      <c r="E24" s="277">
        <f t="shared" ref="E24:I24" si="3">SUM(E18+E20+E21+E22+E23)</f>
        <v>0</v>
      </c>
      <c r="F24" s="276">
        <f t="shared" si="3"/>
        <v>0</v>
      </c>
      <c r="G24" s="927">
        <f t="shared" si="3"/>
        <v>0</v>
      </c>
      <c r="H24" s="278">
        <f t="shared" si="3"/>
        <v>0</v>
      </c>
      <c r="I24" s="278">
        <f t="shared" si="3"/>
        <v>0</v>
      </c>
      <c r="J24" s="54">
        <f t="shared" si="1"/>
        <v>0</v>
      </c>
      <c r="K24" s="183"/>
    </row>
    <row r="25" spans="1:11" ht="11.25" customHeight="1">
      <c r="A25" s="1306"/>
      <c r="B25" s="1306"/>
      <c r="C25" s="1306"/>
      <c r="D25" s="1306"/>
      <c r="E25" s="973"/>
      <c r="F25" s="608"/>
      <c r="G25" s="608"/>
      <c r="H25" s="608"/>
      <c r="I25" s="608"/>
      <c r="J25" s="974"/>
    </row>
    <row r="26" spans="1:11">
      <c r="A26" s="1315" t="s">
        <v>271</v>
      </c>
      <c r="B26" s="1307"/>
      <c r="C26" s="1307"/>
      <c r="D26" s="1307"/>
      <c r="E26" s="1038"/>
      <c r="F26" s="396"/>
      <c r="G26" s="396"/>
      <c r="H26" s="396"/>
      <c r="I26" s="396"/>
      <c r="J26" s="39"/>
      <c r="K26" s="41"/>
    </row>
    <row r="27" spans="1:11" s="32" customFormat="1" hidden="1">
      <c r="A27" s="1443" t="str">
        <f>IF('Summary - SS'!A27:D27&lt;&gt;"",'Summary - SS'!A27:D27,"")</f>
        <v>Prop C</v>
      </c>
      <c r="B27" s="1444"/>
      <c r="C27" s="1444"/>
      <c r="D27" s="1444"/>
      <c r="E27" s="282"/>
      <c r="F27" s="271"/>
      <c r="G27" s="270"/>
      <c r="H27" s="271"/>
      <c r="I27" s="271"/>
      <c r="J27" s="931">
        <f t="shared" ref="J27:J46" si="4">SUM(E27,F27,G27,H27,I27)</f>
        <v>0</v>
      </c>
    </row>
    <row r="28" spans="1:11" s="32" customFormat="1">
      <c r="A28" s="1443" t="str">
        <f>IF('Summary - SS'!A28:D28&lt;&gt;"",'Summary - SS'!A28:D28,"")</f>
        <v>Prop C - One Time</v>
      </c>
      <c r="B28" s="1444"/>
      <c r="C28" s="1444"/>
      <c r="D28" s="1444"/>
      <c r="E28" s="1122">
        <f>E24-E53</f>
        <v>0</v>
      </c>
      <c r="F28" s="1122">
        <f>F24-F53</f>
        <v>0</v>
      </c>
      <c r="G28" s="270"/>
      <c r="H28" s="271"/>
      <c r="I28" s="271"/>
      <c r="J28" s="931">
        <f t="shared" si="4"/>
        <v>0</v>
      </c>
    </row>
    <row r="29" spans="1:11" s="32" customFormat="1" hidden="1">
      <c r="A29" s="1443" t="str">
        <f>IF('Summary - SS'!A29:D29&lt;&gt;"",'Summary - SS'!A29:D29,"")</f>
        <v>Prop C - Start Up</v>
      </c>
      <c r="B29" s="1444"/>
      <c r="C29" s="1444"/>
      <c r="D29" s="1444"/>
      <c r="E29" s="1023"/>
      <c r="F29" s="925"/>
      <c r="G29" s="270"/>
      <c r="H29" s="271"/>
      <c r="I29" s="271"/>
      <c r="J29" s="931">
        <f t="shared" si="4"/>
        <v>0</v>
      </c>
    </row>
    <row r="30" spans="1:11" s="32" customFormat="1" hidden="1">
      <c r="A30" s="1443" t="str">
        <f>IF('Summary - SS'!A30:D30&lt;&gt;"",'Summary - SS'!A30:D30,"")</f>
        <v/>
      </c>
      <c r="B30" s="1444"/>
      <c r="C30" s="1444"/>
      <c r="D30" s="1444"/>
      <c r="E30" s="1023"/>
      <c r="F30" s="925"/>
      <c r="G30" s="270"/>
      <c r="H30" s="271"/>
      <c r="I30" s="271"/>
      <c r="J30" s="931">
        <f t="shared" si="4"/>
        <v>0</v>
      </c>
    </row>
    <row r="31" spans="1:11" s="32" customFormat="1" hidden="1">
      <c r="A31" s="1443" t="str">
        <f>IF('Summary - SS'!A31:D31&lt;&gt;"",'Summary - SS'!A31:D31,"")</f>
        <v/>
      </c>
      <c r="B31" s="1444"/>
      <c r="C31" s="1444"/>
      <c r="D31" s="1444"/>
      <c r="E31" s="1023"/>
      <c r="F31" s="925"/>
      <c r="G31" s="270"/>
      <c r="H31" s="271"/>
      <c r="I31" s="271"/>
      <c r="J31" s="931">
        <f t="shared" si="4"/>
        <v>0</v>
      </c>
    </row>
    <row r="32" spans="1:11" s="32" customFormat="1" hidden="1">
      <c r="A32" s="1443" t="str">
        <f>IF('Summary - SS'!A32:D32&lt;&gt;"",'Summary - SS'!A32:D32,"")</f>
        <v/>
      </c>
      <c r="B32" s="1444"/>
      <c r="C32" s="1444"/>
      <c r="D32" s="1444"/>
      <c r="E32" s="1023"/>
      <c r="F32" s="925"/>
      <c r="G32" s="270"/>
      <c r="H32" s="271"/>
      <c r="I32" s="271"/>
      <c r="J32" s="931">
        <f t="shared" si="4"/>
        <v>0</v>
      </c>
    </row>
    <row r="33" spans="1:12" s="32" customFormat="1" hidden="1">
      <c r="A33" s="1443" t="str">
        <f>IF('Summary - SS'!A33:D33&lt;&gt;"",'Summary - SS'!A33:D33,"")</f>
        <v/>
      </c>
      <c r="B33" s="1444"/>
      <c r="C33" s="1444"/>
      <c r="D33" s="1444"/>
      <c r="E33" s="1023"/>
      <c r="F33" s="925"/>
      <c r="G33" s="270"/>
      <c r="H33" s="271"/>
      <c r="I33" s="271"/>
      <c r="J33" s="931">
        <f t="shared" si="4"/>
        <v>0</v>
      </c>
    </row>
    <row r="34" spans="1:12" s="32" customFormat="1" hidden="1">
      <c r="A34" s="1443" t="str">
        <f>IF('Summary - SS'!A34:D34&lt;&gt;"",'Summary - SS'!A34:D34,"")</f>
        <v/>
      </c>
      <c r="B34" s="1444"/>
      <c r="C34" s="1444"/>
      <c r="D34" s="1444"/>
      <c r="E34" s="1023"/>
      <c r="F34" s="925"/>
      <c r="G34" s="270"/>
      <c r="H34" s="271"/>
      <c r="I34" s="271"/>
      <c r="J34" s="931">
        <f t="shared" si="4"/>
        <v>0</v>
      </c>
    </row>
    <row r="35" spans="1:12" s="32" customFormat="1" hidden="1">
      <c r="A35" s="1443" t="str">
        <f>IF('Summary - SS'!A35:D35&lt;&gt;"",'Summary - SS'!A35:D35,"")</f>
        <v/>
      </c>
      <c r="B35" s="1444"/>
      <c r="C35" s="1444"/>
      <c r="D35" s="1444"/>
      <c r="E35" s="1023"/>
      <c r="F35" s="925"/>
      <c r="G35" s="270"/>
      <c r="H35" s="271"/>
      <c r="I35" s="271"/>
      <c r="J35" s="931">
        <f t="shared" si="4"/>
        <v>0</v>
      </c>
    </row>
    <row r="36" spans="1:12" s="32" customFormat="1" hidden="1">
      <c r="A36" s="1443" t="str">
        <f>IF('Summary - SS'!A36:D36&lt;&gt;"",'Summary - SS'!A36:D36,"")</f>
        <v/>
      </c>
      <c r="B36" s="1444"/>
      <c r="C36" s="1444"/>
      <c r="D36" s="1444"/>
      <c r="E36" s="1023"/>
      <c r="F36" s="925"/>
      <c r="G36" s="270"/>
      <c r="H36" s="271"/>
      <c r="I36" s="271"/>
      <c r="J36" s="931">
        <f t="shared" si="4"/>
        <v>0</v>
      </c>
    </row>
    <row r="37" spans="1:12" s="32" customFormat="1" hidden="1">
      <c r="A37" s="1443" t="str">
        <f>IF('Summary - SS'!A37:D37&lt;&gt;"",'Summary - SS'!A37:D37,"")</f>
        <v/>
      </c>
      <c r="B37" s="1444"/>
      <c r="C37" s="1444"/>
      <c r="D37" s="1444"/>
      <c r="E37" s="1023"/>
      <c r="F37" s="925"/>
      <c r="G37" s="270"/>
      <c r="H37" s="271"/>
      <c r="I37" s="271"/>
      <c r="J37" s="931">
        <f t="shared" si="4"/>
        <v>0</v>
      </c>
    </row>
    <row r="38" spans="1:12" s="32" customFormat="1" hidden="1">
      <c r="A38" s="1443" t="str">
        <f>IF('Summary - SS'!A38:D38&lt;&gt;"",'Summary - SS'!A38:D38,"")</f>
        <v/>
      </c>
      <c r="B38" s="1444"/>
      <c r="C38" s="1444"/>
      <c r="D38" s="1444"/>
      <c r="E38" s="1023"/>
      <c r="F38" s="925"/>
      <c r="G38" s="270"/>
      <c r="H38" s="271"/>
      <c r="I38" s="271"/>
      <c r="J38" s="931">
        <f t="shared" si="4"/>
        <v>0</v>
      </c>
    </row>
    <row r="39" spans="1:12" hidden="1">
      <c r="A39" s="1443" t="str">
        <f>IF('Summary - SS'!A39:D39&lt;&gt;"",'Summary - SS'!A39:D39,"")</f>
        <v/>
      </c>
      <c r="B39" s="1444"/>
      <c r="C39" s="1444"/>
      <c r="D39" s="1444"/>
      <c r="E39" s="1023"/>
      <c r="F39" s="925"/>
      <c r="G39" s="270"/>
      <c r="H39" s="271"/>
      <c r="I39" s="271"/>
      <c r="J39" s="931">
        <f t="shared" si="4"/>
        <v>0</v>
      </c>
    </row>
    <row r="40" spans="1:12" hidden="1">
      <c r="A40" s="1443" t="str">
        <f>IF('Summary - SS'!A40:D40&lt;&gt;"",'Summary - SS'!A40:D40,"")</f>
        <v/>
      </c>
      <c r="B40" s="1444"/>
      <c r="C40" s="1444"/>
      <c r="D40" s="1444"/>
      <c r="E40" s="1023"/>
      <c r="F40" s="925"/>
      <c r="G40" s="270"/>
      <c r="H40" s="271"/>
      <c r="I40" s="271"/>
      <c r="J40" s="931">
        <f t="shared" si="4"/>
        <v>0</v>
      </c>
    </row>
    <row r="41" spans="1:12" hidden="1">
      <c r="A41" s="1443" t="str">
        <f>IF('Summary - SS'!A41:D41&lt;&gt;"",'Summary - SS'!A41:D41,"")</f>
        <v/>
      </c>
      <c r="B41" s="1444"/>
      <c r="C41" s="1444"/>
      <c r="D41" s="1444"/>
      <c r="E41" s="1023"/>
      <c r="F41" s="925"/>
      <c r="G41" s="270"/>
      <c r="H41" s="271"/>
      <c r="I41" s="271"/>
      <c r="J41" s="931">
        <f t="shared" si="4"/>
        <v>0</v>
      </c>
    </row>
    <row r="42" spans="1:12" hidden="1">
      <c r="A42" s="1443" t="str">
        <f>IF('Summary - SS'!A42:D42&lt;&gt;"",'Summary - SS'!A42:D42,"")</f>
        <v/>
      </c>
      <c r="B42" s="1444"/>
      <c r="C42" s="1444"/>
      <c r="D42" s="1444"/>
      <c r="E42" s="1023"/>
      <c r="F42" s="925"/>
      <c r="G42" s="270"/>
      <c r="H42" s="271"/>
      <c r="I42" s="271"/>
      <c r="J42" s="975">
        <f t="shared" si="4"/>
        <v>0</v>
      </c>
    </row>
    <row r="43" spans="1:12" hidden="1">
      <c r="A43" s="1443" t="str">
        <f>IF('Summary - SS'!A43:D43&lt;&gt;"",'Summary - SS'!A43:D43,"")</f>
        <v/>
      </c>
      <c r="B43" s="1444"/>
      <c r="C43" s="1444"/>
      <c r="D43" s="1444"/>
      <c r="E43" s="1023"/>
      <c r="F43" s="925"/>
      <c r="G43" s="270"/>
      <c r="H43" s="271"/>
      <c r="I43" s="271"/>
      <c r="J43" s="975">
        <f t="shared" si="4"/>
        <v>0</v>
      </c>
    </row>
    <row r="44" spans="1:12" hidden="1">
      <c r="A44" s="1443" t="str">
        <f>IF('Summary - SS'!A44:D44&lt;&gt;"",'Summary - SS'!A44:D44,"")</f>
        <v/>
      </c>
      <c r="B44" s="1444"/>
      <c r="C44" s="1444"/>
      <c r="D44" s="1444"/>
      <c r="E44" s="1023"/>
      <c r="F44" s="925"/>
      <c r="G44" s="270"/>
      <c r="H44" s="271"/>
      <c r="I44" s="271"/>
      <c r="J44" s="975">
        <f t="shared" si="4"/>
        <v>0</v>
      </c>
    </row>
    <row r="45" spans="1:12" hidden="1">
      <c r="A45" s="1443" t="str">
        <f>IF('Summary - SS'!A45:D45&lt;&gt;"",'Summary - SS'!A45:D45,"")</f>
        <v/>
      </c>
      <c r="B45" s="1444"/>
      <c r="C45" s="1444"/>
      <c r="D45" s="1444"/>
      <c r="E45" s="1023"/>
      <c r="F45" s="925"/>
      <c r="G45" s="270"/>
      <c r="H45" s="271"/>
      <c r="I45" s="271"/>
      <c r="J45" s="975">
        <f t="shared" si="4"/>
        <v>0</v>
      </c>
    </row>
    <row r="46" spans="1:12" s="32" customFormat="1">
      <c r="A46" s="1451" t="s">
        <v>272</v>
      </c>
      <c r="B46" s="1452"/>
      <c r="C46" s="1452"/>
      <c r="D46" s="1452"/>
      <c r="E46" s="602">
        <f>ROUND(SUM(E27:E45),0)</f>
        <v>0</v>
      </c>
      <c r="F46" s="276">
        <f t="shared" ref="F46:I46" si="5">ROUND(SUM(F27:F45),0)</f>
        <v>0</v>
      </c>
      <c r="G46" s="1063">
        <f t="shared" si="5"/>
        <v>0</v>
      </c>
      <c r="H46" s="600">
        <f t="shared" si="5"/>
        <v>0</v>
      </c>
      <c r="I46" s="600">
        <f t="shared" si="5"/>
        <v>0</v>
      </c>
      <c r="J46" s="982">
        <f t="shared" si="4"/>
        <v>0</v>
      </c>
      <c r="K46" s="184"/>
      <c r="L46" s="184"/>
    </row>
    <row r="47" spans="1:12" ht="9" customHeight="1">
      <c r="A47" s="1306"/>
      <c r="B47" s="1306"/>
      <c r="C47" s="1306"/>
      <c r="D47" s="1306"/>
      <c r="E47" s="1039"/>
      <c r="F47" s="609"/>
      <c r="G47" s="609"/>
      <c r="H47" s="609"/>
      <c r="I47" s="609"/>
      <c r="J47" s="983"/>
      <c r="L47" s="283"/>
    </row>
    <row r="48" spans="1:12" ht="15.75" customHeight="1">
      <c r="A48" s="1307" t="s">
        <v>273</v>
      </c>
      <c r="B48" s="1307"/>
      <c r="C48" s="1307"/>
      <c r="D48" s="1307"/>
      <c r="E48" s="1023"/>
      <c r="F48" s="270"/>
      <c r="G48" s="270"/>
      <c r="H48" s="270"/>
      <c r="I48" s="270"/>
      <c r="J48" s="125"/>
      <c r="L48" s="46"/>
    </row>
    <row r="49" spans="1:12">
      <c r="A49" s="1450" t="str">
        <f>IF('Summary - SS'!B49&lt;&gt;"",'Summary - SS'!B49,"")</f>
        <v/>
      </c>
      <c r="B49" s="1450"/>
      <c r="C49" s="1450"/>
      <c r="D49" s="1450"/>
      <c r="E49" s="1027"/>
      <c r="F49" s="1028"/>
      <c r="G49" s="425"/>
      <c r="H49" s="424"/>
      <c r="I49" s="424"/>
      <c r="J49" s="125">
        <f t="shared" ref="J49:J53" si="6">SUM(E49,F49,G49,H49,I49)</f>
        <v>0</v>
      </c>
      <c r="L49" s="41"/>
    </row>
    <row r="50" spans="1:12">
      <c r="A50" s="1450" t="str">
        <f>IF('Summary - SS'!B50&lt;&gt;"",'Summary - SS'!B50,"")</f>
        <v/>
      </c>
      <c r="B50" s="1450"/>
      <c r="C50" s="1450"/>
      <c r="D50" s="1450"/>
      <c r="E50" s="1027"/>
      <c r="F50" s="1027"/>
      <c r="G50" s="425"/>
      <c r="H50" s="424"/>
      <c r="I50" s="424"/>
      <c r="J50" s="975">
        <f t="shared" si="6"/>
        <v>0</v>
      </c>
      <c r="L50" s="41"/>
    </row>
    <row r="51" spans="1:12">
      <c r="A51" s="1450" t="str">
        <f>IF('Summary - SS'!B51&lt;&gt;"",'Summary - SS'!B51,"")</f>
        <v/>
      </c>
      <c r="B51" s="1450"/>
      <c r="C51" s="1450"/>
      <c r="D51" s="1450"/>
      <c r="E51" s="1027"/>
      <c r="F51" s="1027"/>
      <c r="G51" s="425"/>
      <c r="H51" s="424"/>
      <c r="I51" s="424"/>
      <c r="J51" s="975">
        <f t="shared" si="6"/>
        <v>0</v>
      </c>
    </row>
    <row r="52" spans="1:12">
      <c r="A52" s="1450" t="str">
        <f>IF('Summary - SS'!B52&lt;&gt;"",'Summary - SS'!B52,"")</f>
        <v/>
      </c>
      <c r="B52" s="1450"/>
      <c r="C52" s="1450"/>
      <c r="D52" s="1450"/>
      <c r="E52" s="1027"/>
      <c r="F52" s="1027"/>
      <c r="G52" s="425"/>
      <c r="H52" s="424"/>
      <c r="I52" s="424"/>
      <c r="J52" s="975">
        <f t="shared" si="6"/>
        <v>0</v>
      </c>
    </row>
    <row r="53" spans="1:12" ht="18" customHeight="1">
      <c r="A53" s="1193" t="s">
        <v>274</v>
      </c>
      <c r="B53" s="1193"/>
      <c r="C53" s="1193"/>
      <c r="D53" s="1193"/>
      <c r="E53" s="1062">
        <f t="shared" ref="E53:I53" si="7">ROUND(SUM(E48:E52),0)</f>
        <v>0</v>
      </c>
      <c r="F53" s="978">
        <f t="shared" si="7"/>
        <v>0</v>
      </c>
      <c r="G53" s="261">
        <f t="shared" si="7"/>
        <v>0</v>
      </c>
      <c r="H53" s="286">
        <f t="shared" si="7"/>
        <v>0</v>
      </c>
      <c r="I53" s="286">
        <f t="shared" si="7"/>
        <v>0</v>
      </c>
      <c r="J53" s="985">
        <f t="shared" si="6"/>
        <v>0</v>
      </c>
    </row>
    <row r="54" spans="1:12" ht="18" customHeight="1">
      <c r="A54" s="1193"/>
      <c r="B54" s="1193"/>
      <c r="C54" s="1193"/>
      <c r="D54" s="1193"/>
      <c r="E54" s="265"/>
      <c r="F54" s="635"/>
      <c r="G54" s="635"/>
      <c r="H54" s="635"/>
      <c r="I54" s="635"/>
      <c r="J54" s="124"/>
    </row>
    <row r="55" spans="1:12" s="32" customFormat="1" ht="18" customHeight="1">
      <c r="A55" s="1193" t="s">
        <v>275</v>
      </c>
      <c r="B55" s="1193"/>
      <c r="C55" s="1193"/>
      <c r="D55" s="1193"/>
      <c r="E55" s="257">
        <f t="shared" ref="E55:I55" si="8">E46+E53</f>
        <v>0</v>
      </c>
      <c r="F55" s="255">
        <f t="shared" si="8"/>
        <v>0</v>
      </c>
      <c r="G55" s="374">
        <f t="shared" si="8"/>
        <v>0</v>
      </c>
      <c r="H55" s="632">
        <f t="shared" si="8"/>
        <v>0</v>
      </c>
      <c r="I55" s="632">
        <f t="shared" si="8"/>
        <v>0</v>
      </c>
      <c r="J55" s="185">
        <f t="shared" ref="J55:J56" si="9">SUM(E55,F55,G55,H55,I55)</f>
        <v>0</v>
      </c>
    </row>
    <row r="56" spans="1:12">
      <c r="A56" s="1201" t="s">
        <v>276</v>
      </c>
      <c r="B56" s="1201"/>
      <c r="C56" s="1201"/>
      <c r="D56" s="1201"/>
      <c r="E56" s="1109">
        <f>IF(AND(E55-E24&gt;-2,E55-E24&lt;2),0,E55-E24)</f>
        <v>0</v>
      </c>
      <c r="F56" s="1111">
        <f>IF(AND(F55-F24&gt;-2,F55-F24&lt;2),0,F55-F24)</f>
        <v>0</v>
      </c>
      <c r="G56" s="1110">
        <f>IF(AND(G55-G24&gt;-2,G55-G24&lt;2),0,G55-G24)</f>
        <v>0</v>
      </c>
      <c r="H56" s="1060">
        <f>IF(AND(H55-H24&gt;-2,H55-H24&lt;2),0,H55-H24)</f>
        <v>0</v>
      </c>
      <c r="I56" s="1060">
        <f>IF(AND(I55-I24&gt;-2,I55-I24&lt;2),0,I55-I24)</f>
        <v>0</v>
      </c>
      <c r="J56" s="1061">
        <f t="shared" si="9"/>
        <v>0</v>
      </c>
      <c r="K56" s="46"/>
      <c r="L56" s="46"/>
    </row>
    <row r="57" spans="1:12" ht="12.95" customHeight="1">
      <c r="F57" s="963"/>
      <c r="G57" s="963"/>
      <c r="H57" s="963"/>
      <c r="I57" s="963"/>
      <c r="J57" s="963"/>
    </row>
    <row r="58" spans="1:12" ht="20.100000000000001" customHeight="1">
      <c r="A58" s="62"/>
      <c r="B58" s="62"/>
      <c r="C58" s="62"/>
      <c r="D58" s="62"/>
    </row>
    <row r="59" spans="1:12">
      <c r="A59" s="808" t="s">
        <v>278</v>
      </c>
      <c r="B59" s="1446" t="str">
        <f>IF('Summary - SS'!B60&lt;&gt;"",'Summary - SS'!B60,"")</f>
        <v/>
      </c>
      <c r="C59" s="1446"/>
      <c r="D59" s="1446"/>
    </row>
    <row r="60" spans="1:12">
      <c r="A60" s="808" t="s">
        <v>279</v>
      </c>
      <c r="B60" s="1446" t="str">
        <f>IF('Summary - SS'!B61&lt;&gt;"",'Summary - SS'!B61,"")</f>
        <v/>
      </c>
      <c r="C60" s="1446"/>
      <c r="D60" s="1446"/>
    </row>
    <row r="61" spans="1:12" ht="17.25" customHeight="1">
      <c r="A61" s="808" t="s">
        <v>280</v>
      </c>
      <c r="B61" s="1446" t="str">
        <f>IF('Summary - SS'!B62&lt;&gt;"",'Summary - SS'!B62,"")</f>
        <v/>
      </c>
      <c r="C61" s="1446"/>
      <c r="D61" s="1446"/>
    </row>
    <row r="62" spans="1:12" ht="17.25" customHeight="1">
      <c r="A62" s="808" t="s">
        <v>281</v>
      </c>
      <c r="B62" s="1446" t="str">
        <f>IF('Summary - SS'!B63&lt;&gt;"",'Summary - SS'!B63,"")</f>
        <v/>
      </c>
      <c r="C62" s="1446"/>
      <c r="D62" s="1446"/>
    </row>
    <row r="63" spans="1:12" ht="15.75" customHeight="1">
      <c r="A63" s="1306"/>
      <c r="B63" s="1306"/>
      <c r="C63" s="1306"/>
      <c r="D63" s="1138"/>
    </row>
    <row r="64" spans="1:12" ht="15.75" customHeight="1">
      <c r="A64" s="32"/>
      <c r="B64" s="32"/>
      <c r="C64" s="32"/>
      <c r="D64" s="56"/>
    </row>
    <row r="65" spans="1:10"/>
    <row r="73" spans="1:10" hidden="1">
      <c r="A73" s="49" t="s">
        <v>231</v>
      </c>
      <c r="B73" s="49"/>
      <c r="C73" s="49"/>
      <c r="D73" s="49"/>
      <c r="E73" s="49">
        <v>1</v>
      </c>
      <c r="F73" s="49">
        <f>E73+1</f>
        <v>2</v>
      </c>
      <c r="G73" s="49">
        <f>F73+1</f>
        <v>3</v>
      </c>
      <c r="H73" s="49">
        <f>G73+1</f>
        <v>4</v>
      </c>
      <c r="I73" s="49">
        <f>H73+1</f>
        <v>5</v>
      </c>
      <c r="J73" s="49" t="s">
        <v>259</v>
      </c>
    </row>
    <row r="74" spans="1:10" hidden="1">
      <c r="A74" s="49" t="s">
        <v>232</v>
      </c>
      <c r="B74" s="49"/>
      <c r="C74" s="49"/>
      <c r="D74" s="49"/>
      <c r="E74" s="50">
        <f>'Summary - SS'!E80</f>
        <v>45413</v>
      </c>
      <c r="F74" s="50">
        <f>'Summary - SS'!F80</f>
        <v>45474</v>
      </c>
      <c r="G74" s="50">
        <f>'Summary - SS'!G80</f>
        <v>45839</v>
      </c>
      <c r="H74" s="50">
        <f>'Summary - SS'!H80</f>
        <v>46204</v>
      </c>
      <c r="I74" s="50">
        <f>'Summary - SS'!I80</f>
        <v>46569</v>
      </c>
      <c r="J74" s="50">
        <f>E74</f>
        <v>45413</v>
      </c>
    </row>
    <row r="75" spans="1:10" ht="13.5" hidden="1" customHeight="1">
      <c r="A75" s="49" t="s">
        <v>233</v>
      </c>
      <c r="B75" s="49"/>
      <c r="C75" s="49"/>
      <c r="D75" s="49"/>
      <c r="E75" s="50">
        <f>'Summary - SS'!E81</f>
        <v>45473</v>
      </c>
      <c r="F75" s="50">
        <f>'Summary - SS'!F81</f>
        <v>45838</v>
      </c>
      <c r="G75" s="50">
        <v>46203</v>
      </c>
      <c r="H75" s="50">
        <f>'Summary - SS'!H81</f>
        <v>46568</v>
      </c>
      <c r="I75" s="50">
        <f>'Summary - SS'!I81</f>
        <v>46934</v>
      </c>
      <c r="J75" s="50">
        <f>F75</f>
        <v>45838</v>
      </c>
    </row>
    <row r="76" spans="1:10" hidden="1">
      <c r="A76" s="49" t="s">
        <v>220</v>
      </c>
      <c r="B76" s="49"/>
      <c r="C76" s="49"/>
      <c r="D76" s="49"/>
      <c r="E76" s="50" t="str">
        <f t="shared" ref="E76:J76" si="10">$B$3</f>
        <v/>
      </c>
      <c r="F76" s="50" t="str">
        <f t="shared" si="10"/>
        <v/>
      </c>
      <c r="G76" s="50" t="str">
        <f t="shared" si="10"/>
        <v/>
      </c>
      <c r="H76" s="50" t="str">
        <f t="shared" si="10"/>
        <v/>
      </c>
      <c r="I76" s="50" t="str">
        <f t="shared" si="10"/>
        <v/>
      </c>
      <c r="J76" s="50" t="str">
        <f t="shared" si="10"/>
        <v/>
      </c>
    </row>
    <row r="77" spans="1:10" hidden="1">
      <c r="J77" s="52">
        <f>E74</f>
        <v>45413</v>
      </c>
    </row>
    <row r="78" spans="1:10" hidden="1">
      <c r="J78" s="52">
        <f>F75</f>
        <v>45838</v>
      </c>
    </row>
  </sheetData>
  <sheetProtection formatCells="0" formatColumns="0" formatRows="0" insertHyperlinks="0" sort="0" autoFilter="0" pivotTables="0"/>
  <mergeCells count="52">
    <mergeCell ref="A4:A5"/>
    <mergeCell ref="A37:D37"/>
    <mergeCell ref="A38:D38"/>
    <mergeCell ref="A39:D39"/>
    <mergeCell ref="A31:D31"/>
    <mergeCell ref="A32:D32"/>
    <mergeCell ref="A33:D33"/>
    <mergeCell ref="A34:D34"/>
    <mergeCell ref="A35:D35"/>
    <mergeCell ref="A22:D22"/>
    <mergeCell ref="A24:D24"/>
    <mergeCell ref="A25:D25"/>
    <mergeCell ref="A23:D23"/>
    <mergeCell ref="A28:D28"/>
    <mergeCell ref="A29:D29"/>
    <mergeCell ref="A30:D30"/>
    <mergeCell ref="A56:D56"/>
    <mergeCell ref="B59:D59"/>
    <mergeCell ref="B61:D61"/>
    <mergeCell ref="B62:D62"/>
    <mergeCell ref="A63:C63"/>
    <mergeCell ref="A50:D50"/>
    <mergeCell ref="A52:D52"/>
    <mergeCell ref="A53:D53"/>
    <mergeCell ref="A54:D54"/>
    <mergeCell ref="A55:D55"/>
    <mergeCell ref="B6:D6"/>
    <mergeCell ref="B7:D7"/>
    <mergeCell ref="A26:D26"/>
    <mergeCell ref="A15:D15"/>
    <mergeCell ref="A16:D16"/>
    <mergeCell ref="A17:D17"/>
    <mergeCell ref="A18:D18"/>
    <mergeCell ref="A19:D19"/>
    <mergeCell ref="A20:D20"/>
    <mergeCell ref="A21:D21"/>
    <mergeCell ref="A27:D27"/>
    <mergeCell ref="A36:D36"/>
    <mergeCell ref="J13:J14"/>
    <mergeCell ref="B60:D60"/>
    <mergeCell ref="B8:D8"/>
    <mergeCell ref="A51:D51"/>
    <mergeCell ref="A40:D40"/>
    <mergeCell ref="A43:D43"/>
    <mergeCell ref="A44:D44"/>
    <mergeCell ref="A45:D45"/>
    <mergeCell ref="A41:D41"/>
    <mergeCell ref="A42:D42"/>
    <mergeCell ref="A46:D46"/>
    <mergeCell ref="A47:D47"/>
    <mergeCell ref="A48:D48"/>
    <mergeCell ref="A49:D49"/>
  </mergeCells>
  <conditionalFormatting sqref="B7:B8">
    <cfRule type="containsBlanks" dxfId="492" priority="43">
      <formula>LEN(TRIM(B7))=0</formula>
    </cfRule>
  </conditionalFormatting>
  <conditionalFormatting sqref="E28:F28">
    <cfRule type="containsBlanks" dxfId="491" priority="3">
      <formula>LEN(TRIM(E28))=0</formula>
    </cfRule>
  </conditionalFormatting>
  <conditionalFormatting sqref="E49:F52">
    <cfRule type="containsBlanks" dxfId="490" priority="2">
      <formula>LEN(TRIM(E49))=0</formula>
    </cfRule>
  </conditionalFormatting>
  <conditionalFormatting sqref="E19:I19">
    <cfRule type="containsBlanks" dxfId="489" priority="55">
      <formula>LEN(TRIM(E19))=0</formula>
    </cfRule>
  </conditionalFormatting>
  <conditionalFormatting sqref="E23:I23">
    <cfRule type="containsBlanks" dxfId="488" priority="30">
      <formula>LEN(TRIM(E23))=0</formula>
    </cfRule>
  </conditionalFormatting>
  <conditionalFormatting sqref="E56:J56">
    <cfRule type="cellIs" dxfId="487" priority="45" operator="notBetween">
      <formula>-2</formula>
      <formula>2</formula>
    </cfRule>
  </conditionalFormatting>
  <conditionalFormatting sqref="J28">
    <cfRule type="cellIs" dxfId="486" priority="1" operator="greaterThan">
      <formula>25000</formula>
    </cfRule>
  </conditionalFormatting>
  <printOptions headings="1"/>
  <pageMargins left="0.25" right="0.25" top="0.75" bottom="0.75" header="0.3" footer="0.3"/>
  <pageSetup paperSize="5" scale="27" fitToHeight="0" orientation="landscape" r:id="rId1"/>
  <headerFooter alignWithMargins="0">
    <oddFooter>&amp;CPage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9.9978637043366805E-2"/>
    <pageSetUpPr fitToPage="1"/>
  </sheetPr>
  <dimension ref="A1:BM563"/>
  <sheetViews>
    <sheetView showGridLines="0" showZeros="0" topLeftCell="A4" zoomScale="90" zoomScaleNormal="90" zoomScaleSheetLayoutView="85" workbookViewId="0"/>
  </sheetViews>
  <sheetFormatPr defaultColWidth="0" defaultRowHeight="15.75" zeroHeight="1" outlineLevelCol="1"/>
  <cols>
    <col min="1" max="1" width="16.140625" style="251" customWidth="1"/>
    <col min="2" max="2" width="42.85546875" style="293" customWidth="1"/>
    <col min="3" max="3" width="14.7109375" style="251" customWidth="1"/>
    <col min="4" max="6" width="11" style="251" customWidth="1"/>
    <col min="7" max="7" width="14.28515625" style="251" customWidth="1"/>
    <col min="8" max="8" width="15.7109375" style="251" customWidth="1"/>
    <col min="9" max="11" width="11" style="251" customWidth="1"/>
    <col min="12" max="12" width="14.140625" style="251" customWidth="1"/>
    <col min="13" max="13" width="15.7109375" style="251" hidden="1" customWidth="1" outlineLevel="1"/>
    <col min="14" max="15" width="11" style="251" hidden="1" customWidth="1" outlineLevel="1"/>
    <col min="16" max="16" width="11" style="251" hidden="1" customWidth="1" collapsed="1"/>
    <col min="17" max="17" width="15.7109375" style="251" hidden="1" customWidth="1"/>
    <col min="18" max="18" width="15.7109375" style="251" hidden="1" customWidth="1" outlineLevel="1"/>
    <col min="19" max="20" width="11" style="251" hidden="1" customWidth="1" outlineLevel="1"/>
    <col min="21" max="21" width="11" style="251" hidden="1" customWidth="1" collapsed="1"/>
    <col min="22" max="22" width="15.7109375" style="251" hidden="1" customWidth="1"/>
    <col min="23" max="23" width="15.7109375" style="251" hidden="1" customWidth="1" outlineLevel="1"/>
    <col min="24" max="25" width="11" style="251" hidden="1" customWidth="1" outlineLevel="1"/>
    <col min="26" max="26" width="11" style="251" hidden="1" customWidth="1" collapsed="1"/>
    <col min="27" max="27" width="15.7109375" style="251" hidden="1" customWidth="1"/>
    <col min="28" max="28" width="14.42578125" style="251" customWidth="1"/>
    <col min="29" max="29" width="17.7109375" style="251" customWidth="1"/>
    <col min="30" max="58" width="17.7109375" style="251" hidden="1" customWidth="1"/>
    <col min="59" max="65" width="0" style="251" hidden="1" customWidth="1"/>
    <col min="66" max="16384" width="17.7109375" style="251" hidden="1"/>
  </cols>
  <sheetData>
    <row r="1" spans="1:65" s="56" customFormat="1">
      <c r="A1" s="63" t="str">
        <f>'Summary Capacity Building'!A1</f>
        <v>DEPARTMENT OF HOMELESSNESS AND SUPPORTIVE HOUSING</v>
      </c>
      <c r="C1" s="57"/>
      <c r="D1" s="57"/>
      <c r="E1" s="57"/>
      <c r="F1" s="57"/>
      <c r="G1" s="57"/>
      <c r="H1" s="57"/>
      <c r="I1" s="57"/>
      <c r="J1" s="57"/>
      <c r="K1" s="57"/>
    </row>
    <row r="2" spans="1:65" s="56" customFormat="1">
      <c r="A2" s="230" t="s">
        <v>310</v>
      </c>
      <c r="B2" s="58"/>
      <c r="C2" s="57"/>
      <c r="D2" s="57"/>
      <c r="E2" s="57"/>
      <c r="F2" s="57"/>
      <c r="G2" s="57"/>
      <c r="H2" s="57"/>
      <c r="I2" s="57"/>
      <c r="J2" s="57"/>
      <c r="K2" s="57"/>
    </row>
    <row r="3" spans="1:65" s="56" customFormat="1">
      <c r="A3" s="812" t="s">
        <v>220</v>
      </c>
      <c r="B3" s="965" t="str">
        <f>'Summary Capacity Building'!B3</f>
        <v/>
      </c>
      <c r="C3" s="60"/>
      <c r="D3" s="60"/>
      <c r="E3" s="60"/>
      <c r="F3" s="60"/>
      <c r="G3" s="60"/>
      <c r="H3" s="60"/>
      <c r="I3" s="60"/>
      <c r="J3" s="60"/>
      <c r="K3" s="60"/>
      <c r="L3" s="60"/>
      <c r="M3" s="60"/>
      <c r="N3" s="60"/>
      <c r="O3" s="60"/>
      <c r="P3" s="60"/>
      <c r="Q3" s="60"/>
      <c r="R3" s="60"/>
      <c r="S3" s="60"/>
      <c r="T3" s="60"/>
      <c r="U3" s="60"/>
      <c r="V3" s="60"/>
      <c r="W3" s="60"/>
      <c r="X3" s="60"/>
      <c r="Y3" s="60"/>
      <c r="Z3" s="60"/>
      <c r="AA3" s="60"/>
    </row>
    <row r="4" spans="1:65" s="56" customFormat="1">
      <c r="A4" s="229" t="str">
        <f>'Summary Capacity Building'!A6</f>
        <v>Proposer Name</v>
      </c>
      <c r="B4" s="966" t="str">
        <f>'Summary Capacity Building'!B6</f>
        <v/>
      </c>
      <c r="C4" s="57"/>
      <c r="D4" s="57"/>
      <c r="E4" s="57"/>
      <c r="F4" s="57"/>
      <c r="G4" s="57"/>
      <c r="H4" s="57"/>
      <c r="I4" s="57"/>
      <c r="J4" s="57"/>
      <c r="K4" s="57"/>
      <c r="L4" s="57"/>
      <c r="M4" s="57"/>
      <c r="N4" s="57"/>
      <c r="O4" s="57"/>
      <c r="P4" s="57"/>
      <c r="Q4" s="57"/>
      <c r="R4" s="57"/>
      <c r="S4" s="57"/>
      <c r="T4" s="57"/>
      <c r="U4" s="57"/>
      <c r="V4" s="57"/>
      <c r="W4" s="57"/>
      <c r="X4" s="57"/>
      <c r="Y4" s="57"/>
      <c r="Z4" s="57"/>
      <c r="AA4" s="57"/>
    </row>
    <row r="5" spans="1:65" s="56" customFormat="1">
      <c r="A5" s="229" t="str">
        <f>'Summary Capacity Building'!A7</f>
        <v>Program</v>
      </c>
      <c r="B5" s="579" t="str">
        <f>'Summary Capacity Building'!B7</f>
        <v>RFQ #142 TAY Site in SOMA</v>
      </c>
      <c r="C5" s="57"/>
      <c r="D5" s="57"/>
      <c r="E5" s="57"/>
      <c r="F5" s="57"/>
      <c r="G5" s="57"/>
      <c r="H5" s="57"/>
      <c r="I5" s="57"/>
      <c r="J5" s="57"/>
      <c r="K5" s="57"/>
      <c r="L5" s="57"/>
      <c r="M5" s="57"/>
      <c r="N5" s="57"/>
      <c r="O5" s="57"/>
      <c r="P5" s="57"/>
      <c r="Q5" s="57"/>
      <c r="R5" s="57"/>
      <c r="S5" s="57"/>
      <c r="T5" s="57"/>
      <c r="U5" s="57"/>
      <c r="V5" s="57"/>
      <c r="W5" s="57"/>
      <c r="X5" s="57"/>
      <c r="Y5" s="57"/>
      <c r="Z5" s="57"/>
      <c r="AA5" s="57"/>
    </row>
    <row r="6" spans="1:65" s="70" customFormat="1">
      <c r="A6" s="229" t="s">
        <v>283</v>
      </c>
      <c r="B6" s="1132" t="str">
        <f>'Summary Capacity Building'!B8</f>
        <v>Supportive Services - Capacity Building</v>
      </c>
      <c r="C6" s="134"/>
      <c r="D6" s="134"/>
      <c r="E6" s="134"/>
      <c r="F6" s="134"/>
      <c r="G6" s="134"/>
      <c r="H6" s="134"/>
      <c r="I6" s="134"/>
      <c r="J6" s="134"/>
      <c r="K6" s="134"/>
      <c r="L6" s="134"/>
      <c r="M6" s="134"/>
      <c r="N6" s="134"/>
      <c r="O6" s="134"/>
      <c r="P6" s="134"/>
      <c r="Q6" s="134"/>
      <c r="R6" s="134"/>
      <c r="S6" s="134"/>
      <c r="T6" s="134"/>
      <c r="U6" s="134"/>
      <c r="V6" s="134"/>
      <c r="W6" s="134"/>
      <c r="X6" s="134"/>
      <c r="Y6" s="134"/>
      <c r="Z6" s="134"/>
      <c r="AA6" s="134"/>
    </row>
    <row r="7" spans="1:65" s="70" customFormat="1">
      <c r="A7" s="709"/>
      <c r="B7" s="709"/>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56"/>
    </row>
    <row r="8" spans="1:65" s="70" customFormat="1" ht="16.5" thickBot="1">
      <c r="A8" s="251"/>
      <c r="B8" s="134"/>
      <c r="C8" s="964"/>
      <c r="D8" s="964"/>
      <c r="E8" s="964"/>
      <c r="F8" s="964"/>
      <c r="G8" s="964"/>
      <c r="H8" s="964"/>
      <c r="I8" s="964"/>
      <c r="J8" s="964"/>
      <c r="K8" s="964"/>
      <c r="L8" s="964"/>
      <c r="M8" s="964"/>
      <c r="N8" s="964"/>
      <c r="O8" s="964"/>
      <c r="P8" s="964"/>
      <c r="Q8" s="964"/>
      <c r="R8" s="964"/>
      <c r="S8" s="964"/>
      <c r="T8" s="964"/>
      <c r="U8" s="964"/>
      <c r="V8" s="964"/>
      <c r="W8" s="964"/>
      <c r="X8" s="964"/>
      <c r="Y8" s="964"/>
      <c r="Z8" s="964"/>
      <c r="AA8" s="964"/>
      <c r="AB8" s="56"/>
    </row>
    <row r="9" spans="1:65" ht="18" customHeight="1">
      <c r="A9" s="1388" t="s">
        <v>311</v>
      </c>
      <c r="B9" s="1389"/>
      <c r="C9" s="1406" t="s">
        <v>237</v>
      </c>
      <c r="D9" s="1407"/>
      <c r="E9" s="1407"/>
      <c r="F9" s="1407"/>
      <c r="G9" s="1408"/>
      <c r="H9" s="1376" t="s">
        <v>238</v>
      </c>
      <c r="I9" s="1377"/>
      <c r="J9" s="1377"/>
      <c r="K9" s="1377"/>
      <c r="L9" s="1378"/>
      <c r="M9" s="1403" t="s">
        <v>239</v>
      </c>
      <c r="N9" s="1404"/>
      <c r="O9" s="1404"/>
      <c r="P9" s="1404"/>
      <c r="Q9" s="1405"/>
      <c r="R9" s="1420" t="s">
        <v>240</v>
      </c>
      <c r="S9" s="1421"/>
      <c r="T9" s="1421"/>
      <c r="U9" s="1421"/>
      <c r="V9" s="1422"/>
      <c r="W9" s="1423" t="s">
        <v>241</v>
      </c>
      <c r="X9" s="1424"/>
      <c r="Y9" s="1424"/>
      <c r="Z9" s="1424"/>
      <c r="AA9" s="1425"/>
      <c r="AB9" s="822" t="s">
        <v>259</v>
      </c>
    </row>
    <row r="10" spans="1:65" s="296" customFormat="1" ht="31.5" customHeight="1">
      <c r="A10" s="1390"/>
      <c r="B10" s="1391"/>
      <c r="C10" s="1370" t="s">
        <v>312</v>
      </c>
      <c r="D10" s="1371"/>
      <c r="E10" s="1364" t="s">
        <v>313</v>
      </c>
      <c r="F10" s="1365"/>
      <c r="G10" s="135" t="str">
        <f>'Summary Capacity Building'!E12</f>
        <v>5/1/2024-6/30/2024</v>
      </c>
      <c r="H10" s="1379" t="s">
        <v>312</v>
      </c>
      <c r="I10" s="1380"/>
      <c r="J10" s="1385" t="s">
        <v>313</v>
      </c>
      <c r="K10" s="1380"/>
      <c r="L10" s="142" t="str">
        <f>'Summary Capacity Building'!F12</f>
        <v>7/1/2024 - 6/30/2025</v>
      </c>
      <c r="M10" s="1409" t="s">
        <v>312</v>
      </c>
      <c r="N10" s="1410"/>
      <c r="O10" s="1415" t="s">
        <v>313</v>
      </c>
      <c r="P10" s="1410"/>
      <c r="Q10" s="145" t="e">
        <f>'Summary Capacity Building'!G12</f>
        <v>#REF!</v>
      </c>
      <c r="R10" s="1358" t="s">
        <v>312</v>
      </c>
      <c r="S10" s="1359"/>
      <c r="T10" s="1400" t="s">
        <v>313</v>
      </c>
      <c r="U10" s="1359"/>
      <c r="V10" s="148" t="e">
        <f>'Summary Capacity Building'!H12</f>
        <v>#REF!</v>
      </c>
      <c r="W10" s="1426" t="s">
        <v>312</v>
      </c>
      <c r="X10" s="1427"/>
      <c r="Y10" s="1432" t="s">
        <v>313</v>
      </c>
      <c r="Z10" s="1427"/>
      <c r="AA10" s="151" t="e">
        <f>'Summary Capacity Building'!I12</f>
        <v>#REF!</v>
      </c>
      <c r="AB10" s="696" t="str">
        <f>'Summary Capacity Building'!J12</f>
        <v>5/1/2024-6/30/2025</v>
      </c>
    </row>
    <row r="11" spans="1:65" s="296" customFormat="1">
      <c r="A11" s="1390"/>
      <c r="B11" s="1391"/>
      <c r="C11" s="1372"/>
      <c r="D11" s="1373"/>
      <c r="E11" s="1366"/>
      <c r="F11" s="1367"/>
      <c r="G11" s="135" t="str">
        <f>'Summary Capacity Building'!E13</f>
        <v>2 Months</v>
      </c>
      <c r="H11" s="1381"/>
      <c r="I11" s="1382"/>
      <c r="J11" s="1386"/>
      <c r="K11" s="1382"/>
      <c r="L11" s="142" t="str">
        <f>'Summary Capacity Building'!F13</f>
        <v>12 Months</v>
      </c>
      <c r="M11" s="1411"/>
      <c r="N11" s="1412"/>
      <c r="O11" s="1416"/>
      <c r="P11" s="1412"/>
      <c r="Q11" s="145" t="str">
        <f>'Summary Capacity Building'!G13</f>
        <v>12 Months</v>
      </c>
      <c r="R11" s="1360"/>
      <c r="S11" s="1361"/>
      <c r="T11" s="1401"/>
      <c r="U11" s="1361"/>
      <c r="V11" s="148" t="str">
        <f>'Summary Capacity Building'!H13</f>
        <v>12 Months</v>
      </c>
      <c r="W11" s="1428"/>
      <c r="X11" s="1429"/>
      <c r="Y11" s="1433"/>
      <c r="Z11" s="1429"/>
      <c r="AA11" s="151" t="str">
        <f>'Summary Capacity Building'!I13</f>
        <v>12 Months</v>
      </c>
      <c r="AB11" s="1418" t="str">
        <f>'Summary (6)'!AK20</f>
        <v>New</v>
      </c>
    </row>
    <row r="12" spans="1:65" s="297" customFormat="1" ht="15.75" customHeight="1">
      <c r="A12" s="1390"/>
      <c r="B12" s="1391"/>
      <c r="C12" s="1374"/>
      <c r="D12" s="1375"/>
      <c r="E12" s="1368"/>
      <c r="F12" s="1369"/>
      <c r="G12" s="136" t="str">
        <f>'Summary Capacity Building'!E14</f>
        <v>New</v>
      </c>
      <c r="H12" s="1383"/>
      <c r="I12" s="1384"/>
      <c r="J12" s="1387"/>
      <c r="K12" s="1384"/>
      <c r="L12" s="143" t="str">
        <f>'Summary Capacity Building'!F14</f>
        <v>New</v>
      </c>
      <c r="M12" s="1413"/>
      <c r="N12" s="1414"/>
      <c r="O12" s="1417"/>
      <c r="P12" s="1414"/>
      <c r="Q12" s="146" t="str">
        <f>'Summary Capacity Building'!G14</f>
        <v>New</v>
      </c>
      <c r="R12" s="1362"/>
      <c r="S12" s="1363"/>
      <c r="T12" s="1402"/>
      <c r="U12" s="1363"/>
      <c r="V12" s="149" t="str">
        <f>'Summary Capacity Building'!H14</f>
        <v>New</v>
      </c>
      <c r="W12" s="1430"/>
      <c r="X12" s="1431"/>
      <c r="Y12" s="1434"/>
      <c r="Z12" s="1431"/>
      <c r="AA12" s="152" t="str">
        <f>'Summary Capacity Building'!I14</f>
        <v>New</v>
      </c>
      <c r="AB12" s="1419"/>
    </row>
    <row r="13" spans="1:65" s="297" customFormat="1" ht="63">
      <c r="A13" s="1392"/>
      <c r="B13" s="1393"/>
      <c r="C13" s="137" t="s">
        <v>314</v>
      </c>
      <c r="D13" s="108" t="s">
        <v>315</v>
      </c>
      <c r="E13" s="108" t="s">
        <v>316</v>
      </c>
      <c r="F13" s="108" t="s">
        <v>317</v>
      </c>
      <c r="G13" s="135" t="s">
        <v>318</v>
      </c>
      <c r="H13" s="144" t="s">
        <v>314</v>
      </c>
      <c r="I13" s="99" t="s">
        <v>315</v>
      </c>
      <c r="J13" s="99" t="s">
        <v>316</v>
      </c>
      <c r="K13" s="99" t="s">
        <v>317</v>
      </c>
      <c r="L13" s="142" t="str">
        <f>G13</f>
        <v>Budgeted Salary</v>
      </c>
      <c r="M13" s="147" t="s">
        <v>314</v>
      </c>
      <c r="N13" s="100" t="s">
        <v>315</v>
      </c>
      <c r="O13" s="100" t="s">
        <v>316</v>
      </c>
      <c r="P13" s="100" t="s">
        <v>317</v>
      </c>
      <c r="Q13" s="145" t="str">
        <f>L13</f>
        <v>Budgeted Salary</v>
      </c>
      <c r="R13" s="150" t="s">
        <v>314</v>
      </c>
      <c r="S13" s="109" t="s">
        <v>315</v>
      </c>
      <c r="T13" s="109" t="s">
        <v>316</v>
      </c>
      <c r="U13" s="109" t="s">
        <v>317</v>
      </c>
      <c r="V13" s="149" t="str">
        <f>Q13</f>
        <v>Budgeted Salary</v>
      </c>
      <c r="W13" s="153" t="s">
        <v>314</v>
      </c>
      <c r="X13" s="107" t="s">
        <v>315</v>
      </c>
      <c r="Y13" s="107" t="s">
        <v>316</v>
      </c>
      <c r="Z13" s="107" t="s">
        <v>317</v>
      </c>
      <c r="AA13" s="152" t="str">
        <f>V13</f>
        <v>Budgeted Salary</v>
      </c>
      <c r="AB13" s="697" t="str">
        <f>Q13</f>
        <v>Budgeted Salary</v>
      </c>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row>
    <row r="14" spans="1:65" ht="19.5" customHeight="1">
      <c r="A14" s="1356"/>
      <c r="B14" s="1189"/>
      <c r="C14" s="299"/>
      <c r="D14" s="300"/>
      <c r="E14" s="301"/>
      <c r="F14" s="491">
        <f>E14*D14</f>
        <v>0</v>
      </c>
      <c r="G14" s="493">
        <f>ROUND(C14*F14,0)</f>
        <v>0</v>
      </c>
      <c r="H14" s="299"/>
      <c r="I14" s="300"/>
      <c r="J14" s="301"/>
      <c r="K14" s="491">
        <f t="shared" ref="K14:K55" si="0">J14*I14</f>
        <v>0</v>
      </c>
      <c r="L14" s="493">
        <f t="shared" ref="L14" si="1">ROUND(H14*K14,0)</f>
        <v>0</v>
      </c>
      <c r="M14" s="299"/>
      <c r="N14" s="300"/>
      <c r="O14" s="301"/>
      <c r="P14" s="491">
        <f>O14*N14</f>
        <v>0</v>
      </c>
      <c r="Q14" s="493">
        <f t="shared" ref="Q14" si="2">ROUND(M14*P14,0)</f>
        <v>0</v>
      </c>
      <c r="R14" s="299"/>
      <c r="S14" s="300"/>
      <c r="T14" s="301"/>
      <c r="U14" s="491">
        <f>T14*S14</f>
        <v>0</v>
      </c>
      <c r="V14" s="493">
        <f t="shared" ref="V14" si="3">ROUND(R14*U14,0)</f>
        <v>0</v>
      </c>
      <c r="W14" s="299"/>
      <c r="X14" s="300"/>
      <c r="Y14" s="301"/>
      <c r="Z14" s="491">
        <f>Y14*X14</f>
        <v>0</v>
      </c>
      <c r="AA14" s="493">
        <f t="shared" ref="AA14:AA55" si="4">ROUND(W14*Z14,0)</f>
        <v>0</v>
      </c>
      <c r="AB14" s="493">
        <f>SUM(G14,L14,Q14,V14,AA14)</f>
        <v>0</v>
      </c>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c r="BM14" s="290"/>
    </row>
    <row r="15" spans="1:65" ht="19.5" customHeight="1">
      <c r="A15" s="1356"/>
      <c r="B15" s="1189"/>
      <c r="C15" s="299"/>
      <c r="D15" s="300"/>
      <c r="E15" s="301"/>
      <c r="F15" s="491">
        <f t="shared" ref="F15:F55" si="5">E15*D15</f>
        <v>0</v>
      </c>
      <c r="G15" s="493">
        <f>ROUND(C15*F15,0)</f>
        <v>0</v>
      </c>
      <c r="H15" s="299"/>
      <c r="I15" s="300"/>
      <c r="J15" s="301"/>
      <c r="K15" s="491">
        <f t="shared" si="0"/>
        <v>0</v>
      </c>
      <c r="L15" s="493">
        <f>ROUND(H15*K15,0)</f>
        <v>0</v>
      </c>
      <c r="M15" s="299"/>
      <c r="N15" s="300"/>
      <c r="O15" s="301"/>
      <c r="P15" s="491">
        <f t="shared" ref="P15:P55" si="6">O15*N15</f>
        <v>0</v>
      </c>
      <c r="Q15" s="493">
        <f>ROUND(M15*P15,0)</f>
        <v>0</v>
      </c>
      <c r="R15" s="299"/>
      <c r="S15" s="300"/>
      <c r="T15" s="301"/>
      <c r="U15" s="491">
        <f t="shared" ref="U15:U55" si="7">T15*S15</f>
        <v>0</v>
      </c>
      <c r="V15" s="493">
        <f>ROUND(R15*U15,0)</f>
        <v>0</v>
      </c>
      <c r="W15" s="299"/>
      <c r="X15" s="300"/>
      <c r="Y15" s="301"/>
      <c r="Z15" s="491">
        <f t="shared" ref="Z15:Z55" si="8">Y15*X15</f>
        <v>0</v>
      </c>
      <c r="AA15" s="493">
        <f t="shared" si="4"/>
        <v>0</v>
      </c>
      <c r="AB15" s="493">
        <f t="shared" ref="AB15:AB55" si="9">SUM(G15,L15,Q15,V15,AA15)</f>
        <v>0</v>
      </c>
      <c r="AC15" s="303"/>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290"/>
      <c r="BH15" s="290"/>
      <c r="BI15" s="290"/>
      <c r="BJ15" s="290"/>
      <c r="BK15" s="290"/>
      <c r="BL15" s="290"/>
      <c r="BM15" s="290"/>
    </row>
    <row r="16" spans="1:65" ht="20.100000000000001" customHeight="1">
      <c r="A16" s="1356"/>
      <c r="B16" s="1189"/>
      <c r="C16" s="299"/>
      <c r="D16" s="300"/>
      <c r="E16" s="301"/>
      <c r="F16" s="491">
        <f t="shared" si="5"/>
        <v>0</v>
      </c>
      <c r="G16" s="493">
        <f t="shared" ref="G16:G55" si="10">ROUND(C16*F16,0)</f>
        <v>0</v>
      </c>
      <c r="H16" s="299"/>
      <c r="I16" s="300"/>
      <c r="J16" s="301"/>
      <c r="K16" s="491">
        <f t="shared" si="0"/>
        <v>0</v>
      </c>
      <c r="L16" s="493">
        <f t="shared" ref="L16:L55" si="11">ROUND(H16*K16,0)</f>
        <v>0</v>
      </c>
      <c r="M16" s="299"/>
      <c r="N16" s="300"/>
      <c r="O16" s="301"/>
      <c r="P16" s="491">
        <f t="shared" si="6"/>
        <v>0</v>
      </c>
      <c r="Q16" s="493">
        <f t="shared" ref="Q16:Q55" si="12">ROUND(M16*P16,0)</f>
        <v>0</v>
      </c>
      <c r="R16" s="299"/>
      <c r="S16" s="300"/>
      <c r="T16" s="301"/>
      <c r="U16" s="491">
        <f t="shared" si="7"/>
        <v>0</v>
      </c>
      <c r="V16" s="493">
        <f t="shared" ref="V16:V55" si="13">ROUND(R16*U16,0)</f>
        <v>0</v>
      </c>
      <c r="W16" s="299"/>
      <c r="X16" s="300"/>
      <c r="Y16" s="301"/>
      <c r="Z16" s="491">
        <f t="shared" si="8"/>
        <v>0</v>
      </c>
      <c r="AA16" s="493">
        <f t="shared" si="4"/>
        <v>0</v>
      </c>
      <c r="AB16" s="493">
        <f t="shared" si="9"/>
        <v>0</v>
      </c>
      <c r="AC16" s="303"/>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row>
    <row r="17" spans="1:65" ht="20.100000000000001" customHeight="1">
      <c r="A17" s="1356"/>
      <c r="B17" s="1189"/>
      <c r="C17" s="299"/>
      <c r="D17" s="300"/>
      <c r="E17" s="301"/>
      <c r="F17" s="491">
        <f t="shared" si="5"/>
        <v>0</v>
      </c>
      <c r="G17" s="493">
        <f t="shared" si="10"/>
        <v>0</v>
      </c>
      <c r="H17" s="299"/>
      <c r="I17" s="300"/>
      <c r="J17" s="301"/>
      <c r="K17" s="491">
        <f t="shared" si="0"/>
        <v>0</v>
      </c>
      <c r="L17" s="493">
        <f t="shared" si="11"/>
        <v>0</v>
      </c>
      <c r="M17" s="299"/>
      <c r="N17" s="300"/>
      <c r="O17" s="301"/>
      <c r="P17" s="491">
        <f t="shared" si="6"/>
        <v>0</v>
      </c>
      <c r="Q17" s="493">
        <f t="shared" si="12"/>
        <v>0</v>
      </c>
      <c r="R17" s="299"/>
      <c r="S17" s="300"/>
      <c r="T17" s="301"/>
      <c r="U17" s="491">
        <f t="shared" si="7"/>
        <v>0</v>
      </c>
      <c r="V17" s="493">
        <f t="shared" si="13"/>
        <v>0</v>
      </c>
      <c r="W17" s="299"/>
      <c r="X17" s="300"/>
      <c r="Y17" s="301"/>
      <c r="Z17" s="491">
        <f t="shared" si="8"/>
        <v>0</v>
      </c>
      <c r="AA17" s="493">
        <f t="shared" si="4"/>
        <v>0</v>
      </c>
      <c r="AB17" s="493">
        <f t="shared" si="9"/>
        <v>0</v>
      </c>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row>
    <row r="18" spans="1:65" ht="20.100000000000001" customHeight="1">
      <c r="A18" s="1356"/>
      <c r="B18" s="1189"/>
      <c r="C18" s="299"/>
      <c r="D18" s="300"/>
      <c r="E18" s="301"/>
      <c r="F18" s="491">
        <f t="shared" si="5"/>
        <v>0</v>
      </c>
      <c r="G18" s="493">
        <f t="shared" si="10"/>
        <v>0</v>
      </c>
      <c r="H18" s="299"/>
      <c r="I18" s="300"/>
      <c r="J18" s="301"/>
      <c r="K18" s="491">
        <f t="shared" si="0"/>
        <v>0</v>
      </c>
      <c r="L18" s="493">
        <f t="shared" si="11"/>
        <v>0</v>
      </c>
      <c r="M18" s="299"/>
      <c r="N18" s="300"/>
      <c r="O18" s="133"/>
      <c r="P18" s="491">
        <f t="shared" si="6"/>
        <v>0</v>
      </c>
      <c r="Q18" s="493">
        <f t="shared" si="12"/>
        <v>0</v>
      </c>
      <c r="R18" s="299"/>
      <c r="S18" s="428"/>
      <c r="T18" s="301"/>
      <c r="U18" s="491">
        <f t="shared" si="7"/>
        <v>0</v>
      </c>
      <c r="V18" s="493">
        <f t="shared" si="13"/>
        <v>0</v>
      </c>
      <c r="W18" s="138"/>
      <c r="X18" s="300"/>
      <c r="Y18" s="301"/>
      <c r="Z18" s="491">
        <f t="shared" si="8"/>
        <v>0</v>
      </c>
      <c r="AA18" s="493">
        <f t="shared" si="4"/>
        <v>0</v>
      </c>
      <c r="AB18" s="493">
        <f t="shared" si="9"/>
        <v>0</v>
      </c>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0"/>
      <c r="BG18" s="290"/>
      <c r="BH18" s="290"/>
      <c r="BI18" s="290"/>
      <c r="BJ18" s="290"/>
      <c r="BK18" s="290"/>
      <c r="BL18" s="290"/>
      <c r="BM18" s="290"/>
    </row>
    <row r="19" spans="1:65" ht="20.100000000000001" customHeight="1">
      <c r="A19" s="1356"/>
      <c r="B19" s="1189"/>
      <c r="C19" s="299"/>
      <c r="D19" s="300"/>
      <c r="E19" s="301"/>
      <c r="F19" s="491">
        <f t="shared" si="5"/>
        <v>0</v>
      </c>
      <c r="G19" s="493">
        <f t="shared" si="10"/>
        <v>0</v>
      </c>
      <c r="H19" s="299"/>
      <c r="I19" s="300"/>
      <c r="J19" s="301"/>
      <c r="K19" s="491">
        <f t="shared" si="0"/>
        <v>0</v>
      </c>
      <c r="L19" s="493">
        <f t="shared" si="11"/>
        <v>0</v>
      </c>
      <c r="M19" s="299"/>
      <c r="N19" s="300"/>
      <c r="O19" s="301"/>
      <c r="P19" s="491">
        <f t="shared" si="6"/>
        <v>0</v>
      </c>
      <c r="Q19" s="493">
        <f t="shared" si="12"/>
        <v>0</v>
      </c>
      <c r="R19" s="299"/>
      <c r="S19" s="300"/>
      <c r="T19" s="301"/>
      <c r="U19" s="491">
        <f t="shared" si="7"/>
        <v>0</v>
      </c>
      <c r="V19" s="493">
        <f t="shared" si="13"/>
        <v>0</v>
      </c>
      <c r="W19" s="299"/>
      <c r="X19" s="300"/>
      <c r="Y19" s="301"/>
      <c r="Z19" s="491">
        <f t="shared" si="8"/>
        <v>0</v>
      </c>
      <c r="AA19" s="493">
        <f t="shared" si="4"/>
        <v>0</v>
      </c>
      <c r="AB19" s="493">
        <f t="shared" si="9"/>
        <v>0</v>
      </c>
      <c r="AC19" s="304"/>
      <c r="AD19" s="304"/>
      <c r="AE19" s="290"/>
      <c r="AF19" s="290"/>
      <c r="AG19" s="290"/>
      <c r="AH19" s="290"/>
      <c r="AI19" s="290"/>
      <c r="AJ19" s="290"/>
      <c r="AK19" s="290"/>
      <c r="AL19" s="290"/>
      <c r="AM19" s="290"/>
      <c r="AN19" s="290"/>
      <c r="AO19" s="290"/>
      <c r="AP19" s="290"/>
      <c r="AQ19" s="290"/>
      <c r="AR19" s="290"/>
      <c r="AS19" s="290"/>
      <c r="AT19" s="290"/>
      <c r="AU19" s="290"/>
      <c r="AV19" s="290"/>
      <c r="AW19" s="290"/>
      <c r="AX19" s="290"/>
      <c r="AY19" s="290"/>
      <c r="AZ19" s="290"/>
      <c r="BA19" s="290"/>
      <c r="BB19" s="290"/>
      <c r="BC19" s="290"/>
      <c r="BD19" s="290"/>
      <c r="BE19" s="290"/>
      <c r="BF19" s="290"/>
      <c r="BG19" s="290"/>
      <c r="BH19" s="290"/>
      <c r="BI19" s="290"/>
      <c r="BJ19" s="290"/>
      <c r="BK19" s="290"/>
      <c r="BL19" s="290"/>
      <c r="BM19" s="290"/>
    </row>
    <row r="20" spans="1:65" ht="20.100000000000001" customHeight="1">
      <c r="A20" s="1356"/>
      <c r="B20" s="1189"/>
      <c r="C20" s="299"/>
      <c r="D20" s="300"/>
      <c r="E20" s="301"/>
      <c r="F20" s="491">
        <f t="shared" si="5"/>
        <v>0</v>
      </c>
      <c r="G20" s="493">
        <f t="shared" si="10"/>
        <v>0</v>
      </c>
      <c r="H20" s="299"/>
      <c r="I20" s="300"/>
      <c r="J20" s="301"/>
      <c r="K20" s="491">
        <f t="shared" si="0"/>
        <v>0</v>
      </c>
      <c r="L20" s="493">
        <f t="shared" si="11"/>
        <v>0</v>
      </c>
      <c r="M20" s="138"/>
      <c r="N20" s="428"/>
      <c r="O20" s="133"/>
      <c r="P20" s="491">
        <f t="shared" si="6"/>
        <v>0</v>
      </c>
      <c r="Q20" s="493">
        <f t="shared" si="12"/>
        <v>0</v>
      </c>
      <c r="R20" s="138"/>
      <c r="S20" s="428"/>
      <c r="T20" s="133"/>
      <c r="U20" s="491">
        <f t="shared" si="7"/>
        <v>0</v>
      </c>
      <c r="V20" s="493">
        <f t="shared" si="13"/>
        <v>0</v>
      </c>
      <c r="W20" s="138"/>
      <c r="X20" s="428"/>
      <c r="Y20" s="133"/>
      <c r="Z20" s="491">
        <f t="shared" si="8"/>
        <v>0</v>
      </c>
      <c r="AA20" s="493">
        <f t="shared" si="4"/>
        <v>0</v>
      </c>
      <c r="AB20" s="493">
        <f t="shared" si="9"/>
        <v>0</v>
      </c>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row>
    <row r="21" spans="1:65" ht="20.100000000000001" customHeight="1">
      <c r="A21" s="1356"/>
      <c r="B21" s="1189"/>
      <c r="C21" s="299"/>
      <c r="D21" s="300"/>
      <c r="E21" s="301"/>
      <c r="F21" s="491">
        <f t="shared" si="5"/>
        <v>0</v>
      </c>
      <c r="G21" s="493">
        <f t="shared" si="10"/>
        <v>0</v>
      </c>
      <c r="H21" s="299"/>
      <c r="I21" s="300"/>
      <c r="J21" s="301"/>
      <c r="K21" s="491">
        <f t="shared" si="0"/>
        <v>0</v>
      </c>
      <c r="L21" s="493">
        <f t="shared" si="11"/>
        <v>0</v>
      </c>
      <c r="M21" s="138"/>
      <c r="N21" s="428"/>
      <c r="O21" s="133"/>
      <c r="P21" s="491">
        <f t="shared" si="6"/>
        <v>0</v>
      </c>
      <c r="Q21" s="493">
        <f t="shared" si="12"/>
        <v>0</v>
      </c>
      <c r="R21" s="138"/>
      <c r="S21" s="428"/>
      <c r="T21" s="133"/>
      <c r="U21" s="491">
        <f t="shared" si="7"/>
        <v>0</v>
      </c>
      <c r="V21" s="493">
        <f t="shared" si="13"/>
        <v>0</v>
      </c>
      <c r="W21" s="138"/>
      <c r="X21" s="428"/>
      <c r="Y21" s="133"/>
      <c r="Z21" s="491">
        <f t="shared" si="8"/>
        <v>0</v>
      </c>
      <c r="AA21" s="493">
        <f t="shared" si="4"/>
        <v>0</v>
      </c>
      <c r="AB21" s="493">
        <f t="shared" si="9"/>
        <v>0</v>
      </c>
      <c r="AC21" s="303"/>
      <c r="AD21" s="290"/>
      <c r="AE21" s="290"/>
      <c r="AF21" s="290"/>
      <c r="AG21" s="290"/>
      <c r="AH21" s="290"/>
      <c r="AI21" s="290"/>
      <c r="AJ21" s="290"/>
      <c r="AK21" s="290"/>
      <c r="AL21" s="290"/>
      <c r="AM21" s="290"/>
      <c r="AN21" s="290"/>
      <c r="AO21" s="290"/>
      <c r="AP21" s="290"/>
      <c r="AQ21" s="290"/>
      <c r="AR21" s="290"/>
      <c r="AS21" s="290"/>
      <c r="AT21" s="290"/>
      <c r="AU21" s="290"/>
      <c r="AV21" s="290"/>
      <c r="AW21" s="290"/>
      <c r="AX21" s="290"/>
      <c r="AY21" s="290"/>
      <c r="AZ21" s="290"/>
      <c r="BA21" s="290"/>
      <c r="BB21" s="290"/>
      <c r="BC21" s="290"/>
      <c r="BD21" s="290"/>
      <c r="BE21" s="290"/>
      <c r="BF21" s="290"/>
      <c r="BG21" s="290"/>
      <c r="BH21" s="290"/>
      <c r="BI21" s="290"/>
      <c r="BJ21" s="290"/>
      <c r="BK21" s="290"/>
      <c r="BL21" s="290"/>
      <c r="BM21" s="290"/>
    </row>
    <row r="22" spans="1:65" ht="20.100000000000001" customHeight="1">
      <c r="A22" s="1356"/>
      <c r="B22" s="1189"/>
      <c r="C22" s="299"/>
      <c r="D22" s="300"/>
      <c r="E22" s="301"/>
      <c r="F22" s="491">
        <f t="shared" si="5"/>
        <v>0</v>
      </c>
      <c r="G22" s="493">
        <f t="shared" si="10"/>
        <v>0</v>
      </c>
      <c r="H22" s="299"/>
      <c r="I22" s="300"/>
      <c r="J22" s="301"/>
      <c r="K22" s="491">
        <f t="shared" si="0"/>
        <v>0</v>
      </c>
      <c r="L22" s="493">
        <f t="shared" si="11"/>
        <v>0</v>
      </c>
      <c r="M22" s="138"/>
      <c r="N22" s="428"/>
      <c r="O22" s="133"/>
      <c r="P22" s="491">
        <f t="shared" si="6"/>
        <v>0</v>
      </c>
      <c r="Q22" s="493">
        <f t="shared" si="12"/>
        <v>0</v>
      </c>
      <c r="R22" s="138"/>
      <c r="S22" s="428"/>
      <c r="T22" s="133"/>
      <c r="U22" s="491">
        <f t="shared" si="7"/>
        <v>0</v>
      </c>
      <c r="V22" s="493">
        <f t="shared" si="13"/>
        <v>0</v>
      </c>
      <c r="W22" s="138"/>
      <c r="X22" s="428"/>
      <c r="Y22" s="133"/>
      <c r="Z22" s="491">
        <f t="shared" si="8"/>
        <v>0</v>
      </c>
      <c r="AA22" s="493">
        <f t="shared" si="4"/>
        <v>0</v>
      </c>
      <c r="AB22" s="493">
        <f t="shared" si="9"/>
        <v>0</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row>
    <row r="23" spans="1:65" ht="20.100000000000001" customHeight="1">
      <c r="A23" s="1356"/>
      <c r="B23" s="1189"/>
      <c r="C23" s="299"/>
      <c r="D23" s="300"/>
      <c r="E23" s="301"/>
      <c r="F23" s="491">
        <f t="shared" si="5"/>
        <v>0</v>
      </c>
      <c r="G23" s="493">
        <f t="shared" si="10"/>
        <v>0</v>
      </c>
      <c r="H23" s="299"/>
      <c r="I23" s="300"/>
      <c r="J23" s="301"/>
      <c r="K23" s="491">
        <f t="shared" si="0"/>
        <v>0</v>
      </c>
      <c r="L23" s="493">
        <f t="shared" si="11"/>
        <v>0</v>
      </c>
      <c r="M23" s="299"/>
      <c r="N23" s="300"/>
      <c r="O23" s="301"/>
      <c r="P23" s="491">
        <f t="shared" si="6"/>
        <v>0</v>
      </c>
      <c r="Q23" s="493">
        <f t="shared" si="12"/>
        <v>0</v>
      </c>
      <c r="R23" s="299"/>
      <c r="S23" s="300"/>
      <c r="T23" s="301"/>
      <c r="U23" s="491">
        <f t="shared" si="7"/>
        <v>0</v>
      </c>
      <c r="V23" s="493">
        <f t="shared" si="13"/>
        <v>0</v>
      </c>
      <c r="W23" s="299"/>
      <c r="X23" s="300"/>
      <c r="Y23" s="301"/>
      <c r="Z23" s="491">
        <f t="shared" si="8"/>
        <v>0</v>
      </c>
      <c r="AA23" s="493">
        <f t="shared" si="4"/>
        <v>0</v>
      </c>
      <c r="AB23" s="493">
        <f t="shared" si="9"/>
        <v>0</v>
      </c>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row>
    <row r="24" spans="1:65" ht="20.100000000000001" customHeight="1">
      <c r="A24" s="1356"/>
      <c r="B24" s="1189"/>
      <c r="C24" s="299"/>
      <c r="D24" s="300"/>
      <c r="E24" s="301"/>
      <c r="F24" s="491">
        <f t="shared" si="5"/>
        <v>0</v>
      </c>
      <c r="G24" s="493">
        <f t="shared" si="10"/>
        <v>0</v>
      </c>
      <c r="H24" s="299"/>
      <c r="I24" s="300"/>
      <c r="J24" s="301"/>
      <c r="K24" s="491">
        <f t="shared" si="0"/>
        <v>0</v>
      </c>
      <c r="L24" s="493">
        <f t="shared" si="11"/>
        <v>0</v>
      </c>
      <c r="M24" s="138"/>
      <c r="N24" s="428"/>
      <c r="O24" s="133"/>
      <c r="P24" s="491">
        <f t="shared" si="6"/>
        <v>0</v>
      </c>
      <c r="Q24" s="493">
        <f t="shared" si="12"/>
        <v>0</v>
      </c>
      <c r="R24" s="138"/>
      <c r="S24" s="428"/>
      <c r="T24" s="133"/>
      <c r="U24" s="491">
        <f t="shared" si="7"/>
        <v>0</v>
      </c>
      <c r="V24" s="493">
        <f t="shared" si="13"/>
        <v>0</v>
      </c>
      <c r="W24" s="138"/>
      <c r="X24" s="428"/>
      <c r="Y24" s="133"/>
      <c r="Z24" s="491">
        <f t="shared" si="8"/>
        <v>0</v>
      </c>
      <c r="AA24" s="493">
        <f t="shared" si="4"/>
        <v>0</v>
      </c>
      <c r="AB24" s="493">
        <f t="shared" si="9"/>
        <v>0</v>
      </c>
      <c r="AD24" s="290"/>
      <c r="AE24" s="290"/>
      <c r="AF24" s="290"/>
      <c r="AG24" s="290"/>
      <c r="AH24" s="290"/>
      <c r="AI24" s="290"/>
      <c r="AJ24" s="290"/>
      <c r="AK24" s="290"/>
      <c r="AL24" s="290"/>
      <c r="AM24" s="290"/>
      <c r="AN24" s="290"/>
      <c r="AO24" s="290"/>
      <c r="AP24" s="290"/>
      <c r="AQ24" s="290"/>
      <c r="AR24" s="290"/>
      <c r="AS24" s="290"/>
      <c r="AT24" s="290"/>
      <c r="AU24" s="290"/>
      <c r="AV24" s="290"/>
      <c r="AW24" s="290"/>
      <c r="AX24" s="290"/>
      <c r="AY24" s="290"/>
      <c r="AZ24" s="290"/>
      <c r="BA24" s="290"/>
      <c r="BB24" s="290"/>
      <c r="BC24" s="290"/>
      <c r="BD24" s="290"/>
      <c r="BE24" s="290"/>
      <c r="BF24" s="290"/>
      <c r="BG24" s="290"/>
      <c r="BH24" s="290"/>
      <c r="BI24" s="290"/>
      <c r="BJ24" s="290"/>
      <c r="BK24" s="290"/>
      <c r="BL24" s="290"/>
      <c r="BM24" s="290"/>
    </row>
    <row r="25" spans="1:65" ht="20.100000000000001" customHeight="1">
      <c r="A25" s="1356"/>
      <c r="B25" s="1189"/>
      <c r="C25" s="299"/>
      <c r="D25" s="300"/>
      <c r="E25" s="301"/>
      <c r="F25" s="491">
        <f t="shared" si="5"/>
        <v>0</v>
      </c>
      <c r="G25" s="493">
        <f t="shared" si="10"/>
        <v>0</v>
      </c>
      <c r="H25" s="299"/>
      <c r="I25" s="300"/>
      <c r="J25" s="301"/>
      <c r="K25" s="491">
        <f t="shared" si="0"/>
        <v>0</v>
      </c>
      <c r="L25" s="493">
        <f t="shared" si="11"/>
        <v>0</v>
      </c>
      <c r="M25" s="138"/>
      <c r="N25" s="428"/>
      <c r="O25" s="133"/>
      <c r="P25" s="491">
        <f t="shared" si="6"/>
        <v>0</v>
      </c>
      <c r="Q25" s="493">
        <f t="shared" si="12"/>
        <v>0</v>
      </c>
      <c r="R25" s="138"/>
      <c r="S25" s="428"/>
      <c r="T25" s="133"/>
      <c r="U25" s="491">
        <f t="shared" si="7"/>
        <v>0</v>
      </c>
      <c r="V25" s="493">
        <f t="shared" si="13"/>
        <v>0</v>
      </c>
      <c r="W25" s="138"/>
      <c r="X25" s="428"/>
      <c r="Y25" s="133"/>
      <c r="Z25" s="491">
        <f t="shared" si="8"/>
        <v>0</v>
      </c>
      <c r="AA25" s="493">
        <f t="shared" si="4"/>
        <v>0</v>
      </c>
      <c r="AB25" s="493">
        <f t="shared" si="9"/>
        <v>0</v>
      </c>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row>
    <row r="26" spans="1:65" ht="20.100000000000001" customHeight="1">
      <c r="A26" s="1356"/>
      <c r="B26" s="1189"/>
      <c r="C26" s="299"/>
      <c r="D26" s="300"/>
      <c r="E26" s="301"/>
      <c r="F26" s="491">
        <f t="shared" si="5"/>
        <v>0</v>
      </c>
      <c r="G26" s="493">
        <f t="shared" si="10"/>
        <v>0</v>
      </c>
      <c r="H26" s="299"/>
      <c r="I26" s="300"/>
      <c r="J26" s="301"/>
      <c r="K26" s="491">
        <f t="shared" si="0"/>
        <v>0</v>
      </c>
      <c r="L26" s="493">
        <f t="shared" si="11"/>
        <v>0</v>
      </c>
      <c r="M26" s="138"/>
      <c r="N26" s="428"/>
      <c r="O26" s="133"/>
      <c r="P26" s="491">
        <f t="shared" si="6"/>
        <v>0</v>
      </c>
      <c r="Q26" s="493">
        <f t="shared" si="12"/>
        <v>0</v>
      </c>
      <c r="R26" s="138"/>
      <c r="S26" s="428"/>
      <c r="T26" s="133"/>
      <c r="U26" s="491">
        <f t="shared" si="7"/>
        <v>0</v>
      </c>
      <c r="V26" s="493">
        <f t="shared" si="13"/>
        <v>0</v>
      </c>
      <c r="W26" s="138"/>
      <c r="X26" s="428"/>
      <c r="Y26" s="133"/>
      <c r="Z26" s="491">
        <f t="shared" si="8"/>
        <v>0</v>
      </c>
      <c r="AA26" s="493">
        <f t="shared" si="4"/>
        <v>0</v>
      </c>
      <c r="AB26" s="493">
        <f t="shared" si="9"/>
        <v>0</v>
      </c>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row>
    <row r="27" spans="1:65" ht="20.100000000000001" customHeight="1">
      <c r="A27" s="1356"/>
      <c r="B27" s="1189"/>
      <c r="C27" s="299"/>
      <c r="D27" s="300"/>
      <c r="E27" s="301"/>
      <c r="F27" s="491">
        <f t="shared" si="5"/>
        <v>0</v>
      </c>
      <c r="G27" s="493">
        <f t="shared" si="10"/>
        <v>0</v>
      </c>
      <c r="H27" s="299"/>
      <c r="I27" s="300"/>
      <c r="J27" s="301"/>
      <c r="K27" s="491">
        <f t="shared" si="0"/>
        <v>0</v>
      </c>
      <c r="L27" s="493">
        <f t="shared" si="11"/>
        <v>0</v>
      </c>
      <c r="M27" s="299"/>
      <c r="N27" s="300"/>
      <c r="O27" s="301"/>
      <c r="P27" s="491">
        <f t="shared" si="6"/>
        <v>0</v>
      </c>
      <c r="Q27" s="493">
        <f t="shared" si="12"/>
        <v>0</v>
      </c>
      <c r="R27" s="299"/>
      <c r="S27" s="300"/>
      <c r="T27" s="301"/>
      <c r="U27" s="491">
        <f t="shared" si="7"/>
        <v>0</v>
      </c>
      <c r="V27" s="493">
        <f t="shared" si="13"/>
        <v>0</v>
      </c>
      <c r="W27" s="299"/>
      <c r="X27" s="300"/>
      <c r="Y27" s="301"/>
      <c r="Z27" s="491">
        <f t="shared" si="8"/>
        <v>0</v>
      </c>
      <c r="AA27" s="493">
        <f t="shared" si="4"/>
        <v>0</v>
      </c>
      <c r="AB27" s="493">
        <f t="shared" si="9"/>
        <v>0</v>
      </c>
      <c r="AC27" s="290"/>
      <c r="AD27" s="290"/>
      <c r="AE27" s="290"/>
      <c r="AF27" s="290"/>
      <c r="AG27" s="290"/>
      <c r="AH27" s="290"/>
      <c r="AI27" s="290"/>
      <c r="AJ27" s="290"/>
      <c r="AK27" s="290"/>
      <c r="AL27" s="290"/>
      <c r="AM27" s="290"/>
      <c r="AN27" s="290"/>
      <c r="AO27" s="290"/>
      <c r="AP27" s="290"/>
      <c r="AQ27" s="290"/>
      <c r="AR27" s="290"/>
      <c r="AS27" s="290"/>
      <c r="AT27" s="290"/>
      <c r="AU27" s="290"/>
      <c r="AV27" s="290"/>
      <c r="AW27" s="290"/>
      <c r="AX27" s="290"/>
      <c r="AY27" s="290"/>
      <c r="AZ27" s="290"/>
      <c r="BA27" s="290"/>
      <c r="BB27" s="290"/>
      <c r="BC27" s="290"/>
      <c r="BD27" s="290"/>
      <c r="BE27" s="290"/>
      <c r="BF27" s="290"/>
      <c r="BG27" s="290"/>
      <c r="BH27" s="290"/>
      <c r="BI27" s="290"/>
      <c r="BJ27" s="290"/>
      <c r="BK27" s="290"/>
      <c r="BL27" s="290"/>
      <c r="BM27" s="290"/>
    </row>
    <row r="28" spans="1:65" ht="20.100000000000001" customHeight="1">
      <c r="A28" s="1356"/>
      <c r="B28" s="1189"/>
      <c r="C28" s="299"/>
      <c r="D28" s="300"/>
      <c r="E28" s="301"/>
      <c r="F28" s="491">
        <f t="shared" si="5"/>
        <v>0</v>
      </c>
      <c r="G28" s="493">
        <f t="shared" si="10"/>
        <v>0</v>
      </c>
      <c r="H28" s="299"/>
      <c r="I28" s="300"/>
      <c r="J28" s="301"/>
      <c r="K28" s="491">
        <f t="shared" si="0"/>
        <v>0</v>
      </c>
      <c r="L28" s="493">
        <f t="shared" si="11"/>
        <v>0</v>
      </c>
      <c r="M28" s="138"/>
      <c r="N28" s="428"/>
      <c r="O28" s="133"/>
      <c r="P28" s="491">
        <f t="shared" si="6"/>
        <v>0</v>
      </c>
      <c r="Q28" s="493">
        <f t="shared" si="12"/>
        <v>0</v>
      </c>
      <c r="R28" s="138"/>
      <c r="S28" s="428"/>
      <c r="T28" s="133"/>
      <c r="U28" s="491">
        <f t="shared" si="7"/>
        <v>0</v>
      </c>
      <c r="V28" s="493">
        <f t="shared" si="13"/>
        <v>0</v>
      </c>
      <c r="W28" s="138"/>
      <c r="X28" s="428"/>
      <c r="Y28" s="133"/>
      <c r="Z28" s="491">
        <f t="shared" si="8"/>
        <v>0</v>
      </c>
      <c r="AA28" s="493">
        <f t="shared" si="4"/>
        <v>0</v>
      </c>
      <c r="AB28" s="493">
        <f t="shared" si="9"/>
        <v>0</v>
      </c>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row>
    <row r="29" spans="1:65" ht="20.100000000000001" customHeight="1">
      <c r="A29" s="1356"/>
      <c r="B29" s="1189"/>
      <c r="C29" s="299"/>
      <c r="D29" s="300"/>
      <c r="E29" s="301"/>
      <c r="F29" s="491">
        <f t="shared" si="5"/>
        <v>0</v>
      </c>
      <c r="G29" s="493">
        <f t="shared" si="10"/>
        <v>0</v>
      </c>
      <c r="H29" s="299"/>
      <c r="I29" s="300"/>
      <c r="J29" s="301"/>
      <c r="K29" s="491">
        <f t="shared" si="0"/>
        <v>0</v>
      </c>
      <c r="L29" s="493">
        <f t="shared" si="11"/>
        <v>0</v>
      </c>
      <c r="M29" s="138"/>
      <c r="N29" s="428"/>
      <c r="O29" s="133"/>
      <c r="P29" s="491">
        <f t="shared" si="6"/>
        <v>0</v>
      </c>
      <c r="Q29" s="493">
        <f t="shared" si="12"/>
        <v>0</v>
      </c>
      <c r="R29" s="138"/>
      <c r="S29" s="428"/>
      <c r="T29" s="133"/>
      <c r="U29" s="491">
        <f t="shared" si="7"/>
        <v>0</v>
      </c>
      <c r="V29" s="493">
        <f t="shared" si="13"/>
        <v>0</v>
      </c>
      <c r="W29" s="138"/>
      <c r="X29" s="428"/>
      <c r="Y29" s="133"/>
      <c r="Z29" s="491">
        <f t="shared" si="8"/>
        <v>0</v>
      </c>
      <c r="AA29" s="493">
        <f t="shared" si="4"/>
        <v>0</v>
      </c>
      <c r="AB29" s="493">
        <f t="shared" si="9"/>
        <v>0</v>
      </c>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row>
    <row r="30" spans="1:65" ht="20.100000000000001" customHeight="1">
      <c r="A30" s="1356"/>
      <c r="B30" s="1189"/>
      <c r="C30" s="299"/>
      <c r="D30" s="300"/>
      <c r="E30" s="301"/>
      <c r="F30" s="491">
        <f t="shared" si="5"/>
        <v>0</v>
      </c>
      <c r="G30" s="493">
        <f t="shared" si="10"/>
        <v>0</v>
      </c>
      <c r="H30" s="299"/>
      <c r="I30" s="300"/>
      <c r="J30" s="301"/>
      <c r="K30" s="491">
        <f t="shared" si="0"/>
        <v>0</v>
      </c>
      <c r="L30" s="493">
        <f t="shared" si="11"/>
        <v>0</v>
      </c>
      <c r="M30" s="138"/>
      <c r="N30" s="428"/>
      <c r="O30" s="133"/>
      <c r="P30" s="491">
        <f t="shared" si="6"/>
        <v>0</v>
      </c>
      <c r="Q30" s="493">
        <f t="shared" si="12"/>
        <v>0</v>
      </c>
      <c r="R30" s="138"/>
      <c r="S30" s="428"/>
      <c r="T30" s="133"/>
      <c r="U30" s="491">
        <f t="shared" si="7"/>
        <v>0</v>
      </c>
      <c r="V30" s="493">
        <f t="shared" si="13"/>
        <v>0</v>
      </c>
      <c r="W30" s="138"/>
      <c r="X30" s="428"/>
      <c r="Y30" s="133"/>
      <c r="Z30" s="491">
        <f t="shared" si="8"/>
        <v>0</v>
      </c>
      <c r="AA30" s="493">
        <f t="shared" si="4"/>
        <v>0</v>
      </c>
      <c r="AB30" s="493">
        <f t="shared" si="9"/>
        <v>0</v>
      </c>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0"/>
      <c r="BG30" s="290"/>
      <c r="BH30" s="290"/>
      <c r="BI30" s="290"/>
      <c r="BJ30" s="290"/>
      <c r="BK30" s="290"/>
      <c r="BL30" s="290"/>
      <c r="BM30" s="290"/>
    </row>
    <row r="31" spans="1:65" ht="20.100000000000001" customHeight="1">
      <c r="A31" s="1356"/>
      <c r="B31" s="1189"/>
      <c r="C31" s="299"/>
      <c r="D31" s="300"/>
      <c r="E31" s="301"/>
      <c r="F31" s="491">
        <f t="shared" si="5"/>
        <v>0</v>
      </c>
      <c r="G31" s="493">
        <f t="shared" si="10"/>
        <v>0</v>
      </c>
      <c r="H31" s="299"/>
      <c r="I31" s="300"/>
      <c r="J31" s="301"/>
      <c r="K31" s="491">
        <f t="shared" si="0"/>
        <v>0</v>
      </c>
      <c r="L31" s="493">
        <f t="shared" si="11"/>
        <v>0</v>
      </c>
      <c r="M31" s="299"/>
      <c r="N31" s="300"/>
      <c r="O31" s="133"/>
      <c r="P31" s="491">
        <f t="shared" si="6"/>
        <v>0</v>
      </c>
      <c r="Q31" s="493">
        <f t="shared" si="12"/>
        <v>0</v>
      </c>
      <c r="R31" s="299"/>
      <c r="S31" s="428"/>
      <c r="T31" s="301"/>
      <c r="U31" s="491">
        <f t="shared" si="7"/>
        <v>0</v>
      </c>
      <c r="V31" s="493">
        <f t="shared" si="13"/>
        <v>0</v>
      </c>
      <c r="W31" s="138"/>
      <c r="X31" s="300"/>
      <c r="Y31" s="301"/>
      <c r="Z31" s="491">
        <f t="shared" si="8"/>
        <v>0</v>
      </c>
      <c r="AA31" s="493">
        <f t="shared" si="4"/>
        <v>0</v>
      </c>
      <c r="AB31" s="493">
        <f t="shared" si="9"/>
        <v>0</v>
      </c>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0"/>
      <c r="BG31" s="290"/>
      <c r="BH31" s="290"/>
      <c r="BI31" s="290"/>
      <c r="BJ31" s="290"/>
      <c r="BK31" s="290"/>
      <c r="BL31" s="290"/>
      <c r="BM31" s="290"/>
    </row>
    <row r="32" spans="1:65" ht="20.100000000000001" customHeight="1">
      <c r="A32" s="1356"/>
      <c r="B32" s="1189"/>
      <c r="C32" s="299"/>
      <c r="D32" s="300"/>
      <c r="E32" s="301"/>
      <c r="F32" s="491">
        <f t="shared" si="5"/>
        <v>0</v>
      </c>
      <c r="G32" s="493">
        <f t="shared" si="10"/>
        <v>0</v>
      </c>
      <c r="H32" s="299"/>
      <c r="I32" s="300"/>
      <c r="J32" s="301"/>
      <c r="K32" s="491">
        <f t="shared" si="0"/>
        <v>0</v>
      </c>
      <c r="L32" s="493">
        <f t="shared" si="11"/>
        <v>0</v>
      </c>
      <c r="M32" s="138"/>
      <c r="N32" s="428"/>
      <c r="O32" s="133"/>
      <c r="P32" s="491">
        <f t="shared" si="6"/>
        <v>0</v>
      </c>
      <c r="Q32" s="493">
        <f t="shared" si="12"/>
        <v>0</v>
      </c>
      <c r="R32" s="138"/>
      <c r="S32" s="428"/>
      <c r="T32" s="133"/>
      <c r="U32" s="491">
        <f t="shared" si="7"/>
        <v>0</v>
      </c>
      <c r="V32" s="493">
        <f t="shared" si="13"/>
        <v>0</v>
      </c>
      <c r="W32" s="138"/>
      <c r="X32" s="428"/>
      <c r="Y32" s="133"/>
      <c r="Z32" s="491">
        <f t="shared" si="8"/>
        <v>0</v>
      </c>
      <c r="AA32" s="493">
        <f t="shared" si="4"/>
        <v>0</v>
      </c>
      <c r="AB32" s="493">
        <f t="shared" si="9"/>
        <v>0</v>
      </c>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290"/>
      <c r="BH32" s="290"/>
      <c r="BI32" s="290"/>
      <c r="BJ32" s="290"/>
      <c r="BK32" s="290"/>
      <c r="BL32" s="290"/>
      <c r="BM32" s="290"/>
    </row>
    <row r="33" spans="1:65" ht="20.100000000000001" customHeight="1">
      <c r="A33" s="1356"/>
      <c r="B33" s="1189"/>
      <c r="C33" s="299"/>
      <c r="D33" s="300"/>
      <c r="E33" s="301"/>
      <c r="F33" s="491">
        <f t="shared" si="5"/>
        <v>0</v>
      </c>
      <c r="G33" s="493">
        <f t="shared" si="10"/>
        <v>0</v>
      </c>
      <c r="H33" s="299"/>
      <c r="I33" s="300"/>
      <c r="J33" s="301"/>
      <c r="K33" s="491">
        <f t="shared" si="0"/>
        <v>0</v>
      </c>
      <c r="L33" s="493">
        <f t="shared" si="11"/>
        <v>0</v>
      </c>
      <c r="M33" s="299"/>
      <c r="N33" s="300"/>
      <c r="O33" s="301"/>
      <c r="P33" s="491">
        <f t="shared" si="6"/>
        <v>0</v>
      </c>
      <c r="Q33" s="493">
        <f t="shared" si="12"/>
        <v>0</v>
      </c>
      <c r="R33" s="299"/>
      <c r="S33" s="300"/>
      <c r="T33" s="301"/>
      <c r="U33" s="491">
        <f t="shared" si="7"/>
        <v>0</v>
      </c>
      <c r="V33" s="493">
        <f t="shared" si="13"/>
        <v>0</v>
      </c>
      <c r="W33" s="299"/>
      <c r="X33" s="300"/>
      <c r="Y33" s="301"/>
      <c r="Z33" s="491">
        <f t="shared" si="8"/>
        <v>0</v>
      </c>
      <c r="AA33" s="493">
        <f t="shared" si="4"/>
        <v>0</v>
      </c>
      <c r="AB33" s="493">
        <f t="shared" si="9"/>
        <v>0</v>
      </c>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0"/>
      <c r="BG33" s="290"/>
      <c r="BH33" s="290"/>
      <c r="BI33" s="290"/>
      <c r="BJ33" s="290"/>
      <c r="BK33" s="290"/>
      <c r="BL33" s="290"/>
      <c r="BM33" s="290"/>
    </row>
    <row r="34" spans="1:65" ht="20.100000000000001" customHeight="1">
      <c r="A34" s="1356"/>
      <c r="B34" s="1189"/>
      <c r="C34" s="299"/>
      <c r="D34" s="300"/>
      <c r="E34" s="301"/>
      <c r="F34" s="491">
        <f t="shared" si="5"/>
        <v>0</v>
      </c>
      <c r="G34" s="493">
        <f t="shared" si="10"/>
        <v>0</v>
      </c>
      <c r="H34" s="299"/>
      <c r="I34" s="300"/>
      <c r="J34" s="301"/>
      <c r="K34" s="491">
        <f t="shared" si="0"/>
        <v>0</v>
      </c>
      <c r="L34" s="493">
        <f t="shared" si="11"/>
        <v>0</v>
      </c>
      <c r="M34" s="299"/>
      <c r="N34" s="300"/>
      <c r="O34" s="301"/>
      <c r="P34" s="491">
        <f t="shared" si="6"/>
        <v>0</v>
      </c>
      <c r="Q34" s="493">
        <f t="shared" si="12"/>
        <v>0</v>
      </c>
      <c r="R34" s="299"/>
      <c r="S34" s="300"/>
      <c r="T34" s="301"/>
      <c r="U34" s="491">
        <f t="shared" si="7"/>
        <v>0</v>
      </c>
      <c r="V34" s="493">
        <f t="shared" si="13"/>
        <v>0</v>
      </c>
      <c r="W34" s="299"/>
      <c r="X34" s="300"/>
      <c r="Y34" s="301"/>
      <c r="Z34" s="491">
        <f t="shared" si="8"/>
        <v>0</v>
      </c>
      <c r="AA34" s="493">
        <f t="shared" si="4"/>
        <v>0</v>
      </c>
      <c r="AB34" s="493">
        <f t="shared" si="9"/>
        <v>0</v>
      </c>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row>
    <row r="35" spans="1:65" ht="20.100000000000001" customHeight="1">
      <c r="A35" s="1356"/>
      <c r="B35" s="1189"/>
      <c r="C35" s="299"/>
      <c r="D35" s="300"/>
      <c r="E35" s="301"/>
      <c r="F35" s="491">
        <f t="shared" si="5"/>
        <v>0</v>
      </c>
      <c r="G35" s="493">
        <f t="shared" si="10"/>
        <v>0</v>
      </c>
      <c r="H35" s="299"/>
      <c r="I35" s="300"/>
      <c r="J35" s="301"/>
      <c r="K35" s="491">
        <f t="shared" si="0"/>
        <v>0</v>
      </c>
      <c r="L35" s="493">
        <f t="shared" si="11"/>
        <v>0</v>
      </c>
      <c r="M35" s="138"/>
      <c r="N35" s="300"/>
      <c r="O35" s="301"/>
      <c r="P35" s="491">
        <f t="shared" si="6"/>
        <v>0</v>
      </c>
      <c r="Q35" s="493">
        <f t="shared" si="12"/>
        <v>0</v>
      </c>
      <c r="R35" s="299"/>
      <c r="S35" s="300"/>
      <c r="T35" s="133"/>
      <c r="U35" s="491">
        <f t="shared" si="7"/>
        <v>0</v>
      </c>
      <c r="V35" s="493">
        <f t="shared" si="13"/>
        <v>0</v>
      </c>
      <c r="W35" s="299"/>
      <c r="X35" s="428"/>
      <c r="Y35" s="301"/>
      <c r="Z35" s="491">
        <f t="shared" si="8"/>
        <v>0</v>
      </c>
      <c r="AA35" s="493">
        <f t="shared" si="4"/>
        <v>0</v>
      </c>
      <c r="AB35" s="493">
        <f t="shared" si="9"/>
        <v>0</v>
      </c>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row>
    <row r="36" spans="1:65" ht="20.100000000000001" customHeight="1">
      <c r="A36" s="1356"/>
      <c r="B36" s="1189"/>
      <c r="C36" s="299"/>
      <c r="D36" s="300"/>
      <c r="E36" s="301"/>
      <c r="F36" s="491">
        <f t="shared" si="5"/>
        <v>0</v>
      </c>
      <c r="G36" s="493">
        <f t="shared" si="10"/>
        <v>0</v>
      </c>
      <c r="H36" s="299"/>
      <c r="I36" s="300"/>
      <c r="J36" s="301"/>
      <c r="K36" s="491">
        <f t="shared" si="0"/>
        <v>0</v>
      </c>
      <c r="L36" s="493">
        <f t="shared" si="11"/>
        <v>0</v>
      </c>
      <c r="M36" s="138"/>
      <c r="N36" s="300"/>
      <c r="O36" s="301"/>
      <c r="P36" s="491">
        <f t="shared" si="6"/>
        <v>0</v>
      </c>
      <c r="Q36" s="493">
        <f t="shared" si="12"/>
        <v>0</v>
      </c>
      <c r="R36" s="299"/>
      <c r="S36" s="300"/>
      <c r="T36" s="133"/>
      <c r="U36" s="491">
        <f t="shared" si="7"/>
        <v>0</v>
      </c>
      <c r="V36" s="493">
        <f t="shared" si="13"/>
        <v>0</v>
      </c>
      <c r="W36" s="299"/>
      <c r="X36" s="428"/>
      <c r="Y36" s="301"/>
      <c r="Z36" s="491">
        <f t="shared" si="8"/>
        <v>0</v>
      </c>
      <c r="AA36" s="493">
        <f t="shared" si="4"/>
        <v>0</v>
      </c>
      <c r="AB36" s="493">
        <f t="shared" si="9"/>
        <v>0</v>
      </c>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0"/>
      <c r="BG36" s="290"/>
      <c r="BH36" s="290"/>
      <c r="BI36" s="290"/>
      <c r="BJ36" s="290"/>
      <c r="BK36" s="290"/>
      <c r="BL36" s="290"/>
      <c r="BM36" s="290"/>
    </row>
    <row r="37" spans="1:65" ht="20.100000000000001" customHeight="1">
      <c r="A37" s="1356"/>
      <c r="B37" s="1189"/>
      <c r="C37" s="299"/>
      <c r="D37" s="300"/>
      <c r="E37" s="301"/>
      <c r="F37" s="491">
        <f t="shared" si="5"/>
        <v>0</v>
      </c>
      <c r="G37" s="493">
        <f t="shared" si="10"/>
        <v>0</v>
      </c>
      <c r="H37" s="299"/>
      <c r="I37" s="300"/>
      <c r="J37" s="301"/>
      <c r="K37" s="491">
        <f t="shared" si="0"/>
        <v>0</v>
      </c>
      <c r="L37" s="493">
        <f t="shared" si="11"/>
        <v>0</v>
      </c>
      <c r="M37" s="138"/>
      <c r="N37" s="300"/>
      <c r="O37" s="301"/>
      <c r="P37" s="491">
        <f t="shared" si="6"/>
        <v>0</v>
      </c>
      <c r="Q37" s="493">
        <f t="shared" si="12"/>
        <v>0</v>
      </c>
      <c r="R37" s="299"/>
      <c r="S37" s="300"/>
      <c r="T37" s="133"/>
      <c r="U37" s="491">
        <f t="shared" si="7"/>
        <v>0</v>
      </c>
      <c r="V37" s="493">
        <f t="shared" si="13"/>
        <v>0</v>
      </c>
      <c r="W37" s="299"/>
      <c r="X37" s="428"/>
      <c r="Y37" s="301"/>
      <c r="Z37" s="491">
        <f t="shared" si="8"/>
        <v>0</v>
      </c>
      <c r="AA37" s="493">
        <f t="shared" si="4"/>
        <v>0</v>
      </c>
      <c r="AB37" s="493">
        <f t="shared" si="9"/>
        <v>0</v>
      </c>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0"/>
      <c r="BG37" s="290"/>
      <c r="BH37" s="290"/>
      <c r="BI37" s="290"/>
      <c r="BJ37" s="290"/>
      <c r="BK37" s="290"/>
      <c r="BL37" s="290"/>
      <c r="BM37" s="290"/>
    </row>
    <row r="38" spans="1:65" ht="20.100000000000001" customHeight="1">
      <c r="A38" s="1356"/>
      <c r="B38" s="1189"/>
      <c r="C38" s="299"/>
      <c r="D38" s="300"/>
      <c r="E38" s="301"/>
      <c r="F38" s="491">
        <f t="shared" si="5"/>
        <v>0</v>
      </c>
      <c r="G38" s="493">
        <f t="shared" si="10"/>
        <v>0</v>
      </c>
      <c r="H38" s="299"/>
      <c r="I38" s="300"/>
      <c r="J38" s="301"/>
      <c r="K38" s="491">
        <f t="shared" si="0"/>
        <v>0</v>
      </c>
      <c r="L38" s="493">
        <f t="shared" si="11"/>
        <v>0</v>
      </c>
      <c r="M38" s="138"/>
      <c r="N38" s="300"/>
      <c r="O38" s="301"/>
      <c r="P38" s="491">
        <f t="shared" si="6"/>
        <v>0</v>
      </c>
      <c r="Q38" s="493">
        <f t="shared" si="12"/>
        <v>0</v>
      </c>
      <c r="R38" s="299"/>
      <c r="S38" s="300"/>
      <c r="T38" s="133"/>
      <c r="U38" s="491">
        <f t="shared" si="7"/>
        <v>0</v>
      </c>
      <c r="V38" s="493">
        <f t="shared" si="13"/>
        <v>0</v>
      </c>
      <c r="W38" s="299"/>
      <c r="X38" s="428"/>
      <c r="Y38" s="301"/>
      <c r="Z38" s="491">
        <f t="shared" si="8"/>
        <v>0</v>
      </c>
      <c r="AA38" s="493">
        <f t="shared" si="4"/>
        <v>0</v>
      </c>
      <c r="AB38" s="493">
        <f t="shared" si="9"/>
        <v>0</v>
      </c>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row>
    <row r="39" spans="1:65" ht="20.100000000000001" customHeight="1">
      <c r="A39" s="1356"/>
      <c r="B39" s="1189"/>
      <c r="C39" s="299"/>
      <c r="D39" s="300"/>
      <c r="E39" s="301"/>
      <c r="F39" s="491">
        <f t="shared" si="5"/>
        <v>0</v>
      </c>
      <c r="G39" s="493">
        <f t="shared" si="10"/>
        <v>0</v>
      </c>
      <c r="H39" s="299"/>
      <c r="I39" s="300"/>
      <c r="J39" s="301"/>
      <c r="K39" s="491">
        <f t="shared" si="0"/>
        <v>0</v>
      </c>
      <c r="L39" s="493">
        <f t="shared" si="11"/>
        <v>0</v>
      </c>
      <c r="M39" s="138"/>
      <c r="N39" s="300"/>
      <c r="O39" s="301"/>
      <c r="P39" s="491">
        <f t="shared" si="6"/>
        <v>0</v>
      </c>
      <c r="Q39" s="493">
        <f t="shared" si="12"/>
        <v>0</v>
      </c>
      <c r="R39" s="299"/>
      <c r="S39" s="300"/>
      <c r="T39" s="133"/>
      <c r="U39" s="491">
        <f t="shared" si="7"/>
        <v>0</v>
      </c>
      <c r="V39" s="493">
        <f t="shared" si="13"/>
        <v>0</v>
      </c>
      <c r="W39" s="299"/>
      <c r="X39" s="428"/>
      <c r="Y39" s="301"/>
      <c r="Z39" s="491">
        <f t="shared" si="8"/>
        <v>0</v>
      </c>
      <c r="AA39" s="493">
        <f t="shared" si="4"/>
        <v>0</v>
      </c>
      <c r="AB39" s="493">
        <f t="shared" si="9"/>
        <v>0</v>
      </c>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0"/>
      <c r="BB39" s="290"/>
      <c r="BC39" s="290"/>
      <c r="BD39" s="290"/>
      <c r="BE39" s="290"/>
      <c r="BF39" s="290"/>
      <c r="BG39" s="290"/>
      <c r="BH39" s="290"/>
      <c r="BI39" s="290"/>
      <c r="BJ39" s="290"/>
      <c r="BK39" s="290"/>
      <c r="BL39" s="290"/>
      <c r="BM39" s="290"/>
    </row>
    <row r="40" spans="1:65" ht="20.100000000000001" customHeight="1">
      <c r="A40" s="1356"/>
      <c r="B40" s="1189"/>
      <c r="C40" s="299"/>
      <c r="D40" s="300"/>
      <c r="E40" s="301"/>
      <c r="F40" s="491">
        <f t="shared" si="5"/>
        <v>0</v>
      </c>
      <c r="G40" s="493">
        <f t="shared" si="10"/>
        <v>0</v>
      </c>
      <c r="H40" s="299"/>
      <c r="I40" s="300"/>
      <c r="J40" s="301"/>
      <c r="K40" s="491">
        <f t="shared" si="0"/>
        <v>0</v>
      </c>
      <c r="L40" s="493">
        <f t="shared" si="11"/>
        <v>0</v>
      </c>
      <c r="M40" s="138"/>
      <c r="N40" s="300"/>
      <c r="O40" s="301"/>
      <c r="P40" s="491">
        <f t="shared" si="6"/>
        <v>0</v>
      </c>
      <c r="Q40" s="493">
        <f t="shared" si="12"/>
        <v>0</v>
      </c>
      <c r="R40" s="299"/>
      <c r="S40" s="300"/>
      <c r="T40" s="133"/>
      <c r="U40" s="491">
        <f t="shared" si="7"/>
        <v>0</v>
      </c>
      <c r="V40" s="493">
        <f t="shared" si="13"/>
        <v>0</v>
      </c>
      <c r="W40" s="299"/>
      <c r="X40" s="428"/>
      <c r="Y40" s="301"/>
      <c r="Z40" s="491">
        <f t="shared" si="8"/>
        <v>0</v>
      </c>
      <c r="AA40" s="493">
        <f t="shared" si="4"/>
        <v>0</v>
      </c>
      <c r="AB40" s="493">
        <f t="shared" si="9"/>
        <v>0</v>
      </c>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0"/>
      <c r="BG40" s="290"/>
      <c r="BH40" s="290"/>
      <c r="BI40" s="290"/>
      <c r="BJ40" s="290"/>
      <c r="BK40" s="290"/>
      <c r="BL40" s="290"/>
      <c r="BM40" s="290"/>
    </row>
    <row r="41" spans="1:65" ht="20.100000000000001" customHeight="1">
      <c r="A41" s="1356"/>
      <c r="B41" s="1189"/>
      <c r="C41" s="299"/>
      <c r="D41" s="300"/>
      <c r="E41" s="301"/>
      <c r="F41" s="491">
        <f t="shared" si="5"/>
        <v>0</v>
      </c>
      <c r="G41" s="493">
        <f t="shared" si="10"/>
        <v>0</v>
      </c>
      <c r="H41" s="299"/>
      <c r="I41" s="300"/>
      <c r="J41" s="301"/>
      <c r="K41" s="491">
        <f t="shared" si="0"/>
        <v>0</v>
      </c>
      <c r="L41" s="493">
        <f t="shared" si="11"/>
        <v>0</v>
      </c>
      <c r="M41" s="138"/>
      <c r="N41" s="300"/>
      <c r="O41" s="301"/>
      <c r="P41" s="491">
        <f t="shared" si="6"/>
        <v>0</v>
      </c>
      <c r="Q41" s="493">
        <f t="shared" si="12"/>
        <v>0</v>
      </c>
      <c r="R41" s="299"/>
      <c r="S41" s="300"/>
      <c r="T41" s="133"/>
      <c r="U41" s="491">
        <f t="shared" si="7"/>
        <v>0</v>
      </c>
      <c r="V41" s="493">
        <f t="shared" si="13"/>
        <v>0</v>
      </c>
      <c r="W41" s="299"/>
      <c r="X41" s="428"/>
      <c r="Y41" s="301"/>
      <c r="Z41" s="491">
        <f t="shared" si="8"/>
        <v>0</v>
      </c>
      <c r="AA41" s="493">
        <f t="shared" si="4"/>
        <v>0</v>
      </c>
      <c r="AB41" s="493">
        <f t="shared" si="9"/>
        <v>0</v>
      </c>
      <c r="AC41" s="290"/>
      <c r="AD41" s="290"/>
      <c r="AE41" s="290"/>
      <c r="AF41" s="290"/>
      <c r="AG41" s="290"/>
      <c r="AH41" s="290"/>
      <c r="AI41" s="290"/>
      <c r="AJ41" s="290"/>
      <c r="AK41" s="290"/>
      <c r="AL41" s="290"/>
      <c r="AM41" s="290"/>
      <c r="AN41" s="290"/>
      <c r="AO41" s="290"/>
      <c r="AP41" s="290"/>
      <c r="AQ41" s="290"/>
      <c r="AR41" s="290"/>
      <c r="AS41" s="290"/>
      <c r="AT41" s="290"/>
      <c r="AU41" s="290"/>
      <c r="AV41" s="290"/>
      <c r="AW41" s="290"/>
      <c r="AX41" s="290"/>
      <c r="AY41" s="290"/>
      <c r="AZ41" s="290"/>
      <c r="BA41" s="290"/>
      <c r="BB41" s="290"/>
      <c r="BC41" s="290"/>
      <c r="BD41" s="290"/>
      <c r="BE41" s="290"/>
      <c r="BF41" s="290"/>
      <c r="BG41" s="290"/>
      <c r="BH41" s="290"/>
      <c r="BI41" s="290"/>
      <c r="BJ41" s="290"/>
      <c r="BK41" s="290"/>
      <c r="BL41" s="290"/>
      <c r="BM41" s="290"/>
    </row>
    <row r="42" spans="1:65" ht="20.100000000000001" customHeight="1">
      <c r="A42" s="1356"/>
      <c r="B42" s="1189"/>
      <c r="C42" s="299"/>
      <c r="D42" s="300"/>
      <c r="E42" s="301"/>
      <c r="F42" s="491">
        <f t="shared" si="5"/>
        <v>0</v>
      </c>
      <c r="G42" s="493">
        <f t="shared" si="10"/>
        <v>0</v>
      </c>
      <c r="H42" s="299"/>
      <c r="I42" s="300"/>
      <c r="J42" s="301"/>
      <c r="K42" s="491">
        <f t="shared" si="0"/>
        <v>0</v>
      </c>
      <c r="L42" s="493">
        <f t="shared" si="11"/>
        <v>0</v>
      </c>
      <c r="M42" s="138"/>
      <c r="N42" s="300"/>
      <c r="O42" s="301"/>
      <c r="P42" s="491">
        <f t="shared" si="6"/>
        <v>0</v>
      </c>
      <c r="Q42" s="493">
        <f t="shared" si="12"/>
        <v>0</v>
      </c>
      <c r="R42" s="299"/>
      <c r="S42" s="300"/>
      <c r="T42" s="133"/>
      <c r="U42" s="491">
        <f t="shared" si="7"/>
        <v>0</v>
      </c>
      <c r="V42" s="493">
        <f t="shared" si="13"/>
        <v>0</v>
      </c>
      <c r="W42" s="299"/>
      <c r="X42" s="428"/>
      <c r="Y42" s="301"/>
      <c r="Z42" s="491">
        <f t="shared" si="8"/>
        <v>0</v>
      </c>
      <c r="AA42" s="493">
        <f t="shared" si="4"/>
        <v>0</v>
      </c>
      <c r="AB42" s="493">
        <f t="shared" si="9"/>
        <v>0</v>
      </c>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row>
    <row r="43" spans="1:65" ht="20.100000000000001" customHeight="1">
      <c r="A43" s="1356"/>
      <c r="B43" s="1189"/>
      <c r="C43" s="299"/>
      <c r="D43" s="300"/>
      <c r="E43" s="301"/>
      <c r="F43" s="491">
        <f t="shared" si="5"/>
        <v>0</v>
      </c>
      <c r="G43" s="493">
        <f t="shared" si="10"/>
        <v>0</v>
      </c>
      <c r="H43" s="299"/>
      <c r="I43" s="300"/>
      <c r="J43" s="301"/>
      <c r="K43" s="491">
        <f t="shared" si="0"/>
        <v>0</v>
      </c>
      <c r="L43" s="493">
        <f t="shared" si="11"/>
        <v>0</v>
      </c>
      <c r="M43" s="138"/>
      <c r="N43" s="300"/>
      <c r="O43" s="301"/>
      <c r="P43" s="491">
        <f t="shared" si="6"/>
        <v>0</v>
      </c>
      <c r="Q43" s="493">
        <f t="shared" si="12"/>
        <v>0</v>
      </c>
      <c r="R43" s="299"/>
      <c r="S43" s="300"/>
      <c r="T43" s="133"/>
      <c r="U43" s="491">
        <f t="shared" si="7"/>
        <v>0</v>
      </c>
      <c r="V43" s="493">
        <f t="shared" si="13"/>
        <v>0</v>
      </c>
      <c r="W43" s="299"/>
      <c r="X43" s="428"/>
      <c r="Y43" s="301"/>
      <c r="Z43" s="491">
        <f t="shared" si="8"/>
        <v>0</v>
      </c>
      <c r="AA43" s="493">
        <f t="shared" si="4"/>
        <v>0</v>
      </c>
      <c r="AB43" s="493">
        <f t="shared" si="9"/>
        <v>0</v>
      </c>
      <c r="AC43" s="290"/>
      <c r="AD43" s="290"/>
      <c r="AE43" s="290"/>
      <c r="AF43" s="290"/>
      <c r="AG43" s="290"/>
      <c r="AH43" s="290"/>
      <c r="AI43" s="290"/>
      <c r="AJ43" s="290"/>
      <c r="AK43" s="290"/>
      <c r="AL43" s="290"/>
      <c r="AM43" s="290"/>
      <c r="AN43" s="290"/>
      <c r="AO43" s="290"/>
      <c r="AP43" s="290"/>
      <c r="AQ43" s="290"/>
      <c r="AR43" s="290"/>
      <c r="AS43" s="290"/>
      <c r="AT43" s="290"/>
      <c r="AU43" s="290"/>
      <c r="AV43" s="290"/>
      <c r="AW43" s="290"/>
      <c r="AX43" s="290"/>
      <c r="AY43" s="290"/>
      <c r="AZ43" s="290"/>
      <c r="BA43" s="290"/>
      <c r="BB43" s="290"/>
      <c r="BC43" s="290"/>
      <c r="BD43" s="290"/>
      <c r="BE43" s="290"/>
      <c r="BF43" s="290"/>
      <c r="BG43" s="290"/>
      <c r="BH43" s="290"/>
      <c r="BI43" s="290"/>
      <c r="BJ43" s="290"/>
      <c r="BK43" s="290"/>
      <c r="BL43" s="290"/>
      <c r="BM43" s="290"/>
    </row>
    <row r="44" spans="1:65" ht="20.100000000000001" customHeight="1">
      <c r="A44" s="1356"/>
      <c r="B44" s="1189"/>
      <c r="C44" s="299"/>
      <c r="D44" s="300"/>
      <c r="E44" s="301"/>
      <c r="F44" s="491">
        <f t="shared" si="5"/>
        <v>0</v>
      </c>
      <c r="G44" s="493">
        <f t="shared" si="10"/>
        <v>0</v>
      </c>
      <c r="H44" s="299"/>
      <c r="I44" s="300"/>
      <c r="J44" s="301"/>
      <c r="K44" s="491">
        <f t="shared" si="0"/>
        <v>0</v>
      </c>
      <c r="L44" s="493">
        <f t="shared" si="11"/>
        <v>0</v>
      </c>
      <c r="M44" s="138"/>
      <c r="N44" s="300"/>
      <c r="O44" s="301"/>
      <c r="P44" s="491">
        <f t="shared" si="6"/>
        <v>0</v>
      </c>
      <c r="Q44" s="493">
        <f t="shared" si="12"/>
        <v>0</v>
      </c>
      <c r="R44" s="299"/>
      <c r="S44" s="300"/>
      <c r="T44" s="133"/>
      <c r="U44" s="491">
        <f t="shared" si="7"/>
        <v>0</v>
      </c>
      <c r="V44" s="493">
        <f t="shared" si="13"/>
        <v>0</v>
      </c>
      <c r="W44" s="299"/>
      <c r="X44" s="428"/>
      <c r="Y44" s="301"/>
      <c r="Z44" s="491">
        <f t="shared" si="8"/>
        <v>0</v>
      </c>
      <c r="AA44" s="493">
        <f t="shared" si="4"/>
        <v>0</v>
      </c>
      <c r="AB44" s="493">
        <f t="shared" si="9"/>
        <v>0</v>
      </c>
      <c r="AC44" s="290"/>
      <c r="AD44" s="290"/>
      <c r="AE44" s="290"/>
      <c r="AF44" s="290"/>
      <c r="AG44" s="290"/>
      <c r="AH44" s="290"/>
      <c r="AI44" s="290"/>
      <c r="AJ44" s="290"/>
      <c r="AK44" s="290"/>
      <c r="AL44" s="290"/>
      <c r="AM44" s="290"/>
      <c r="AN44" s="290"/>
      <c r="AO44" s="290"/>
      <c r="AP44" s="290"/>
      <c r="AQ44" s="290"/>
      <c r="AR44" s="290"/>
      <c r="AS44" s="290"/>
      <c r="AT44" s="290"/>
      <c r="AU44" s="290"/>
      <c r="AV44" s="290"/>
      <c r="AW44" s="290"/>
      <c r="AX44" s="290"/>
      <c r="AY44" s="290"/>
      <c r="AZ44" s="290"/>
      <c r="BA44" s="290"/>
      <c r="BB44" s="290"/>
      <c r="BC44" s="290"/>
      <c r="BD44" s="290"/>
      <c r="BE44" s="290"/>
      <c r="BF44" s="290"/>
      <c r="BG44" s="290"/>
      <c r="BH44" s="290"/>
      <c r="BI44" s="290"/>
      <c r="BJ44" s="290"/>
      <c r="BK44" s="290"/>
      <c r="BL44" s="290"/>
      <c r="BM44" s="290"/>
    </row>
    <row r="45" spans="1:65" ht="20.100000000000001" customHeight="1">
      <c r="A45" s="1356"/>
      <c r="B45" s="1189"/>
      <c r="C45" s="299"/>
      <c r="D45" s="300"/>
      <c r="E45" s="301"/>
      <c r="F45" s="491">
        <f t="shared" si="5"/>
        <v>0</v>
      </c>
      <c r="G45" s="493">
        <f t="shared" si="10"/>
        <v>0</v>
      </c>
      <c r="H45" s="299"/>
      <c r="I45" s="300"/>
      <c r="J45" s="301"/>
      <c r="K45" s="491">
        <f t="shared" si="0"/>
        <v>0</v>
      </c>
      <c r="L45" s="493">
        <f t="shared" si="11"/>
        <v>0</v>
      </c>
      <c r="M45" s="138"/>
      <c r="N45" s="300"/>
      <c r="O45" s="301"/>
      <c r="P45" s="491">
        <f t="shared" si="6"/>
        <v>0</v>
      </c>
      <c r="Q45" s="493">
        <f t="shared" si="12"/>
        <v>0</v>
      </c>
      <c r="R45" s="299"/>
      <c r="S45" s="300"/>
      <c r="T45" s="133"/>
      <c r="U45" s="491">
        <f t="shared" si="7"/>
        <v>0</v>
      </c>
      <c r="V45" s="493">
        <f t="shared" si="13"/>
        <v>0</v>
      </c>
      <c r="W45" s="299"/>
      <c r="X45" s="428"/>
      <c r="Y45" s="301"/>
      <c r="Z45" s="491">
        <f t="shared" si="8"/>
        <v>0</v>
      </c>
      <c r="AA45" s="493">
        <f t="shared" si="4"/>
        <v>0</v>
      </c>
      <c r="AB45" s="493">
        <f t="shared" si="9"/>
        <v>0</v>
      </c>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0"/>
      <c r="BB45" s="290"/>
      <c r="BC45" s="290"/>
      <c r="BD45" s="290"/>
      <c r="BE45" s="290"/>
      <c r="BF45" s="290"/>
      <c r="BG45" s="290"/>
      <c r="BH45" s="290"/>
      <c r="BI45" s="290"/>
      <c r="BJ45" s="290"/>
      <c r="BK45" s="290"/>
      <c r="BL45" s="290"/>
      <c r="BM45" s="290"/>
    </row>
    <row r="46" spans="1:65" ht="20.100000000000001" customHeight="1">
      <c r="A46" s="1356"/>
      <c r="B46" s="1189"/>
      <c r="C46" s="299"/>
      <c r="D46" s="300"/>
      <c r="E46" s="301"/>
      <c r="F46" s="491">
        <f t="shared" si="5"/>
        <v>0</v>
      </c>
      <c r="G46" s="493">
        <f t="shared" si="10"/>
        <v>0</v>
      </c>
      <c r="H46" s="299"/>
      <c r="I46" s="300"/>
      <c r="J46" s="301"/>
      <c r="K46" s="491">
        <f t="shared" si="0"/>
        <v>0</v>
      </c>
      <c r="L46" s="493">
        <f t="shared" si="11"/>
        <v>0</v>
      </c>
      <c r="M46" s="138"/>
      <c r="N46" s="300"/>
      <c r="O46" s="301"/>
      <c r="P46" s="491">
        <f t="shared" si="6"/>
        <v>0</v>
      </c>
      <c r="Q46" s="493">
        <f t="shared" si="12"/>
        <v>0</v>
      </c>
      <c r="R46" s="299"/>
      <c r="S46" s="300"/>
      <c r="T46" s="133"/>
      <c r="U46" s="491">
        <f t="shared" si="7"/>
        <v>0</v>
      </c>
      <c r="V46" s="493">
        <f t="shared" si="13"/>
        <v>0</v>
      </c>
      <c r="W46" s="299"/>
      <c r="X46" s="428"/>
      <c r="Y46" s="301"/>
      <c r="Z46" s="491">
        <f t="shared" si="8"/>
        <v>0</v>
      </c>
      <c r="AA46" s="493">
        <f t="shared" si="4"/>
        <v>0</v>
      </c>
      <c r="AB46" s="493">
        <f t="shared" si="9"/>
        <v>0</v>
      </c>
      <c r="AC46" s="290"/>
      <c r="AD46" s="290"/>
      <c r="AE46" s="290"/>
      <c r="AF46" s="290"/>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c r="BE46" s="290"/>
      <c r="BF46" s="290"/>
      <c r="BG46" s="290"/>
      <c r="BH46" s="290"/>
      <c r="BI46" s="290"/>
      <c r="BJ46" s="290"/>
      <c r="BK46" s="290"/>
      <c r="BL46" s="290"/>
      <c r="BM46" s="290"/>
    </row>
    <row r="47" spans="1:65" ht="20.100000000000001" customHeight="1">
      <c r="A47" s="1356"/>
      <c r="B47" s="1189"/>
      <c r="C47" s="299"/>
      <c r="D47" s="300"/>
      <c r="E47" s="301"/>
      <c r="F47" s="491">
        <f t="shared" si="5"/>
        <v>0</v>
      </c>
      <c r="G47" s="493">
        <f t="shared" si="10"/>
        <v>0</v>
      </c>
      <c r="H47" s="299"/>
      <c r="I47" s="300"/>
      <c r="J47" s="301"/>
      <c r="K47" s="491">
        <f t="shared" si="0"/>
        <v>0</v>
      </c>
      <c r="L47" s="493">
        <f t="shared" si="11"/>
        <v>0</v>
      </c>
      <c r="M47" s="138"/>
      <c r="N47" s="300"/>
      <c r="O47" s="301"/>
      <c r="P47" s="491">
        <f t="shared" si="6"/>
        <v>0</v>
      </c>
      <c r="Q47" s="493">
        <f t="shared" si="12"/>
        <v>0</v>
      </c>
      <c r="R47" s="299"/>
      <c r="S47" s="300"/>
      <c r="T47" s="133"/>
      <c r="U47" s="491">
        <f t="shared" si="7"/>
        <v>0</v>
      </c>
      <c r="V47" s="493">
        <f t="shared" si="13"/>
        <v>0</v>
      </c>
      <c r="W47" s="299"/>
      <c r="X47" s="428"/>
      <c r="Y47" s="301"/>
      <c r="Z47" s="491">
        <f t="shared" si="8"/>
        <v>0</v>
      </c>
      <c r="AA47" s="493">
        <f t="shared" si="4"/>
        <v>0</v>
      </c>
      <c r="AB47" s="493">
        <f t="shared" si="9"/>
        <v>0</v>
      </c>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row>
    <row r="48" spans="1:65" ht="20.100000000000001" customHeight="1">
      <c r="A48" s="1356"/>
      <c r="B48" s="1189"/>
      <c r="C48" s="299"/>
      <c r="D48" s="300"/>
      <c r="E48" s="301"/>
      <c r="F48" s="491">
        <f t="shared" si="5"/>
        <v>0</v>
      </c>
      <c r="G48" s="493">
        <f t="shared" si="10"/>
        <v>0</v>
      </c>
      <c r="H48" s="299"/>
      <c r="I48" s="300"/>
      <c r="J48" s="301"/>
      <c r="K48" s="491">
        <f t="shared" si="0"/>
        <v>0</v>
      </c>
      <c r="L48" s="493">
        <f t="shared" si="11"/>
        <v>0</v>
      </c>
      <c r="M48" s="138"/>
      <c r="N48" s="300"/>
      <c r="O48" s="301"/>
      <c r="P48" s="491">
        <f t="shared" si="6"/>
        <v>0</v>
      </c>
      <c r="Q48" s="493">
        <f t="shared" si="12"/>
        <v>0</v>
      </c>
      <c r="R48" s="299"/>
      <c r="S48" s="300"/>
      <c r="T48" s="133"/>
      <c r="U48" s="491">
        <f t="shared" si="7"/>
        <v>0</v>
      </c>
      <c r="V48" s="493">
        <f t="shared" si="13"/>
        <v>0</v>
      </c>
      <c r="W48" s="299"/>
      <c r="X48" s="428"/>
      <c r="Y48" s="301"/>
      <c r="Z48" s="491">
        <f t="shared" si="8"/>
        <v>0</v>
      </c>
      <c r="AA48" s="493">
        <f t="shared" si="4"/>
        <v>0</v>
      </c>
      <c r="AB48" s="493">
        <f t="shared" si="9"/>
        <v>0</v>
      </c>
      <c r="AC48" s="290"/>
      <c r="AD48" s="290"/>
      <c r="AE48" s="290"/>
      <c r="AF48" s="290"/>
      <c r="AG48" s="290"/>
      <c r="AH48" s="290"/>
      <c r="AI48" s="290"/>
      <c r="AJ48" s="290"/>
      <c r="AK48" s="290"/>
      <c r="AL48" s="290"/>
      <c r="AM48" s="290"/>
      <c r="AN48" s="290"/>
      <c r="AO48" s="290"/>
      <c r="AP48" s="290"/>
      <c r="AQ48" s="290"/>
      <c r="AR48" s="290"/>
      <c r="AS48" s="290"/>
      <c r="AT48" s="290"/>
      <c r="AU48" s="290"/>
      <c r="AV48" s="290"/>
      <c r="AW48" s="290"/>
      <c r="AX48" s="290"/>
      <c r="AY48" s="290"/>
      <c r="AZ48" s="290"/>
      <c r="BA48" s="290"/>
      <c r="BB48" s="290"/>
      <c r="BC48" s="290"/>
      <c r="BD48" s="290"/>
      <c r="BE48" s="290"/>
      <c r="BF48" s="290"/>
      <c r="BG48" s="290"/>
      <c r="BH48" s="290"/>
      <c r="BI48" s="290"/>
      <c r="BJ48" s="290"/>
      <c r="BK48" s="290"/>
      <c r="BL48" s="290"/>
      <c r="BM48" s="290"/>
    </row>
    <row r="49" spans="1:65" ht="20.100000000000001" customHeight="1">
      <c r="A49" s="1356"/>
      <c r="B49" s="1189"/>
      <c r="C49" s="299"/>
      <c r="D49" s="300"/>
      <c r="E49" s="301"/>
      <c r="F49" s="491">
        <f t="shared" si="5"/>
        <v>0</v>
      </c>
      <c r="G49" s="493">
        <f t="shared" si="10"/>
        <v>0</v>
      </c>
      <c r="H49" s="299"/>
      <c r="I49" s="300"/>
      <c r="J49" s="301"/>
      <c r="K49" s="491">
        <f t="shared" si="0"/>
        <v>0</v>
      </c>
      <c r="L49" s="493">
        <f t="shared" si="11"/>
        <v>0</v>
      </c>
      <c r="M49" s="138"/>
      <c r="N49" s="300"/>
      <c r="O49" s="301"/>
      <c r="P49" s="491">
        <f t="shared" si="6"/>
        <v>0</v>
      </c>
      <c r="Q49" s="493">
        <f t="shared" si="12"/>
        <v>0</v>
      </c>
      <c r="R49" s="299"/>
      <c r="S49" s="300"/>
      <c r="T49" s="133"/>
      <c r="U49" s="491">
        <f t="shared" si="7"/>
        <v>0</v>
      </c>
      <c r="V49" s="493">
        <f t="shared" si="13"/>
        <v>0</v>
      </c>
      <c r="W49" s="299"/>
      <c r="X49" s="428"/>
      <c r="Y49" s="301"/>
      <c r="Z49" s="491">
        <f t="shared" si="8"/>
        <v>0</v>
      </c>
      <c r="AA49" s="493">
        <f t="shared" si="4"/>
        <v>0</v>
      </c>
      <c r="AB49" s="493">
        <f t="shared" si="9"/>
        <v>0</v>
      </c>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row>
    <row r="50" spans="1:65" ht="20.100000000000001" customHeight="1">
      <c r="A50" s="1356"/>
      <c r="B50" s="1189"/>
      <c r="C50" s="299"/>
      <c r="D50" s="300"/>
      <c r="E50" s="301"/>
      <c r="F50" s="491">
        <f t="shared" si="5"/>
        <v>0</v>
      </c>
      <c r="G50" s="493">
        <f t="shared" si="10"/>
        <v>0</v>
      </c>
      <c r="H50" s="299"/>
      <c r="I50" s="300"/>
      <c r="J50" s="301"/>
      <c r="K50" s="491">
        <f t="shared" si="0"/>
        <v>0</v>
      </c>
      <c r="L50" s="493">
        <f t="shared" si="11"/>
        <v>0</v>
      </c>
      <c r="M50" s="138"/>
      <c r="N50" s="300"/>
      <c r="O50" s="301"/>
      <c r="P50" s="491">
        <f t="shared" si="6"/>
        <v>0</v>
      </c>
      <c r="Q50" s="493">
        <f t="shared" si="12"/>
        <v>0</v>
      </c>
      <c r="R50" s="299"/>
      <c r="S50" s="300"/>
      <c r="T50" s="133"/>
      <c r="U50" s="491">
        <f t="shared" si="7"/>
        <v>0</v>
      </c>
      <c r="V50" s="493">
        <f t="shared" si="13"/>
        <v>0</v>
      </c>
      <c r="W50" s="299"/>
      <c r="X50" s="428"/>
      <c r="Y50" s="301"/>
      <c r="Z50" s="491">
        <f t="shared" si="8"/>
        <v>0</v>
      </c>
      <c r="AA50" s="493">
        <f t="shared" si="4"/>
        <v>0</v>
      </c>
      <c r="AB50" s="493">
        <f t="shared" si="9"/>
        <v>0</v>
      </c>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row>
    <row r="51" spans="1:65" ht="20.100000000000001" customHeight="1">
      <c r="A51" s="1356"/>
      <c r="B51" s="1189"/>
      <c r="C51" s="299"/>
      <c r="D51" s="300"/>
      <c r="E51" s="301"/>
      <c r="F51" s="491">
        <f t="shared" si="5"/>
        <v>0</v>
      </c>
      <c r="G51" s="493">
        <f t="shared" si="10"/>
        <v>0</v>
      </c>
      <c r="H51" s="299"/>
      <c r="I51" s="300"/>
      <c r="J51" s="301"/>
      <c r="K51" s="491">
        <f t="shared" si="0"/>
        <v>0</v>
      </c>
      <c r="L51" s="493">
        <f t="shared" si="11"/>
        <v>0</v>
      </c>
      <c r="M51" s="138"/>
      <c r="N51" s="300"/>
      <c r="O51" s="301"/>
      <c r="P51" s="491">
        <f t="shared" si="6"/>
        <v>0</v>
      </c>
      <c r="Q51" s="493">
        <f t="shared" si="12"/>
        <v>0</v>
      </c>
      <c r="R51" s="299"/>
      <c r="S51" s="300"/>
      <c r="T51" s="133"/>
      <c r="U51" s="491">
        <f t="shared" si="7"/>
        <v>0</v>
      </c>
      <c r="V51" s="493">
        <f t="shared" si="13"/>
        <v>0</v>
      </c>
      <c r="W51" s="299"/>
      <c r="X51" s="428"/>
      <c r="Y51" s="301"/>
      <c r="Z51" s="491">
        <f t="shared" si="8"/>
        <v>0</v>
      </c>
      <c r="AA51" s="493">
        <f t="shared" si="4"/>
        <v>0</v>
      </c>
      <c r="AB51" s="493">
        <f t="shared" si="9"/>
        <v>0</v>
      </c>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c r="BE51" s="290"/>
      <c r="BF51" s="290"/>
      <c r="BG51" s="290"/>
      <c r="BH51" s="290"/>
      <c r="BI51" s="290"/>
      <c r="BJ51" s="290"/>
      <c r="BK51" s="290"/>
      <c r="BL51" s="290"/>
      <c r="BM51" s="290"/>
    </row>
    <row r="52" spans="1:65" ht="20.100000000000001" customHeight="1">
      <c r="A52" s="1356"/>
      <c r="B52" s="1189"/>
      <c r="C52" s="299"/>
      <c r="D52" s="300"/>
      <c r="E52" s="301"/>
      <c r="F52" s="491">
        <f t="shared" si="5"/>
        <v>0</v>
      </c>
      <c r="G52" s="493">
        <f t="shared" si="10"/>
        <v>0</v>
      </c>
      <c r="H52" s="299"/>
      <c r="I52" s="300"/>
      <c r="J52" s="301"/>
      <c r="K52" s="491">
        <f t="shared" si="0"/>
        <v>0</v>
      </c>
      <c r="L52" s="493">
        <f t="shared" si="11"/>
        <v>0</v>
      </c>
      <c r="M52" s="138"/>
      <c r="N52" s="300"/>
      <c r="O52" s="301"/>
      <c r="P52" s="491">
        <f t="shared" si="6"/>
        <v>0</v>
      </c>
      <c r="Q52" s="493">
        <f t="shared" si="12"/>
        <v>0</v>
      </c>
      <c r="R52" s="299"/>
      <c r="S52" s="300"/>
      <c r="T52" s="133"/>
      <c r="U52" s="491">
        <f t="shared" si="7"/>
        <v>0</v>
      </c>
      <c r="V52" s="493">
        <f t="shared" si="13"/>
        <v>0</v>
      </c>
      <c r="W52" s="299"/>
      <c r="X52" s="428"/>
      <c r="Y52" s="301"/>
      <c r="Z52" s="491">
        <f t="shared" si="8"/>
        <v>0</v>
      </c>
      <c r="AA52" s="493">
        <f t="shared" si="4"/>
        <v>0</v>
      </c>
      <c r="AB52" s="493">
        <f t="shared" si="9"/>
        <v>0</v>
      </c>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row>
    <row r="53" spans="1:65" ht="20.100000000000001" customHeight="1">
      <c r="A53" s="1356"/>
      <c r="B53" s="1189"/>
      <c r="C53" s="299"/>
      <c r="D53" s="300"/>
      <c r="E53" s="301"/>
      <c r="F53" s="491">
        <f t="shared" si="5"/>
        <v>0</v>
      </c>
      <c r="G53" s="493">
        <f t="shared" si="10"/>
        <v>0</v>
      </c>
      <c r="H53" s="299"/>
      <c r="I53" s="300"/>
      <c r="J53" s="301"/>
      <c r="K53" s="491">
        <f t="shared" si="0"/>
        <v>0</v>
      </c>
      <c r="L53" s="493">
        <f t="shared" si="11"/>
        <v>0</v>
      </c>
      <c r="M53" s="138"/>
      <c r="N53" s="300"/>
      <c r="O53" s="301"/>
      <c r="P53" s="491">
        <f t="shared" si="6"/>
        <v>0</v>
      </c>
      <c r="Q53" s="493">
        <f t="shared" si="12"/>
        <v>0</v>
      </c>
      <c r="R53" s="299"/>
      <c r="S53" s="300"/>
      <c r="T53" s="133"/>
      <c r="U53" s="491">
        <f t="shared" si="7"/>
        <v>0</v>
      </c>
      <c r="V53" s="493">
        <f t="shared" si="13"/>
        <v>0</v>
      </c>
      <c r="W53" s="299"/>
      <c r="X53" s="428"/>
      <c r="Y53" s="301"/>
      <c r="Z53" s="491">
        <f t="shared" si="8"/>
        <v>0</v>
      </c>
      <c r="AA53" s="493">
        <f t="shared" si="4"/>
        <v>0</v>
      </c>
      <c r="AB53" s="493">
        <f t="shared" si="9"/>
        <v>0</v>
      </c>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row>
    <row r="54" spans="1:65" ht="20.100000000000001" customHeight="1">
      <c r="A54" s="1356"/>
      <c r="B54" s="1189"/>
      <c r="C54" s="299"/>
      <c r="D54" s="300"/>
      <c r="E54" s="301"/>
      <c r="F54" s="491">
        <f t="shared" si="5"/>
        <v>0</v>
      </c>
      <c r="G54" s="493">
        <f t="shared" si="10"/>
        <v>0</v>
      </c>
      <c r="H54" s="299"/>
      <c r="I54" s="300"/>
      <c r="J54" s="301"/>
      <c r="K54" s="491">
        <f t="shared" si="0"/>
        <v>0</v>
      </c>
      <c r="L54" s="493">
        <f t="shared" si="11"/>
        <v>0</v>
      </c>
      <c r="M54" s="138"/>
      <c r="N54" s="428"/>
      <c r="O54" s="133"/>
      <c r="P54" s="491">
        <f t="shared" si="6"/>
        <v>0</v>
      </c>
      <c r="Q54" s="493">
        <f t="shared" si="12"/>
        <v>0</v>
      </c>
      <c r="R54" s="138"/>
      <c r="S54" s="428"/>
      <c r="T54" s="133"/>
      <c r="U54" s="491">
        <f t="shared" si="7"/>
        <v>0</v>
      </c>
      <c r="V54" s="493">
        <f t="shared" si="13"/>
        <v>0</v>
      </c>
      <c r="W54" s="138"/>
      <c r="X54" s="428"/>
      <c r="Y54" s="133"/>
      <c r="Z54" s="491">
        <f t="shared" si="8"/>
        <v>0</v>
      </c>
      <c r="AA54" s="493">
        <f t="shared" si="4"/>
        <v>0</v>
      </c>
      <c r="AB54" s="493">
        <f t="shared" si="9"/>
        <v>0</v>
      </c>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row>
    <row r="55" spans="1:65" ht="20.100000000000001" customHeight="1">
      <c r="A55" s="1356"/>
      <c r="B55" s="1189"/>
      <c r="C55" s="299"/>
      <c r="D55" s="300"/>
      <c r="E55" s="301"/>
      <c r="F55" s="491">
        <f t="shared" si="5"/>
        <v>0</v>
      </c>
      <c r="G55" s="493">
        <f t="shared" si="10"/>
        <v>0</v>
      </c>
      <c r="H55" s="299"/>
      <c r="I55" s="300"/>
      <c r="J55" s="301"/>
      <c r="K55" s="491">
        <f t="shared" si="0"/>
        <v>0</v>
      </c>
      <c r="L55" s="493">
        <f t="shared" si="11"/>
        <v>0</v>
      </c>
      <c r="M55" s="299"/>
      <c r="N55" s="300"/>
      <c r="O55" s="301"/>
      <c r="P55" s="491">
        <f t="shared" si="6"/>
        <v>0</v>
      </c>
      <c r="Q55" s="493">
        <f t="shared" si="12"/>
        <v>0</v>
      </c>
      <c r="R55" s="299"/>
      <c r="S55" s="300"/>
      <c r="T55" s="301"/>
      <c r="U55" s="491">
        <f t="shared" si="7"/>
        <v>0</v>
      </c>
      <c r="V55" s="493">
        <f t="shared" si="13"/>
        <v>0</v>
      </c>
      <c r="W55" s="299"/>
      <c r="X55" s="300"/>
      <c r="Y55" s="301"/>
      <c r="Z55" s="491">
        <f t="shared" si="8"/>
        <v>0</v>
      </c>
      <c r="AA55" s="493">
        <f t="shared" si="4"/>
        <v>0</v>
      </c>
      <c r="AB55" s="493">
        <f t="shared" si="9"/>
        <v>0</v>
      </c>
      <c r="AC55" s="290"/>
      <c r="AD55" s="290"/>
      <c r="AE55" s="290"/>
      <c r="AF55" s="290"/>
      <c r="AG55" s="290"/>
      <c r="AH55" s="290"/>
      <c r="AI55" s="290"/>
      <c r="AJ55" s="290"/>
      <c r="AK55" s="290"/>
      <c r="AL55" s="290"/>
      <c r="AM55" s="290"/>
      <c r="AN55" s="290"/>
      <c r="AO55" s="290"/>
      <c r="AP55" s="290"/>
      <c r="AQ55" s="290"/>
      <c r="AR55" s="290"/>
      <c r="AS55" s="290"/>
      <c r="AT55" s="290"/>
      <c r="AU55" s="290"/>
      <c r="AV55" s="290"/>
      <c r="AW55" s="290"/>
      <c r="AX55" s="290"/>
      <c r="AY55" s="290"/>
      <c r="AZ55" s="290"/>
      <c r="BA55" s="290"/>
      <c r="BB55" s="290"/>
      <c r="BC55" s="290"/>
      <c r="BD55" s="290"/>
      <c r="BE55" s="290"/>
      <c r="BF55" s="290"/>
      <c r="BG55" s="290"/>
      <c r="BH55" s="290"/>
      <c r="BI55" s="290"/>
      <c r="BJ55" s="290"/>
      <c r="BK55" s="290"/>
      <c r="BL55" s="290"/>
      <c r="BM55" s="290"/>
    </row>
    <row r="56" spans="1:65" s="56" customFormat="1" ht="20.100000000000001" customHeight="1">
      <c r="A56" s="1437"/>
      <c r="B56" s="1438"/>
      <c r="C56" s="1397" t="s">
        <v>319</v>
      </c>
      <c r="D56" s="1398"/>
      <c r="E56" s="1398"/>
      <c r="F56" s="1399"/>
      <c r="G56" s="495">
        <f>ROUND(SUM(G14:G55),0)</f>
        <v>0</v>
      </c>
      <c r="H56" s="1397" t="s">
        <v>319</v>
      </c>
      <c r="I56" s="1398"/>
      <c r="J56" s="1398"/>
      <c r="K56" s="1399"/>
      <c r="L56" s="495">
        <f>ROUND(SUM(L14:L55),0)</f>
        <v>0</v>
      </c>
      <c r="M56" s="1397" t="s">
        <v>319</v>
      </c>
      <c r="N56" s="1398"/>
      <c r="O56" s="1398"/>
      <c r="P56" s="1399"/>
      <c r="Q56" s="495">
        <f>ROUND(SUM(Q14:Q55),0)</f>
        <v>0</v>
      </c>
      <c r="R56" s="1397" t="s">
        <v>319</v>
      </c>
      <c r="S56" s="1398"/>
      <c r="T56" s="1398"/>
      <c r="U56" s="1399"/>
      <c r="V56" s="495">
        <f>ROUND(SUM(V14:V55),0)</f>
        <v>0</v>
      </c>
      <c r="W56" s="1397" t="s">
        <v>319</v>
      </c>
      <c r="X56" s="1398"/>
      <c r="Y56" s="1398"/>
      <c r="Z56" s="1399"/>
      <c r="AA56" s="495">
        <f>SUM(AA14:AA55)</f>
        <v>0</v>
      </c>
      <c r="AB56" s="495">
        <f>SUM(AB14:AB55)</f>
        <v>0</v>
      </c>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row>
    <row r="57" spans="1:65" s="56" customFormat="1" ht="20.100000000000001" customHeight="1">
      <c r="A57" s="1439" t="s">
        <v>320</v>
      </c>
      <c r="B57" s="1440"/>
      <c r="C57" s="1395"/>
      <c r="D57" s="1395"/>
      <c r="E57" s="1396"/>
      <c r="F57" s="499">
        <f>SUM(F14:F55)</f>
        <v>0</v>
      </c>
      <c r="G57" s="71"/>
      <c r="H57" s="1394"/>
      <c r="I57" s="1395"/>
      <c r="J57" s="1396"/>
      <c r="K57" s="499">
        <f>SUM(K14:K55)</f>
        <v>0</v>
      </c>
      <c r="L57" s="71"/>
      <c r="M57" s="1394"/>
      <c r="N57" s="1395"/>
      <c r="O57" s="1396"/>
      <c r="P57" s="499">
        <f>SUM(P14:P55)</f>
        <v>0</v>
      </c>
      <c r="Q57" s="716"/>
      <c r="R57" s="1394"/>
      <c r="S57" s="1395"/>
      <c r="T57" s="1396"/>
      <c r="U57" s="499">
        <f>SUM(U14:U55)</f>
        <v>0</v>
      </c>
      <c r="V57" s="716"/>
      <c r="W57" s="1394"/>
      <c r="X57" s="1395"/>
      <c r="Y57" s="1396"/>
      <c r="Z57" s="499"/>
      <c r="AA57" s="716"/>
      <c r="AB57" s="71"/>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row>
    <row r="58" spans="1:65" ht="20.100000000000001" customHeight="1">
      <c r="A58" s="1441" t="s">
        <v>321</v>
      </c>
      <c r="B58" s="1442"/>
      <c r="C58" s="306"/>
      <c r="D58" s="306"/>
      <c r="E58" s="306"/>
      <c r="F58" s="623"/>
      <c r="G58" s="309"/>
      <c r="H58" s="305"/>
      <c r="I58" s="134"/>
      <c r="J58" s="306"/>
      <c r="K58" s="623"/>
      <c r="L58" s="309"/>
      <c r="M58" s="139"/>
      <c r="N58" s="306"/>
      <c r="O58" s="306"/>
      <c r="P58" s="626"/>
      <c r="Q58" s="309"/>
      <c r="R58" s="305"/>
      <c r="S58" s="306"/>
      <c r="T58" s="134"/>
      <c r="U58" s="623"/>
      <c r="V58" s="309"/>
      <c r="W58" s="305"/>
      <c r="X58" s="134"/>
      <c r="Y58" s="306"/>
      <c r="Z58" s="623"/>
      <c r="AA58" s="309"/>
      <c r="AB58" s="64"/>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row>
    <row r="59" spans="1:65" s="56" customFormat="1" ht="20.100000000000001" customHeight="1">
      <c r="A59" s="1441" t="s">
        <v>322</v>
      </c>
      <c r="B59" s="1442"/>
      <c r="C59" s="711"/>
      <c r="D59" s="61"/>
      <c r="E59" s="72"/>
      <c r="F59" s="624"/>
      <c r="G59" s="882">
        <f>ROUND(G56*G58,0)</f>
        <v>0</v>
      </c>
      <c r="H59" s="335"/>
      <c r="I59" s="61"/>
      <c r="J59" s="72"/>
      <c r="K59" s="624"/>
      <c r="L59" s="689">
        <f>ROUND(L56*L58,0)</f>
        <v>0</v>
      </c>
      <c r="M59" s="711"/>
      <c r="N59" s="61"/>
      <c r="O59" s="72"/>
      <c r="P59" s="624"/>
      <c r="Q59" s="882">
        <f>ROUND(Q56*Q58,0)</f>
        <v>0</v>
      </c>
      <c r="R59" s="335"/>
      <c r="S59" s="61"/>
      <c r="T59" s="72"/>
      <c r="U59" s="624"/>
      <c r="V59" s="882">
        <f>ROUND(V56*V58,0)</f>
        <v>0</v>
      </c>
      <c r="W59" s="335"/>
      <c r="X59" s="61"/>
      <c r="Y59" s="72"/>
      <c r="Z59" s="624"/>
      <c r="AA59" s="882">
        <f>ROUND(AA56*AA58,0)</f>
        <v>0</v>
      </c>
      <c r="AB59" s="495">
        <f>SUM(G59,L59,Q59,V59,AA59)</f>
        <v>0</v>
      </c>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row>
    <row r="60" spans="1:65" s="56" customFormat="1" ht="16.5" thickBot="1">
      <c r="A60" s="1435" t="s">
        <v>323</v>
      </c>
      <c r="B60" s="1436"/>
      <c r="C60" s="712"/>
      <c r="D60" s="140"/>
      <c r="E60" s="140"/>
      <c r="F60" s="625"/>
      <c r="G60" s="498">
        <f>G56+G59</f>
        <v>0</v>
      </c>
      <c r="H60" s="336"/>
      <c r="I60" s="140"/>
      <c r="J60" s="140"/>
      <c r="K60" s="625"/>
      <c r="L60" s="498">
        <f>L56+L59</f>
        <v>0</v>
      </c>
      <c r="M60" s="336"/>
      <c r="N60" s="140"/>
      <c r="O60" s="140"/>
      <c r="P60" s="625"/>
      <c r="Q60" s="498">
        <f>Q56+Q59</f>
        <v>0</v>
      </c>
      <c r="R60" s="336"/>
      <c r="S60" s="140"/>
      <c r="T60" s="140"/>
      <c r="U60" s="625"/>
      <c r="V60" s="498">
        <f>V56+V59</f>
        <v>0</v>
      </c>
      <c r="W60" s="336"/>
      <c r="X60" s="140"/>
      <c r="Y60" s="140"/>
      <c r="Z60" s="625"/>
      <c r="AA60" s="498">
        <f>AA56+AA59</f>
        <v>0</v>
      </c>
      <c r="AB60" s="504">
        <f>SUM(G60,L60,Q60,V60,AA60)</f>
        <v>0</v>
      </c>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row>
    <row r="61" spans="1:65">
      <c r="A61" s="306"/>
      <c r="B61" s="306"/>
      <c r="C61" s="1139"/>
      <c r="D61" s="1140"/>
      <c r="E61" s="1140"/>
      <c r="F61" s="1140"/>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2"/>
      <c r="AC61" s="290"/>
      <c r="AD61" s="290"/>
      <c r="AE61" s="290"/>
      <c r="AF61" s="290"/>
      <c r="AG61" s="290"/>
      <c r="AH61" s="290"/>
      <c r="AI61" s="290"/>
      <c r="AJ61" s="290"/>
      <c r="AK61" s="290"/>
      <c r="AL61" s="290"/>
      <c r="AM61" s="290"/>
      <c r="AN61" s="290"/>
      <c r="AO61" s="290"/>
      <c r="AP61" s="290"/>
      <c r="AQ61" s="290"/>
      <c r="AR61" s="290"/>
      <c r="AS61" s="290"/>
      <c r="AT61" s="290"/>
      <c r="AU61" s="290"/>
      <c r="AV61" s="290"/>
      <c r="AW61" s="290"/>
      <c r="AX61" s="290"/>
      <c r="AY61" s="290"/>
      <c r="AZ61" s="290"/>
      <c r="BA61" s="290"/>
      <c r="BB61" s="290"/>
      <c r="BC61" s="290"/>
      <c r="BD61" s="290"/>
      <c r="BE61" s="290"/>
      <c r="BF61" s="290"/>
      <c r="BG61" s="290"/>
      <c r="BH61" s="290"/>
      <c r="BI61" s="290"/>
      <c r="BJ61" s="290"/>
      <c r="BK61" s="290"/>
      <c r="BL61" s="290"/>
      <c r="BM61" s="290"/>
    </row>
    <row r="62" spans="1:65" hidden="1">
      <c r="B62" s="251"/>
      <c r="C62" s="293"/>
      <c r="D62" s="295"/>
      <c r="E62" s="295"/>
      <c r="F62" s="61"/>
      <c r="G62" s="56"/>
      <c r="H62" s="56"/>
      <c r="I62" s="56"/>
      <c r="J62" s="56"/>
      <c r="K62" s="56"/>
      <c r="L62" s="56"/>
      <c r="M62" s="56"/>
      <c r="N62" s="56"/>
      <c r="O62" s="56"/>
      <c r="P62" s="56"/>
      <c r="Q62" s="56"/>
      <c r="R62" s="56"/>
      <c r="S62" s="56"/>
      <c r="T62" s="56"/>
      <c r="U62" s="56"/>
      <c r="V62" s="56"/>
      <c r="W62" s="56"/>
      <c r="X62" s="56"/>
      <c r="Y62" s="56"/>
      <c r="Z62" s="56"/>
      <c r="AA62" s="56"/>
      <c r="AB62" s="57"/>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row>
    <row r="63" spans="1:65" ht="20.100000000000001" hidden="1" customHeight="1">
      <c r="A63" s="291"/>
      <c r="B63" s="291"/>
      <c r="C63" s="291"/>
      <c r="D63" s="291"/>
      <c r="E63" s="291"/>
      <c r="F63" s="288"/>
      <c r="G63" s="288"/>
      <c r="H63" s="291"/>
      <c r="I63" s="288"/>
      <c r="J63" s="288"/>
      <c r="K63" s="291"/>
      <c r="L63" s="291"/>
      <c r="M63" s="288"/>
      <c r="N63" s="288"/>
      <c r="O63" s="291"/>
      <c r="P63" s="288"/>
      <c r="Q63" s="288"/>
      <c r="R63" s="288"/>
      <c r="S63" s="291"/>
      <c r="T63" s="288"/>
      <c r="U63" s="288"/>
      <c r="V63" s="288"/>
      <c r="W63" s="291"/>
      <c r="X63" s="288"/>
      <c r="Y63" s="288"/>
      <c r="Z63" s="291"/>
      <c r="AA63" s="291"/>
      <c r="AB63" s="288"/>
      <c r="AC63" s="290"/>
      <c r="AD63" s="290"/>
      <c r="AE63" s="290"/>
      <c r="AF63" s="290"/>
      <c r="AG63" s="290"/>
      <c r="AH63" s="290"/>
      <c r="AI63" s="290"/>
      <c r="AJ63" s="290"/>
      <c r="AK63" s="290"/>
      <c r="AL63" s="290"/>
      <c r="AM63" s="290"/>
      <c r="AN63" s="290"/>
      <c r="AO63" s="290"/>
      <c r="AP63" s="290"/>
      <c r="AQ63" s="290"/>
      <c r="AR63" s="290"/>
      <c r="AS63" s="290"/>
      <c r="AT63" s="290"/>
      <c r="AU63" s="290"/>
      <c r="AV63" s="290"/>
      <c r="AW63" s="290"/>
      <c r="AX63" s="290"/>
      <c r="AY63" s="290"/>
      <c r="AZ63" s="290"/>
      <c r="BA63" s="290"/>
      <c r="BB63" s="290"/>
      <c r="BC63" s="290"/>
      <c r="BD63" s="290"/>
      <c r="BE63" s="290"/>
      <c r="BF63" s="290"/>
      <c r="BG63" s="290"/>
      <c r="BH63" s="290"/>
      <c r="BI63" s="290"/>
      <c r="BJ63" s="290"/>
      <c r="BK63" s="290"/>
      <c r="BL63" s="290"/>
      <c r="BM63" s="290"/>
    </row>
    <row r="64" spans="1:65" ht="20.100000000000001" hidden="1" customHeight="1">
      <c r="A64" s="291"/>
      <c r="B64" s="291"/>
      <c r="C64" s="29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88"/>
      <c r="AC64" s="290"/>
      <c r="AD64" s="290"/>
      <c r="AE64" s="290"/>
      <c r="AF64" s="290"/>
      <c r="AG64" s="290"/>
      <c r="AH64" s="290"/>
      <c r="AI64" s="290"/>
      <c r="AJ64" s="290"/>
      <c r="AK64" s="290"/>
      <c r="AL64" s="290"/>
      <c r="AM64" s="290"/>
      <c r="AN64" s="290"/>
      <c r="AO64" s="290"/>
      <c r="AP64" s="290"/>
      <c r="AQ64" s="290"/>
      <c r="AR64" s="290"/>
      <c r="AS64" s="290"/>
      <c r="AT64" s="290"/>
      <c r="AU64" s="290"/>
      <c r="AV64" s="290"/>
      <c r="AW64" s="290"/>
      <c r="AX64" s="290"/>
      <c r="AY64" s="290"/>
      <c r="AZ64" s="290"/>
      <c r="BA64" s="290"/>
      <c r="BB64" s="290"/>
      <c r="BC64" s="290"/>
      <c r="BD64" s="290"/>
      <c r="BE64" s="290"/>
      <c r="BF64" s="290"/>
      <c r="BG64" s="290"/>
      <c r="BH64" s="290"/>
      <c r="BI64" s="290"/>
      <c r="BJ64" s="290"/>
      <c r="BK64" s="290"/>
      <c r="BL64" s="290"/>
      <c r="BM64" s="290"/>
    </row>
    <row r="65" spans="1:65" s="291" customFormat="1" ht="20.100000000000001" hidden="1" customHeight="1">
      <c r="AB65" s="288"/>
    </row>
    <row r="66" spans="1:65" s="291" customFormat="1" ht="20.100000000000001" hidden="1" customHeight="1">
      <c r="A66" s="251"/>
      <c r="B66" s="251"/>
      <c r="C66" s="293"/>
      <c r="D66" s="295"/>
      <c r="E66" s="295"/>
      <c r="F66" s="295"/>
      <c r="G66" s="251"/>
      <c r="H66" s="251"/>
      <c r="I66" s="251"/>
      <c r="J66" s="251"/>
      <c r="K66" s="251"/>
      <c r="L66" s="251"/>
      <c r="M66" s="251"/>
      <c r="N66" s="251"/>
      <c r="O66" s="251"/>
      <c r="P66" s="251"/>
      <c r="Q66" s="251"/>
      <c r="R66" s="251"/>
      <c r="S66" s="251"/>
      <c r="T66" s="251"/>
      <c r="U66" s="251"/>
      <c r="V66" s="251"/>
      <c r="W66" s="251"/>
      <c r="X66" s="251"/>
      <c r="Y66" s="251"/>
      <c r="Z66" s="251"/>
      <c r="AA66" s="251"/>
      <c r="AB66" s="57"/>
    </row>
    <row r="67" spans="1:65" s="291" customFormat="1" ht="20.100000000000001" hidden="1" customHeight="1">
      <c r="A67" s="251"/>
      <c r="B67" s="251"/>
      <c r="C67" s="293"/>
      <c r="D67" s="295"/>
      <c r="E67" s="295"/>
      <c r="F67" s="295"/>
      <c r="G67" s="251"/>
      <c r="H67" s="251"/>
      <c r="I67" s="251"/>
      <c r="J67" s="251"/>
      <c r="K67" s="251"/>
      <c r="L67" s="251"/>
      <c r="M67" s="251"/>
      <c r="N67" s="251"/>
      <c r="O67" s="251"/>
      <c r="P67" s="251"/>
      <c r="Q67" s="251"/>
      <c r="R67" s="251"/>
      <c r="S67" s="251"/>
      <c r="T67" s="251"/>
      <c r="U67" s="251"/>
      <c r="V67" s="251"/>
      <c r="W67" s="251"/>
      <c r="X67" s="251"/>
      <c r="Y67" s="251"/>
      <c r="Z67" s="251"/>
      <c r="AA67" s="251"/>
      <c r="AB67" s="57"/>
    </row>
    <row r="68" spans="1:65" ht="20.100000000000001" hidden="1" customHeight="1">
      <c r="B68" s="251"/>
      <c r="C68" s="293"/>
      <c r="D68" s="295"/>
      <c r="E68" s="295"/>
      <c r="F68" s="295"/>
      <c r="AB68" s="57"/>
      <c r="AC68" s="290"/>
      <c r="AD68" s="290"/>
      <c r="AE68" s="290"/>
      <c r="AF68" s="290"/>
      <c r="AG68" s="290"/>
      <c r="AH68" s="290"/>
      <c r="AI68" s="290"/>
      <c r="AJ68" s="290"/>
      <c r="AK68" s="290"/>
      <c r="AL68" s="290"/>
      <c r="AM68" s="290"/>
      <c r="AN68" s="290"/>
      <c r="AO68" s="290"/>
      <c r="AP68" s="290"/>
      <c r="AQ68" s="290"/>
      <c r="AR68" s="290"/>
      <c r="AS68" s="290"/>
      <c r="AT68" s="290"/>
      <c r="AU68" s="290"/>
      <c r="AV68" s="290"/>
      <c r="AW68" s="290"/>
      <c r="AX68" s="290"/>
      <c r="AY68" s="290"/>
      <c r="AZ68" s="290"/>
      <c r="BA68" s="290"/>
      <c r="BB68" s="290"/>
      <c r="BC68" s="290"/>
      <c r="BD68" s="290"/>
      <c r="BE68" s="290"/>
      <c r="BF68" s="290"/>
      <c r="BG68" s="290"/>
      <c r="BH68" s="290"/>
      <c r="BI68" s="290"/>
      <c r="BJ68" s="290"/>
      <c r="BK68" s="290"/>
      <c r="BL68" s="290"/>
      <c r="BM68" s="290"/>
    </row>
    <row r="69" spans="1:65" ht="20.100000000000001" hidden="1" customHeight="1">
      <c r="B69" s="251"/>
      <c r="C69" s="293"/>
      <c r="D69" s="295"/>
      <c r="E69" s="295"/>
      <c r="F69" s="295"/>
      <c r="AB69" s="57"/>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row>
    <row r="70" spans="1:65" ht="20.100000000000001" hidden="1" customHeight="1">
      <c r="B70" s="251"/>
      <c r="C70" s="293"/>
      <c r="D70" s="295"/>
      <c r="E70" s="295"/>
      <c r="F70" s="295"/>
      <c r="AB70" s="57"/>
      <c r="AC70" s="290"/>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90"/>
      <c r="BG70" s="290"/>
      <c r="BH70" s="290"/>
      <c r="BI70" s="290"/>
      <c r="BJ70" s="290"/>
      <c r="BK70" s="290"/>
      <c r="BL70" s="290"/>
      <c r="BM70" s="290"/>
    </row>
    <row r="71" spans="1:65" ht="20.100000000000001" hidden="1" customHeight="1" thickBot="1">
      <c r="B71" s="251"/>
      <c r="C71" s="293"/>
      <c r="D71" s="295"/>
      <c r="E71" s="295"/>
      <c r="F71" s="295"/>
      <c r="AB71" s="57"/>
      <c r="AC71" s="290"/>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90"/>
      <c r="BG71" s="290"/>
      <c r="BH71" s="290"/>
      <c r="BI71" s="290"/>
      <c r="BJ71" s="290"/>
      <c r="BK71" s="290"/>
      <c r="BL71" s="290"/>
      <c r="BM71" s="290"/>
    </row>
    <row r="72" spans="1:65" s="56" customFormat="1" hidden="1">
      <c r="A72" s="482" t="s">
        <v>231</v>
      </c>
      <c r="B72" s="482"/>
      <c r="C72" s="186">
        <f>'Summary Capacity Building'!E73</f>
        <v>1</v>
      </c>
      <c r="D72" s="186">
        <f>$C$72</f>
        <v>1</v>
      </c>
      <c r="E72" s="186">
        <f t="shared" ref="E72:G72" si="14">$C$72</f>
        <v>1</v>
      </c>
      <c r="F72" s="186">
        <f t="shared" si="14"/>
        <v>1</v>
      </c>
      <c r="G72" s="186">
        <f t="shared" si="14"/>
        <v>1</v>
      </c>
      <c r="H72" s="186">
        <v>2</v>
      </c>
      <c r="I72" s="186">
        <f>$H$72</f>
        <v>2</v>
      </c>
      <c r="J72" s="186">
        <f t="shared" ref="J72:L72" si="15">$H$72</f>
        <v>2</v>
      </c>
      <c r="K72" s="186">
        <f t="shared" si="15"/>
        <v>2</v>
      </c>
      <c r="L72" s="186">
        <f t="shared" si="15"/>
        <v>2</v>
      </c>
      <c r="M72" s="186">
        <v>3</v>
      </c>
      <c r="N72" s="186">
        <f>$M$72</f>
        <v>3</v>
      </c>
      <c r="O72" s="186">
        <f t="shared" ref="O72:Q72" si="16">$M$72</f>
        <v>3</v>
      </c>
      <c r="P72" s="186">
        <f t="shared" si="16"/>
        <v>3</v>
      </c>
      <c r="Q72" s="186">
        <f t="shared" si="16"/>
        <v>3</v>
      </c>
      <c r="R72" s="186">
        <v>4</v>
      </c>
      <c r="S72" s="186">
        <f>$R$72</f>
        <v>4</v>
      </c>
      <c r="T72" s="186">
        <f t="shared" ref="T72:V72" si="17">$R$72</f>
        <v>4</v>
      </c>
      <c r="U72" s="186">
        <f t="shared" si="17"/>
        <v>4</v>
      </c>
      <c r="V72" s="186">
        <f t="shared" si="17"/>
        <v>4</v>
      </c>
      <c r="W72" s="186">
        <v>5</v>
      </c>
      <c r="X72" s="186">
        <f>$W$72</f>
        <v>5</v>
      </c>
      <c r="Y72" s="186">
        <f t="shared" ref="Y72:AA72" si="18">$W$72</f>
        <v>5</v>
      </c>
      <c r="Z72" s="186">
        <f t="shared" si="18"/>
        <v>5</v>
      </c>
      <c r="AA72" s="186">
        <f t="shared" si="18"/>
        <v>5</v>
      </c>
      <c r="AB72" s="186">
        <v>5</v>
      </c>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row>
    <row r="73" spans="1:65" s="56" customFormat="1" hidden="1">
      <c r="A73" s="483" t="s">
        <v>232</v>
      </c>
      <c r="B73" s="483"/>
      <c r="C73" s="65">
        <f>'Summary Capacity Building'!E74</f>
        <v>45413</v>
      </c>
      <c r="D73" s="65">
        <f>$C$73</f>
        <v>45413</v>
      </c>
      <c r="E73" s="65">
        <f t="shared" ref="E73:G73" si="19">$C$73</f>
        <v>45413</v>
      </c>
      <c r="F73" s="65">
        <f t="shared" si="19"/>
        <v>45413</v>
      </c>
      <c r="G73" s="65">
        <f t="shared" si="19"/>
        <v>45413</v>
      </c>
      <c r="H73" s="65">
        <f>'Summary Capacity Building'!F74</f>
        <v>45474</v>
      </c>
      <c r="I73" s="65">
        <f>$H$73</f>
        <v>45474</v>
      </c>
      <c r="J73" s="65">
        <f t="shared" ref="J73:L73" si="20">$H$73</f>
        <v>45474</v>
      </c>
      <c r="K73" s="65">
        <f t="shared" si="20"/>
        <v>45474</v>
      </c>
      <c r="L73" s="65">
        <f t="shared" si="20"/>
        <v>45474</v>
      </c>
      <c r="M73" s="65">
        <f>'Summary Capacity Building'!G74</f>
        <v>45839</v>
      </c>
      <c r="N73" s="65">
        <f>$M$73</f>
        <v>45839</v>
      </c>
      <c r="O73" s="65">
        <f t="shared" ref="O73:Q73" si="21">$M$73</f>
        <v>45839</v>
      </c>
      <c r="P73" s="65">
        <f t="shared" si="21"/>
        <v>45839</v>
      </c>
      <c r="Q73" s="65">
        <f t="shared" si="21"/>
        <v>45839</v>
      </c>
      <c r="R73" s="65">
        <f>'Summary Capacity Building'!H74</f>
        <v>46204</v>
      </c>
      <c r="S73" s="65">
        <f>$R$73</f>
        <v>46204</v>
      </c>
      <c r="T73" s="65">
        <f t="shared" ref="T73:V73" si="22">$R$73</f>
        <v>46204</v>
      </c>
      <c r="U73" s="65">
        <f t="shared" si="22"/>
        <v>46204</v>
      </c>
      <c r="V73" s="65">
        <f t="shared" si="22"/>
        <v>46204</v>
      </c>
      <c r="W73" s="65">
        <f>'Summary Capacity Building'!I74</f>
        <v>46569</v>
      </c>
      <c r="X73" s="65">
        <f>$W$73</f>
        <v>46569</v>
      </c>
      <c r="Y73" s="65">
        <f t="shared" ref="Y73:AA73" si="23">$W$73</f>
        <v>46569</v>
      </c>
      <c r="Z73" s="65">
        <f t="shared" si="23"/>
        <v>46569</v>
      </c>
      <c r="AA73" s="65">
        <f t="shared" si="23"/>
        <v>46569</v>
      </c>
      <c r="AB73" s="65">
        <f>'Summary Capacity Building'!J74</f>
        <v>45413</v>
      </c>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row>
    <row r="74" spans="1:65" s="187" customFormat="1" hidden="1">
      <c r="A74" s="483" t="s">
        <v>233</v>
      </c>
      <c r="B74" s="483"/>
      <c r="C74" s="65">
        <f>'Summary Capacity Building'!E75</f>
        <v>45473</v>
      </c>
      <c r="D74" s="65">
        <f>$C$74</f>
        <v>45473</v>
      </c>
      <c r="E74" s="65">
        <f t="shared" ref="E74:G74" si="24">$C$74</f>
        <v>45473</v>
      </c>
      <c r="F74" s="65">
        <f t="shared" si="24"/>
        <v>45473</v>
      </c>
      <c r="G74" s="65">
        <f t="shared" si="24"/>
        <v>45473</v>
      </c>
      <c r="H74" s="65">
        <f>'Summary Capacity Building'!F75</f>
        <v>45838</v>
      </c>
      <c r="I74" s="65">
        <f>$H$74</f>
        <v>45838</v>
      </c>
      <c r="J74" s="65">
        <f t="shared" ref="J74:L74" si="25">$H$74</f>
        <v>45838</v>
      </c>
      <c r="K74" s="65">
        <f t="shared" si="25"/>
        <v>45838</v>
      </c>
      <c r="L74" s="65">
        <f t="shared" si="25"/>
        <v>45838</v>
      </c>
      <c r="M74" s="65">
        <f>'Summary Capacity Building'!G75</f>
        <v>46203</v>
      </c>
      <c r="N74" s="65">
        <f>$M$74</f>
        <v>46203</v>
      </c>
      <c r="O74" s="65">
        <f t="shared" ref="O74:Q74" si="26">$M$74</f>
        <v>46203</v>
      </c>
      <c r="P74" s="65">
        <f t="shared" si="26"/>
        <v>46203</v>
      </c>
      <c r="Q74" s="65">
        <f t="shared" si="26"/>
        <v>46203</v>
      </c>
      <c r="R74" s="65">
        <f>'Summary Capacity Building'!H75</f>
        <v>46568</v>
      </c>
      <c r="S74" s="65">
        <f>$R$74</f>
        <v>46568</v>
      </c>
      <c r="T74" s="65">
        <f t="shared" ref="T74:V74" si="27">$R$74</f>
        <v>46568</v>
      </c>
      <c r="U74" s="65">
        <f t="shared" si="27"/>
        <v>46568</v>
      </c>
      <c r="V74" s="65">
        <f t="shared" si="27"/>
        <v>46568</v>
      </c>
      <c r="W74" s="65">
        <f>'Summary Capacity Building'!I75</f>
        <v>46934</v>
      </c>
      <c r="X74" s="65">
        <f>$W$74</f>
        <v>46934</v>
      </c>
      <c r="Y74" s="65">
        <f t="shared" ref="Y74:AA74" si="28">$W$74</f>
        <v>46934</v>
      </c>
      <c r="Z74" s="65">
        <f t="shared" si="28"/>
        <v>46934</v>
      </c>
      <c r="AA74" s="65">
        <f t="shared" si="28"/>
        <v>46934</v>
      </c>
      <c r="AB74" s="65">
        <f>'Summary Capacity Building'!J75</f>
        <v>45838</v>
      </c>
    </row>
    <row r="75" spans="1:65" s="60" customFormat="1" hidden="1">
      <c r="A75" s="482" t="s">
        <v>220</v>
      </c>
      <c r="B75" s="482"/>
      <c r="C75" s="65" t="str">
        <f>'Summary Capacity Building'!E76</f>
        <v/>
      </c>
      <c r="D75" s="65" t="str">
        <f>$C$75</f>
        <v/>
      </c>
      <c r="E75" s="65" t="str">
        <f t="shared" ref="E75:AA75" si="29">$C$75</f>
        <v/>
      </c>
      <c r="F75" s="65" t="str">
        <f t="shared" si="29"/>
        <v/>
      </c>
      <c r="G75" s="65" t="str">
        <f t="shared" si="29"/>
        <v/>
      </c>
      <c r="H75" s="65" t="str">
        <f t="shared" si="29"/>
        <v/>
      </c>
      <c r="I75" s="65" t="str">
        <f t="shared" si="29"/>
        <v/>
      </c>
      <c r="J75" s="65" t="str">
        <f t="shared" si="29"/>
        <v/>
      </c>
      <c r="K75" s="65" t="str">
        <f t="shared" si="29"/>
        <v/>
      </c>
      <c r="L75" s="65" t="str">
        <f t="shared" si="29"/>
        <v/>
      </c>
      <c r="M75" s="65" t="str">
        <f t="shared" si="29"/>
        <v/>
      </c>
      <c r="N75" s="65" t="str">
        <f t="shared" si="29"/>
        <v/>
      </c>
      <c r="O75" s="65" t="str">
        <f t="shared" si="29"/>
        <v/>
      </c>
      <c r="P75" s="65" t="str">
        <f t="shared" si="29"/>
        <v/>
      </c>
      <c r="Q75" s="65" t="str">
        <f t="shared" si="29"/>
        <v/>
      </c>
      <c r="R75" s="65" t="str">
        <f t="shared" si="29"/>
        <v/>
      </c>
      <c r="S75" s="65" t="str">
        <f t="shared" si="29"/>
        <v/>
      </c>
      <c r="T75" s="65" t="str">
        <f t="shared" si="29"/>
        <v/>
      </c>
      <c r="U75" s="65" t="str">
        <f t="shared" si="29"/>
        <v/>
      </c>
      <c r="V75" s="65" t="str">
        <f t="shared" si="29"/>
        <v/>
      </c>
      <c r="W75" s="65" t="str">
        <f t="shared" si="29"/>
        <v/>
      </c>
      <c r="X75" s="65" t="str">
        <f t="shared" si="29"/>
        <v/>
      </c>
      <c r="Y75" s="65" t="str">
        <f t="shared" si="29"/>
        <v/>
      </c>
      <c r="Z75" s="65" t="str">
        <f t="shared" si="29"/>
        <v/>
      </c>
      <c r="AA75" s="65" t="str">
        <f t="shared" si="29"/>
        <v/>
      </c>
      <c r="AB75" s="65" t="str">
        <f>'Summary Capacity Building'!J76</f>
        <v/>
      </c>
    </row>
    <row r="76" spans="1:65" s="294" customFormat="1" hidden="1">
      <c r="A76" s="515" t="s">
        <v>324</v>
      </c>
      <c r="B76" s="515"/>
      <c r="C76" s="516">
        <f>LOOKUP(C73,'Dropdown Lists'!$K$1:$K$20,'Dropdown Lists'!$N$1:$N$20)</f>
        <v>37585.599999999999</v>
      </c>
      <c r="D76" s="517"/>
      <c r="E76" s="517"/>
      <c r="F76" s="517"/>
      <c r="G76" s="518"/>
      <c r="H76" s="516">
        <f>LOOKUP(H73,'Dropdown Lists'!$K$1:$K$20,'Dropdown Lists'!$N$1:$N$20)</f>
        <v>37585.599999999999</v>
      </c>
      <c r="I76" s="518"/>
      <c r="J76" s="518"/>
      <c r="K76" s="518"/>
      <c r="L76" s="518"/>
      <c r="M76" s="516">
        <f>LOOKUP(M73,'Dropdown Lists'!$K$1:$K$20,'Dropdown Lists'!$N$1:$N$20)</f>
        <v>37585.599999999999</v>
      </c>
      <c r="N76" s="518"/>
      <c r="O76" s="518"/>
      <c r="P76" s="518"/>
      <c r="Q76" s="518"/>
      <c r="R76" s="516">
        <f>LOOKUP(R73,'Dropdown Lists'!$K$1:$K$20,'Dropdown Lists'!$N$1:$N$20)</f>
        <v>37585.599999999999</v>
      </c>
      <c r="S76" s="518"/>
      <c r="T76" s="518"/>
      <c r="U76" s="518"/>
      <c r="V76" s="518"/>
      <c r="W76" s="516">
        <f>LOOKUP(W73,'Dropdown Lists'!$K$1:$K$20,'Dropdown Lists'!$N$1:$N$20)</f>
        <v>37585.599999999999</v>
      </c>
      <c r="X76" s="518"/>
      <c r="Y76" s="518"/>
      <c r="Z76" s="518"/>
      <c r="AA76" s="518"/>
      <c r="AB76" s="1143"/>
    </row>
    <row r="77" spans="1:65" s="315" customFormat="1" hidden="1">
      <c r="C77" s="293"/>
      <c r="D77" s="295"/>
      <c r="E77" s="295"/>
      <c r="F77" s="295"/>
      <c r="G77" s="251"/>
      <c r="H77" s="251"/>
      <c r="I77" s="251"/>
      <c r="J77" s="251"/>
      <c r="K77" s="251"/>
      <c r="L77" s="251"/>
      <c r="M77" s="251"/>
      <c r="N77" s="251"/>
      <c r="O77" s="251"/>
      <c r="P77" s="251"/>
      <c r="Q77" s="251"/>
      <c r="R77" s="251"/>
      <c r="S77" s="251"/>
      <c r="T77" s="251"/>
      <c r="U77" s="251"/>
      <c r="V77" s="251"/>
      <c r="W77" s="251"/>
      <c r="X77" s="251"/>
      <c r="Y77" s="251"/>
      <c r="Z77" s="251"/>
      <c r="AA77" s="251"/>
      <c r="AB77" s="57"/>
    </row>
    <row r="78" spans="1:65" hidden="1">
      <c r="B78" s="251"/>
      <c r="C78" s="293"/>
      <c r="D78" s="295"/>
      <c r="E78" s="295"/>
      <c r="F78" s="295"/>
      <c r="AB78" s="57"/>
      <c r="AC78" s="290"/>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row>
    <row r="79" spans="1:65" hidden="1">
      <c r="B79" s="251"/>
      <c r="AB79" s="57"/>
      <c r="AC79" s="290"/>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row>
    <row r="80" spans="1:65" hidden="1">
      <c r="B80" s="251"/>
      <c r="AB80" s="57"/>
      <c r="AC80" s="290"/>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row>
    <row r="81" spans="2:65" hidden="1">
      <c r="B81" s="251"/>
      <c r="AB81" s="57"/>
      <c r="AC81" s="290"/>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row>
    <row r="82" spans="2:65" hidden="1">
      <c r="B82" s="251"/>
      <c r="AB82" s="57"/>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row>
    <row r="83" spans="2:65" hidden="1">
      <c r="B83" s="251"/>
      <c r="AB83" s="57"/>
      <c r="AC83" s="290"/>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row>
    <row r="84" spans="2:65" hidden="1">
      <c r="B84" s="251"/>
      <c r="G84" s="56"/>
      <c r="H84" s="56"/>
      <c r="I84" s="56"/>
      <c r="J84" s="56"/>
      <c r="K84" s="56"/>
      <c r="L84" s="56"/>
      <c r="M84" s="56"/>
      <c r="N84" s="56"/>
      <c r="O84" s="56"/>
      <c r="P84" s="56"/>
      <c r="Q84" s="56"/>
      <c r="R84" s="56"/>
      <c r="S84" s="56"/>
      <c r="T84" s="56"/>
      <c r="U84" s="56"/>
      <c r="V84" s="56"/>
      <c r="W84" s="56"/>
      <c r="X84" s="56"/>
      <c r="Y84" s="56"/>
      <c r="Z84" s="56"/>
      <c r="AA84" s="56"/>
      <c r="AB84" s="57"/>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row>
    <row r="85" spans="2:65" hidden="1">
      <c r="B85" s="251"/>
      <c r="F85" s="56"/>
      <c r="G85" s="56"/>
      <c r="H85" s="56"/>
      <c r="I85" s="56"/>
      <c r="J85" s="56"/>
      <c r="K85" s="56"/>
      <c r="L85" s="56"/>
      <c r="M85" s="56"/>
      <c r="N85" s="56"/>
      <c r="O85" s="56"/>
      <c r="P85" s="56"/>
      <c r="Q85" s="56"/>
      <c r="R85" s="56"/>
      <c r="S85" s="56"/>
      <c r="T85" s="56"/>
      <c r="U85" s="56"/>
      <c r="V85" s="56"/>
      <c r="W85" s="56"/>
      <c r="X85" s="56"/>
      <c r="Y85" s="56"/>
      <c r="Z85" s="56"/>
      <c r="AA85" s="56"/>
      <c r="AB85" s="57"/>
      <c r="AC85" s="290"/>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row>
    <row r="86" spans="2:65" hidden="1">
      <c r="B86" s="251"/>
      <c r="F86" s="56"/>
      <c r="G86" s="56"/>
      <c r="H86" s="56"/>
      <c r="I86" s="56"/>
      <c r="J86" s="56"/>
      <c r="K86" s="56"/>
      <c r="L86" s="56"/>
      <c r="M86" s="56"/>
      <c r="N86" s="56"/>
      <c r="O86" s="56"/>
      <c r="P86" s="56"/>
      <c r="Q86" s="56"/>
      <c r="R86" s="56"/>
      <c r="S86" s="56"/>
      <c r="T86" s="56"/>
      <c r="U86" s="56"/>
      <c r="V86" s="56"/>
      <c r="W86" s="56"/>
      <c r="X86" s="56"/>
      <c r="Y86" s="56"/>
      <c r="Z86" s="56"/>
      <c r="AA86" s="56"/>
      <c r="AB86" s="57"/>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row>
    <row r="87" spans="2:65" hidden="1">
      <c r="B87" s="251"/>
      <c r="F87" s="56"/>
      <c r="G87" s="56"/>
      <c r="H87" s="56"/>
      <c r="I87" s="56"/>
      <c r="J87" s="56"/>
      <c r="K87" s="56"/>
      <c r="L87" s="56"/>
      <c r="M87" s="56"/>
      <c r="N87" s="56"/>
      <c r="O87" s="56"/>
      <c r="P87" s="56"/>
      <c r="Q87" s="56"/>
      <c r="R87" s="56"/>
      <c r="S87" s="56"/>
      <c r="T87" s="56"/>
      <c r="U87" s="56"/>
      <c r="V87" s="56"/>
      <c r="W87" s="56"/>
      <c r="X87" s="56"/>
      <c r="Y87" s="56"/>
      <c r="Z87" s="56"/>
      <c r="AA87" s="56"/>
      <c r="AB87" s="57"/>
      <c r="AC87" s="290"/>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row>
    <row r="88" spans="2:65" hidden="1">
      <c r="B88" s="251"/>
      <c r="F88" s="56"/>
      <c r="G88" s="56"/>
      <c r="H88" s="56"/>
      <c r="I88" s="56"/>
      <c r="J88" s="56"/>
      <c r="K88" s="56"/>
      <c r="L88" s="56"/>
      <c r="M88" s="56"/>
      <c r="N88" s="56"/>
      <c r="O88" s="56"/>
      <c r="P88" s="56"/>
      <c r="Q88" s="56"/>
      <c r="R88" s="56"/>
      <c r="S88" s="56"/>
      <c r="T88" s="56"/>
      <c r="U88" s="56"/>
      <c r="V88" s="56"/>
      <c r="W88" s="56"/>
      <c r="X88" s="56"/>
      <c r="Y88" s="56"/>
      <c r="Z88" s="56"/>
      <c r="AB88" s="57"/>
      <c r="AC88" s="290"/>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row>
    <row r="89" spans="2:65" hidden="1">
      <c r="B89" s="251"/>
      <c r="AA89" s="56"/>
      <c r="AB89" s="57"/>
      <c r="AC89" s="290"/>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row>
    <row r="90" spans="2:65" hidden="1">
      <c r="B90" s="251"/>
      <c r="AA90" s="56"/>
      <c r="AB90" s="57"/>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90"/>
      <c r="BG90" s="290"/>
      <c r="BH90" s="290"/>
      <c r="BI90" s="290"/>
      <c r="BJ90" s="290"/>
      <c r="BK90" s="290"/>
      <c r="BL90" s="290"/>
      <c r="BM90" s="290"/>
    </row>
    <row r="91" spans="2:65" hidden="1">
      <c r="B91" s="251"/>
      <c r="AB91" s="57"/>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90"/>
      <c r="BG91" s="290"/>
      <c r="BH91" s="290"/>
      <c r="BI91" s="290"/>
      <c r="BJ91" s="290"/>
      <c r="BK91" s="290"/>
      <c r="BL91" s="290"/>
      <c r="BM91" s="290"/>
    </row>
    <row r="92" spans="2:65" hidden="1">
      <c r="B92" s="251"/>
      <c r="AB92" s="57"/>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row>
    <row r="93" spans="2:65" hidden="1">
      <c r="B93" s="251"/>
      <c r="AB93" s="57"/>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row>
    <row r="94" spans="2:65" hidden="1">
      <c r="B94" s="251"/>
      <c r="AB94" s="57"/>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row>
    <row r="95" spans="2:65" hidden="1">
      <c r="B95" s="251"/>
      <c r="AB95" s="57"/>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c r="BF95" s="290"/>
      <c r="BG95" s="290"/>
      <c r="BH95" s="290"/>
      <c r="BI95" s="290"/>
      <c r="BJ95" s="290"/>
      <c r="BK95" s="290"/>
      <c r="BL95" s="290"/>
      <c r="BM95" s="290"/>
    </row>
    <row r="96" spans="2:65" hidden="1">
      <c r="B96" s="251"/>
      <c r="AB96" s="57"/>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c r="BF96" s="290"/>
      <c r="BG96" s="290"/>
      <c r="BH96" s="290"/>
      <c r="BI96" s="290"/>
      <c r="BJ96" s="290"/>
      <c r="BK96" s="290"/>
      <c r="BL96" s="290"/>
      <c r="BM96" s="290"/>
    </row>
    <row r="97" spans="2:65" hidden="1">
      <c r="B97" s="251"/>
      <c r="AB97" s="57"/>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c r="BF97" s="290"/>
      <c r="BG97" s="290"/>
      <c r="BH97" s="290"/>
      <c r="BI97" s="290"/>
      <c r="BJ97" s="290"/>
      <c r="BK97" s="290"/>
      <c r="BL97" s="290"/>
      <c r="BM97" s="290"/>
    </row>
    <row r="98" spans="2:65" hidden="1">
      <c r="B98" s="251"/>
      <c r="AB98" s="57"/>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row>
    <row r="99" spans="2:65" hidden="1">
      <c r="B99" s="251"/>
      <c r="AB99" s="57"/>
      <c r="AC99" s="290"/>
      <c r="AD99" s="290"/>
      <c r="AE99" s="290"/>
      <c r="AF99" s="290"/>
      <c r="AG99" s="290"/>
      <c r="AH99" s="290"/>
      <c r="AI99" s="290"/>
      <c r="AJ99" s="290"/>
      <c r="AK99" s="290"/>
      <c r="AL99" s="290"/>
      <c r="AM99" s="290"/>
      <c r="AN99" s="290"/>
      <c r="AO99" s="290"/>
      <c r="AP99" s="290"/>
      <c r="AQ99" s="290"/>
      <c r="AR99" s="290"/>
      <c r="AS99" s="290"/>
      <c r="AT99" s="290"/>
      <c r="AU99" s="290"/>
      <c r="AV99" s="290"/>
      <c r="AW99" s="290"/>
      <c r="AX99" s="290"/>
      <c r="AY99" s="290"/>
      <c r="AZ99" s="290"/>
      <c r="BA99" s="290"/>
      <c r="BB99" s="290"/>
      <c r="BC99" s="290"/>
      <c r="BD99" s="290"/>
      <c r="BE99" s="290"/>
      <c r="BF99" s="290"/>
      <c r="BG99" s="290"/>
      <c r="BH99" s="290"/>
      <c r="BI99" s="290"/>
      <c r="BJ99" s="290"/>
      <c r="BK99" s="290"/>
      <c r="BL99" s="290"/>
      <c r="BM99" s="290"/>
    </row>
    <row r="100" spans="2:65" hidden="1">
      <c r="B100" s="251"/>
      <c r="AB100" s="57"/>
      <c r="AC100" s="290"/>
      <c r="AD100" s="290"/>
      <c r="AE100" s="290"/>
      <c r="AF100" s="290"/>
      <c r="AG100" s="290"/>
      <c r="AH100" s="290"/>
      <c r="AI100" s="290"/>
      <c r="AJ100" s="290"/>
      <c r="AK100" s="290"/>
      <c r="AL100" s="290"/>
      <c r="AM100" s="290"/>
      <c r="AN100" s="290"/>
      <c r="AO100" s="290"/>
      <c r="AP100" s="290"/>
      <c r="AQ100" s="290"/>
      <c r="AR100" s="290"/>
      <c r="AS100" s="290"/>
      <c r="AT100" s="290"/>
      <c r="AU100" s="290"/>
      <c r="AV100" s="290"/>
      <c r="AW100" s="290"/>
      <c r="AX100" s="290"/>
      <c r="AY100" s="290"/>
      <c r="AZ100" s="290"/>
      <c r="BA100" s="290"/>
      <c r="BB100" s="290"/>
      <c r="BC100" s="290"/>
      <c r="BD100" s="290"/>
      <c r="BE100" s="290"/>
      <c r="BF100" s="290"/>
      <c r="BG100" s="290"/>
      <c r="BH100" s="290"/>
      <c r="BI100" s="290"/>
      <c r="BJ100" s="290"/>
      <c r="BK100" s="290"/>
      <c r="BL100" s="290"/>
      <c r="BM100" s="290"/>
    </row>
    <row r="101" spans="2:65" hidden="1">
      <c r="B101" s="251"/>
      <c r="AB101" s="57"/>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row>
    <row r="102" spans="2:65" hidden="1">
      <c r="B102" s="251"/>
      <c r="AB102" s="57"/>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row>
    <row r="103" spans="2:65" hidden="1">
      <c r="B103" s="251"/>
      <c r="AB103" s="57"/>
      <c r="AC103" s="290"/>
      <c r="AD103" s="290"/>
      <c r="AE103" s="290"/>
      <c r="AF103" s="290"/>
      <c r="AG103" s="290"/>
      <c r="AH103" s="290"/>
      <c r="AI103" s="290"/>
      <c r="AJ103" s="290"/>
      <c r="AK103" s="290"/>
      <c r="AL103" s="290"/>
      <c r="AM103" s="290"/>
      <c r="AN103" s="290"/>
      <c r="AO103" s="290"/>
      <c r="AP103" s="290"/>
      <c r="AQ103" s="290"/>
      <c r="AR103" s="290"/>
      <c r="AS103" s="290"/>
      <c r="AT103" s="290"/>
      <c r="AU103" s="290"/>
      <c r="AV103" s="290"/>
      <c r="AW103" s="290"/>
      <c r="AX103" s="290"/>
      <c r="AY103" s="290"/>
      <c r="AZ103" s="290"/>
      <c r="BA103" s="290"/>
      <c r="BB103" s="290"/>
      <c r="BC103" s="290"/>
      <c r="BD103" s="290"/>
      <c r="BE103" s="290"/>
      <c r="BF103" s="290"/>
      <c r="BG103" s="290"/>
      <c r="BH103" s="290"/>
      <c r="BI103" s="290"/>
      <c r="BJ103" s="290"/>
      <c r="BK103" s="290"/>
      <c r="BL103" s="290"/>
      <c r="BM103" s="290"/>
    </row>
    <row r="104" spans="2:65" hidden="1">
      <c r="B104" s="251"/>
      <c r="AB104" s="57"/>
      <c r="AC104" s="290"/>
      <c r="AD104" s="290"/>
      <c r="AE104" s="290"/>
      <c r="AF104" s="290"/>
      <c r="AG104" s="290"/>
      <c r="AH104" s="290"/>
      <c r="AI104" s="290"/>
      <c r="AJ104" s="290"/>
      <c r="AK104" s="290"/>
      <c r="AL104" s="290"/>
      <c r="AM104" s="290"/>
      <c r="AN104" s="290"/>
      <c r="AO104" s="290"/>
      <c r="AP104" s="290"/>
      <c r="AQ104" s="290"/>
      <c r="AR104" s="290"/>
      <c r="AS104" s="290"/>
      <c r="AT104" s="290"/>
      <c r="AU104" s="290"/>
      <c r="AV104" s="290"/>
      <c r="AW104" s="290"/>
      <c r="AX104" s="290"/>
      <c r="AY104" s="290"/>
      <c r="AZ104" s="290"/>
      <c r="BA104" s="290"/>
      <c r="BB104" s="290"/>
      <c r="BC104" s="290"/>
      <c r="BD104" s="290"/>
      <c r="BE104" s="290"/>
      <c r="BF104" s="290"/>
      <c r="BG104" s="290"/>
      <c r="BH104" s="290"/>
      <c r="BI104" s="290"/>
      <c r="BJ104" s="290"/>
      <c r="BK104" s="290"/>
      <c r="BL104" s="290"/>
      <c r="BM104" s="290"/>
    </row>
    <row r="105" spans="2:65" hidden="1">
      <c r="B105" s="251"/>
      <c r="AB105" s="57"/>
      <c r="AC105" s="290"/>
      <c r="AD105" s="290"/>
      <c r="AE105" s="290"/>
      <c r="AF105" s="290"/>
      <c r="AG105" s="290"/>
      <c r="AH105" s="290"/>
      <c r="AI105" s="290"/>
      <c r="AJ105" s="290"/>
      <c r="AK105" s="290"/>
      <c r="AL105" s="290"/>
      <c r="AM105" s="290"/>
      <c r="AN105" s="290"/>
      <c r="AO105" s="290"/>
      <c r="AP105" s="290"/>
      <c r="AQ105" s="290"/>
      <c r="AR105" s="290"/>
      <c r="AS105" s="290"/>
      <c r="AT105" s="290"/>
      <c r="AU105" s="290"/>
      <c r="AV105" s="290"/>
      <c r="AW105" s="290"/>
      <c r="AX105" s="290"/>
      <c r="AY105" s="290"/>
      <c r="AZ105" s="290"/>
      <c r="BA105" s="290"/>
      <c r="BB105" s="290"/>
      <c r="BC105" s="290"/>
      <c r="BD105" s="290"/>
      <c r="BE105" s="290"/>
      <c r="BF105" s="290"/>
      <c r="BG105" s="290"/>
      <c r="BH105" s="290"/>
      <c r="BI105" s="290"/>
      <c r="BJ105" s="290"/>
      <c r="BK105" s="290"/>
      <c r="BL105" s="290"/>
      <c r="BM105" s="290"/>
    </row>
    <row r="106" spans="2:65" hidden="1">
      <c r="B106" s="251"/>
      <c r="AB106" s="57"/>
      <c r="AC106" s="290"/>
      <c r="AD106" s="290"/>
      <c r="AE106" s="290"/>
      <c r="AF106" s="290"/>
      <c r="AG106" s="290"/>
      <c r="AH106" s="290"/>
      <c r="AI106" s="290"/>
      <c r="AJ106" s="290"/>
      <c r="AK106" s="290"/>
      <c r="AL106" s="290"/>
      <c r="AM106" s="290"/>
      <c r="AN106" s="290"/>
      <c r="AO106" s="290"/>
      <c r="AP106" s="290"/>
      <c r="AQ106" s="290"/>
      <c r="AR106" s="290"/>
      <c r="AS106" s="290"/>
      <c r="AT106" s="290"/>
      <c r="AU106" s="290"/>
      <c r="AV106" s="290"/>
      <c r="AW106" s="290"/>
      <c r="AX106" s="290"/>
      <c r="AY106" s="290"/>
      <c r="AZ106" s="290"/>
      <c r="BA106" s="290"/>
      <c r="BB106" s="290"/>
      <c r="BC106" s="290"/>
      <c r="BD106" s="290"/>
      <c r="BE106" s="290"/>
      <c r="BF106" s="290"/>
      <c r="BG106" s="290"/>
      <c r="BH106" s="290"/>
      <c r="BI106" s="290"/>
      <c r="BJ106" s="290"/>
      <c r="BK106" s="290"/>
      <c r="BL106" s="290"/>
      <c r="BM106" s="290"/>
    </row>
    <row r="107" spans="2:65" hidden="1">
      <c r="B107" s="251"/>
      <c r="AB107" s="57"/>
      <c r="AC107" s="290"/>
      <c r="AD107" s="290"/>
      <c r="AE107" s="290"/>
      <c r="AF107" s="290"/>
      <c r="AG107" s="290"/>
      <c r="AH107" s="290"/>
      <c r="AI107" s="290"/>
      <c r="AJ107" s="290"/>
      <c r="AK107" s="290"/>
      <c r="AL107" s="290"/>
      <c r="AM107" s="290"/>
      <c r="AN107" s="290"/>
      <c r="AO107" s="290"/>
      <c r="AP107" s="290"/>
      <c r="AQ107" s="290"/>
      <c r="AR107" s="290"/>
      <c r="AS107" s="290"/>
      <c r="AT107" s="290"/>
      <c r="AU107" s="290"/>
      <c r="AV107" s="290"/>
      <c r="AW107" s="290"/>
      <c r="AX107" s="290"/>
      <c r="AY107" s="290"/>
      <c r="AZ107" s="290"/>
      <c r="BA107" s="290"/>
      <c r="BB107" s="290"/>
      <c r="BC107" s="290"/>
      <c r="BD107" s="290"/>
      <c r="BE107" s="290"/>
      <c r="BF107" s="290"/>
      <c r="BG107" s="290"/>
      <c r="BH107" s="290"/>
      <c r="BI107" s="290"/>
      <c r="BJ107" s="290"/>
      <c r="BK107" s="290"/>
      <c r="BL107" s="290"/>
      <c r="BM107" s="290"/>
    </row>
    <row r="108" spans="2:65" hidden="1">
      <c r="B108" s="251"/>
      <c r="AB108" s="57"/>
      <c r="AC108" s="290"/>
      <c r="AD108" s="290"/>
      <c r="AE108" s="290"/>
      <c r="AF108" s="290"/>
      <c r="AG108" s="290"/>
      <c r="AH108" s="290"/>
      <c r="AI108" s="290"/>
      <c r="AJ108" s="290"/>
      <c r="AK108" s="290"/>
      <c r="AL108" s="290"/>
      <c r="AM108" s="290"/>
      <c r="AN108" s="290"/>
      <c r="AO108" s="290"/>
      <c r="AP108" s="290"/>
      <c r="AQ108" s="290"/>
      <c r="AR108" s="290"/>
      <c r="AS108" s="290"/>
      <c r="AT108" s="290"/>
      <c r="AU108" s="290"/>
      <c r="AV108" s="290"/>
      <c r="AW108" s="290"/>
      <c r="AX108" s="290"/>
      <c r="AY108" s="290"/>
      <c r="AZ108" s="290"/>
      <c r="BA108" s="290"/>
      <c r="BB108" s="290"/>
      <c r="BC108" s="290"/>
      <c r="BD108" s="290"/>
      <c r="BE108" s="290"/>
      <c r="BF108" s="290"/>
      <c r="BG108" s="290"/>
      <c r="BH108" s="290"/>
      <c r="BI108" s="290"/>
      <c r="BJ108" s="290"/>
      <c r="BK108" s="290"/>
      <c r="BL108" s="290"/>
      <c r="BM108" s="290"/>
    </row>
    <row r="109" spans="2:65" hidden="1">
      <c r="B109" s="251"/>
      <c r="AB109" s="57"/>
      <c r="AC109" s="290"/>
      <c r="AD109" s="290"/>
      <c r="AE109" s="290"/>
      <c r="AF109" s="290"/>
      <c r="AG109" s="290"/>
      <c r="AH109" s="290"/>
      <c r="AI109" s="290"/>
      <c r="AJ109" s="290"/>
      <c r="AK109" s="290"/>
      <c r="AL109" s="290"/>
      <c r="AM109" s="290"/>
      <c r="AN109" s="290"/>
      <c r="AO109" s="290"/>
      <c r="AP109" s="290"/>
      <c r="AQ109" s="290"/>
      <c r="AR109" s="290"/>
      <c r="AS109" s="290"/>
      <c r="AT109" s="290"/>
      <c r="AU109" s="290"/>
      <c r="AV109" s="290"/>
      <c r="AW109" s="290"/>
      <c r="AX109" s="290"/>
      <c r="AY109" s="290"/>
      <c r="AZ109" s="290"/>
      <c r="BA109" s="290"/>
      <c r="BB109" s="290"/>
      <c r="BC109" s="290"/>
      <c r="BD109" s="290"/>
      <c r="BE109" s="290"/>
      <c r="BF109" s="290"/>
      <c r="BG109" s="290"/>
      <c r="BH109" s="290"/>
      <c r="BI109" s="290"/>
      <c r="BJ109" s="290"/>
      <c r="BK109" s="290"/>
      <c r="BL109" s="290"/>
      <c r="BM109" s="290"/>
    </row>
    <row r="110" spans="2:65" hidden="1">
      <c r="B110" s="251"/>
      <c r="AB110" s="57"/>
      <c r="AC110" s="290"/>
      <c r="AD110" s="290"/>
      <c r="AE110" s="290"/>
      <c r="AF110" s="290"/>
      <c r="AG110" s="290"/>
      <c r="AH110" s="290"/>
      <c r="AI110" s="290"/>
      <c r="AJ110" s="290"/>
      <c r="AK110" s="290"/>
      <c r="AL110" s="290"/>
      <c r="AM110" s="290"/>
      <c r="AN110" s="290"/>
      <c r="AO110" s="290"/>
      <c r="AP110" s="290"/>
      <c r="AQ110" s="290"/>
      <c r="AR110" s="290"/>
      <c r="AS110" s="290"/>
      <c r="AT110" s="290"/>
      <c r="AU110" s="290"/>
      <c r="AV110" s="290"/>
      <c r="AW110" s="290"/>
      <c r="AX110" s="290"/>
      <c r="AY110" s="290"/>
      <c r="AZ110" s="290"/>
      <c r="BA110" s="290"/>
      <c r="BB110" s="290"/>
      <c r="BC110" s="290"/>
      <c r="BD110" s="290"/>
      <c r="BE110" s="290"/>
      <c r="BF110" s="290"/>
      <c r="BG110" s="290"/>
      <c r="BH110" s="290"/>
      <c r="BI110" s="290"/>
      <c r="BJ110" s="290"/>
      <c r="BK110" s="290"/>
      <c r="BL110" s="290"/>
      <c r="BM110" s="290"/>
    </row>
    <row r="111" spans="2:65" hidden="1">
      <c r="B111" s="251"/>
      <c r="AB111" s="57"/>
      <c r="AC111" s="290"/>
      <c r="AD111" s="290"/>
      <c r="AE111" s="290"/>
      <c r="AF111" s="290"/>
      <c r="AG111" s="290"/>
      <c r="AH111" s="290"/>
      <c r="AI111" s="290"/>
      <c r="AJ111" s="290"/>
      <c r="AK111" s="290"/>
      <c r="AL111" s="290"/>
      <c r="AM111" s="290"/>
      <c r="AN111" s="290"/>
      <c r="AO111" s="290"/>
      <c r="AP111" s="290"/>
      <c r="AQ111" s="290"/>
      <c r="AR111" s="290"/>
      <c r="AS111" s="290"/>
      <c r="AT111" s="290"/>
      <c r="AU111" s="290"/>
      <c r="AV111" s="290"/>
      <c r="AW111" s="290"/>
      <c r="AX111" s="290"/>
      <c r="AY111" s="290"/>
      <c r="AZ111" s="290"/>
      <c r="BA111" s="290"/>
      <c r="BB111" s="290"/>
      <c r="BC111" s="290"/>
      <c r="BD111" s="290"/>
      <c r="BE111" s="290"/>
      <c r="BF111" s="290"/>
      <c r="BG111" s="290"/>
      <c r="BH111" s="290"/>
      <c r="BI111" s="290"/>
      <c r="BJ111" s="290"/>
      <c r="BK111" s="290"/>
      <c r="BL111" s="290"/>
      <c r="BM111" s="290"/>
    </row>
    <row r="112" spans="2:65" hidden="1">
      <c r="B112" s="251"/>
      <c r="AB112" s="57"/>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row>
    <row r="113" spans="2:65" hidden="1">
      <c r="B113" s="251"/>
      <c r="AB113" s="57"/>
      <c r="AC113" s="290"/>
      <c r="AD113" s="290"/>
      <c r="AE113" s="290"/>
      <c r="AF113" s="290"/>
      <c r="AG113" s="290"/>
      <c r="AH113" s="290"/>
      <c r="AI113" s="290"/>
      <c r="AJ113" s="290"/>
      <c r="AK113" s="290"/>
      <c r="AL113" s="290"/>
      <c r="AM113" s="290"/>
      <c r="AN113" s="290"/>
      <c r="AO113" s="290"/>
      <c r="AP113" s="290"/>
      <c r="AQ113" s="290"/>
      <c r="AR113" s="290"/>
      <c r="AS113" s="290"/>
      <c r="AT113" s="290"/>
      <c r="AU113" s="290"/>
      <c r="AV113" s="290"/>
      <c r="AW113" s="290"/>
      <c r="AX113" s="290"/>
      <c r="AY113" s="290"/>
      <c r="AZ113" s="290"/>
      <c r="BA113" s="290"/>
      <c r="BB113" s="290"/>
      <c r="BC113" s="290"/>
      <c r="BD113" s="290"/>
      <c r="BE113" s="290"/>
      <c r="BF113" s="290"/>
      <c r="BG113" s="290"/>
      <c r="BH113" s="290"/>
      <c r="BI113" s="290"/>
      <c r="BJ113" s="290"/>
      <c r="BK113" s="290"/>
      <c r="BL113" s="290"/>
      <c r="BM113" s="290"/>
    </row>
    <row r="114" spans="2:65" hidden="1">
      <c r="B114" s="251"/>
      <c r="AB114" s="57"/>
      <c r="AC114" s="290"/>
      <c r="AD114" s="290"/>
      <c r="AE114" s="290"/>
      <c r="AF114" s="290"/>
      <c r="AG114" s="290"/>
      <c r="AH114" s="290"/>
      <c r="AI114" s="290"/>
      <c r="AJ114" s="290"/>
      <c r="AK114" s="290"/>
      <c r="AL114" s="290"/>
      <c r="AM114" s="290"/>
      <c r="AN114" s="290"/>
      <c r="AO114" s="290"/>
      <c r="AP114" s="290"/>
      <c r="AQ114" s="290"/>
      <c r="AR114" s="290"/>
      <c r="AS114" s="290"/>
      <c r="AT114" s="290"/>
      <c r="AU114" s="290"/>
      <c r="AV114" s="290"/>
      <c r="AW114" s="290"/>
      <c r="AX114" s="290"/>
      <c r="AY114" s="290"/>
      <c r="AZ114" s="290"/>
      <c r="BA114" s="290"/>
      <c r="BB114" s="290"/>
      <c r="BC114" s="290"/>
      <c r="BD114" s="290"/>
      <c r="BE114" s="290"/>
      <c r="BF114" s="290"/>
      <c r="BG114" s="290"/>
      <c r="BH114" s="290"/>
      <c r="BI114" s="290"/>
      <c r="BJ114" s="290"/>
      <c r="BK114" s="290"/>
      <c r="BL114" s="290"/>
      <c r="BM114" s="290"/>
    </row>
    <row r="115" spans="2:65" hidden="1">
      <c r="B115" s="251"/>
      <c r="AB115" s="57"/>
      <c r="AC115" s="290"/>
      <c r="AD115" s="290"/>
      <c r="AE115" s="290"/>
      <c r="AF115" s="290"/>
      <c r="AG115" s="290"/>
      <c r="AH115" s="290"/>
      <c r="AI115" s="290"/>
      <c r="AJ115" s="290"/>
      <c r="AK115" s="290"/>
      <c r="AL115" s="290"/>
      <c r="AM115" s="290"/>
      <c r="AN115" s="290"/>
      <c r="AO115" s="290"/>
      <c r="AP115" s="290"/>
      <c r="AQ115" s="290"/>
      <c r="AR115" s="290"/>
      <c r="AS115" s="290"/>
      <c r="AT115" s="290"/>
      <c r="AU115" s="290"/>
      <c r="AV115" s="290"/>
      <c r="AW115" s="290"/>
      <c r="AX115" s="290"/>
      <c r="AY115" s="290"/>
      <c r="AZ115" s="290"/>
      <c r="BA115" s="290"/>
      <c r="BB115" s="290"/>
      <c r="BC115" s="290"/>
      <c r="BD115" s="290"/>
      <c r="BE115" s="290"/>
      <c r="BF115" s="290"/>
      <c r="BG115" s="290"/>
      <c r="BH115" s="290"/>
      <c r="BI115" s="290"/>
      <c r="BJ115" s="290"/>
      <c r="BK115" s="290"/>
      <c r="BL115" s="290"/>
      <c r="BM115" s="290"/>
    </row>
    <row r="116" spans="2:65" hidden="1">
      <c r="B116" s="251"/>
      <c r="AB116" s="57"/>
      <c r="AC116" s="290"/>
      <c r="AD116" s="290"/>
      <c r="AE116" s="290"/>
      <c r="AF116" s="290"/>
      <c r="AG116" s="290"/>
      <c r="AH116" s="290"/>
      <c r="AI116" s="290"/>
      <c r="AJ116" s="290"/>
      <c r="AK116" s="290"/>
      <c r="AL116" s="290"/>
      <c r="AM116" s="290"/>
      <c r="AN116" s="290"/>
      <c r="AO116" s="290"/>
      <c r="AP116" s="290"/>
      <c r="AQ116" s="290"/>
      <c r="AR116" s="290"/>
      <c r="AS116" s="290"/>
      <c r="AT116" s="290"/>
      <c r="AU116" s="290"/>
      <c r="AV116" s="290"/>
      <c r="AW116" s="290"/>
      <c r="AX116" s="290"/>
      <c r="AY116" s="290"/>
      <c r="AZ116" s="290"/>
      <c r="BA116" s="290"/>
      <c r="BB116" s="290"/>
      <c r="BC116" s="290"/>
      <c r="BD116" s="290"/>
      <c r="BE116" s="290"/>
      <c r="BF116" s="290"/>
      <c r="BG116" s="290"/>
      <c r="BH116" s="290"/>
      <c r="BI116" s="290"/>
      <c r="BJ116" s="290"/>
      <c r="BK116" s="290"/>
      <c r="BL116" s="290"/>
      <c r="BM116" s="290"/>
    </row>
    <row r="117" spans="2:65" hidden="1">
      <c r="B117" s="251"/>
      <c r="AB117" s="57"/>
      <c r="AC117" s="290"/>
      <c r="AD117" s="290"/>
      <c r="AE117" s="290"/>
      <c r="AF117" s="290"/>
      <c r="AG117" s="290"/>
      <c r="AH117" s="290"/>
      <c r="AI117" s="290"/>
      <c r="AJ117" s="290"/>
      <c r="AK117" s="290"/>
      <c r="AL117" s="290"/>
      <c r="AM117" s="290"/>
      <c r="AN117" s="290"/>
      <c r="AO117" s="290"/>
      <c r="AP117" s="290"/>
      <c r="AQ117" s="290"/>
      <c r="AR117" s="290"/>
      <c r="AS117" s="290"/>
      <c r="AT117" s="290"/>
      <c r="AU117" s="290"/>
      <c r="AV117" s="290"/>
      <c r="AW117" s="290"/>
      <c r="AX117" s="290"/>
      <c r="AY117" s="290"/>
      <c r="AZ117" s="290"/>
      <c r="BA117" s="290"/>
      <c r="BB117" s="290"/>
      <c r="BC117" s="290"/>
      <c r="BD117" s="290"/>
      <c r="BE117" s="290"/>
      <c r="BF117" s="290"/>
      <c r="BG117" s="290"/>
      <c r="BH117" s="290"/>
      <c r="BI117" s="290"/>
      <c r="BJ117" s="290"/>
      <c r="BK117" s="290"/>
      <c r="BL117" s="290"/>
      <c r="BM117" s="290"/>
    </row>
    <row r="118" spans="2:65" hidden="1">
      <c r="B118" s="251"/>
      <c r="AB118" s="57"/>
      <c r="AC118" s="290"/>
      <c r="AD118" s="290"/>
      <c r="AE118" s="290"/>
      <c r="AF118" s="290"/>
      <c r="AG118" s="290"/>
      <c r="AH118" s="290"/>
      <c r="AI118" s="290"/>
      <c r="AJ118" s="290"/>
      <c r="AK118" s="290"/>
      <c r="AL118" s="290"/>
      <c r="AM118" s="290"/>
      <c r="AN118" s="290"/>
      <c r="AO118" s="290"/>
      <c r="AP118" s="290"/>
      <c r="AQ118" s="290"/>
      <c r="AR118" s="290"/>
      <c r="AS118" s="290"/>
      <c r="AT118" s="290"/>
      <c r="AU118" s="290"/>
      <c r="AV118" s="290"/>
      <c r="AW118" s="290"/>
      <c r="AX118" s="290"/>
      <c r="AY118" s="290"/>
      <c r="AZ118" s="290"/>
      <c r="BA118" s="290"/>
      <c r="BB118" s="290"/>
      <c r="BC118" s="290"/>
      <c r="BD118" s="290"/>
      <c r="BE118" s="290"/>
      <c r="BF118" s="290"/>
      <c r="BG118" s="290"/>
      <c r="BH118" s="290"/>
      <c r="BI118" s="290"/>
      <c r="BJ118" s="290"/>
      <c r="BK118" s="290"/>
      <c r="BL118" s="290"/>
      <c r="BM118" s="290"/>
    </row>
    <row r="119" spans="2:65" hidden="1">
      <c r="B119" s="251"/>
      <c r="AB119" s="57"/>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row>
    <row r="120" spans="2:65" hidden="1">
      <c r="B120" s="251"/>
      <c r="AB120" s="57"/>
      <c r="AC120" s="290"/>
      <c r="AD120" s="290"/>
      <c r="AE120" s="290"/>
      <c r="AF120" s="290"/>
      <c r="AG120" s="290"/>
      <c r="AH120" s="290"/>
      <c r="AI120" s="290"/>
      <c r="AJ120" s="290"/>
      <c r="AK120" s="290"/>
      <c r="AL120" s="290"/>
      <c r="AM120" s="290"/>
      <c r="AN120" s="290"/>
      <c r="AO120" s="290"/>
      <c r="AP120" s="290"/>
      <c r="AQ120" s="290"/>
      <c r="AR120" s="290"/>
      <c r="AS120" s="290"/>
      <c r="AT120" s="290"/>
      <c r="AU120" s="290"/>
      <c r="AV120" s="290"/>
      <c r="AW120" s="290"/>
      <c r="AX120" s="290"/>
      <c r="AY120" s="290"/>
      <c r="AZ120" s="290"/>
      <c r="BA120" s="290"/>
      <c r="BB120" s="290"/>
      <c r="BC120" s="290"/>
      <c r="BD120" s="290"/>
      <c r="BE120" s="290"/>
      <c r="BF120" s="290"/>
      <c r="BG120" s="290"/>
      <c r="BH120" s="290"/>
      <c r="BI120" s="290"/>
      <c r="BJ120" s="290"/>
      <c r="BK120" s="290"/>
      <c r="BL120" s="290"/>
      <c r="BM120" s="290"/>
    </row>
    <row r="121" spans="2:65" hidden="1">
      <c r="B121" s="251"/>
      <c r="AB121" s="290"/>
      <c r="AC121" s="290"/>
      <c r="AD121" s="290"/>
      <c r="AE121" s="290"/>
      <c r="AF121" s="290"/>
      <c r="AG121" s="290"/>
      <c r="AH121" s="290"/>
      <c r="AI121" s="290"/>
      <c r="AJ121" s="290"/>
      <c r="AK121" s="290"/>
      <c r="AL121" s="290"/>
      <c r="AM121" s="290"/>
      <c r="AN121" s="290"/>
      <c r="AO121" s="290"/>
      <c r="AP121" s="290"/>
      <c r="AQ121" s="290"/>
      <c r="AR121" s="290"/>
      <c r="AS121" s="290"/>
      <c r="AT121" s="290"/>
      <c r="AU121" s="290"/>
      <c r="AV121" s="290"/>
      <c r="AW121" s="290"/>
      <c r="AX121" s="290"/>
      <c r="AY121" s="290"/>
      <c r="AZ121" s="290"/>
      <c r="BA121" s="290"/>
      <c r="BB121" s="290"/>
      <c r="BC121" s="290"/>
      <c r="BD121" s="290"/>
      <c r="BE121" s="290"/>
      <c r="BF121" s="290"/>
    </row>
    <row r="122" spans="2:65" hidden="1">
      <c r="B122" s="251"/>
      <c r="AB122" s="290"/>
      <c r="AC122" s="290"/>
      <c r="AD122" s="290"/>
      <c r="AE122" s="290"/>
      <c r="AF122" s="290"/>
      <c r="AG122" s="290"/>
      <c r="AH122" s="290"/>
      <c r="AI122" s="290"/>
      <c r="AJ122" s="290"/>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row>
    <row r="123" spans="2:65" hidden="1">
      <c r="B123" s="251"/>
      <c r="AB123" s="290"/>
      <c r="AC123" s="290"/>
      <c r="AD123" s="290"/>
      <c r="AE123" s="290"/>
      <c r="AF123" s="290"/>
      <c r="AG123" s="290"/>
      <c r="AH123" s="290"/>
      <c r="AI123" s="290"/>
      <c r="AJ123" s="290"/>
      <c r="AK123" s="290"/>
      <c r="AL123" s="290"/>
      <c r="AM123" s="290"/>
      <c r="AN123" s="290"/>
      <c r="AO123" s="290"/>
      <c r="AP123" s="290"/>
      <c r="AQ123" s="290"/>
      <c r="AR123" s="290"/>
      <c r="AS123" s="290"/>
      <c r="AT123" s="290"/>
      <c r="AU123" s="290"/>
      <c r="AV123" s="290"/>
      <c r="AW123" s="290"/>
      <c r="AX123" s="290"/>
      <c r="AY123" s="290"/>
      <c r="AZ123" s="290"/>
      <c r="BA123" s="290"/>
      <c r="BB123" s="290"/>
      <c r="BC123" s="290"/>
      <c r="BD123" s="290"/>
      <c r="BE123" s="290"/>
      <c r="BF123" s="290"/>
    </row>
    <row r="124" spans="2:65" hidden="1">
      <c r="B124" s="251"/>
      <c r="AB124" s="290"/>
      <c r="AC124" s="290"/>
      <c r="AD124" s="290"/>
      <c r="AE124" s="290"/>
      <c r="AF124" s="290"/>
      <c r="AG124" s="290"/>
      <c r="AH124" s="290"/>
      <c r="AI124" s="290"/>
      <c r="AJ124" s="290"/>
      <c r="AK124" s="290"/>
      <c r="AL124" s="290"/>
      <c r="AM124" s="290"/>
      <c r="AN124" s="290"/>
      <c r="AO124" s="290"/>
      <c r="AP124" s="290"/>
      <c r="AQ124" s="290"/>
      <c r="AR124" s="290"/>
      <c r="AS124" s="290"/>
      <c r="AT124" s="290"/>
      <c r="AU124" s="290"/>
      <c r="AV124" s="290"/>
      <c r="AW124" s="290"/>
      <c r="AX124" s="290"/>
      <c r="AY124" s="290"/>
      <c r="AZ124" s="290"/>
      <c r="BA124" s="290"/>
      <c r="BB124" s="290"/>
      <c r="BC124" s="290"/>
      <c r="BD124" s="290"/>
      <c r="BE124" s="290"/>
      <c r="BF124" s="290"/>
    </row>
    <row r="125" spans="2:65" hidden="1">
      <c r="B125" s="251"/>
      <c r="AB125" s="290"/>
      <c r="AC125" s="290"/>
      <c r="AD125" s="290"/>
      <c r="AE125" s="290"/>
      <c r="AF125" s="290"/>
      <c r="AG125" s="290"/>
      <c r="AH125" s="290"/>
      <c r="AI125" s="290"/>
      <c r="AJ125" s="290"/>
      <c r="AK125" s="290"/>
      <c r="AL125" s="290"/>
      <c r="AM125" s="290"/>
      <c r="AN125" s="290"/>
      <c r="AO125" s="290"/>
      <c r="AP125" s="290"/>
      <c r="AQ125" s="290"/>
      <c r="AR125" s="290"/>
      <c r="AS125" s="290"/>
      <c r="AT125" s="290"/>
      <c r="AU125" s="290"/>
      <c r="AV125" s="290"/>
      <c r="AW125" s="290"/>
      <c r="AX125" s="290"/>
      <c r="AY125" s="290"/>
      <c r="AZ125" s="290"/>
      <c r="BA125" s="290"/>
      <c r="BB125" s="290"/>
      <c r="BC125" s="290"/>
      <c r="BD125" s="290"/>
      <c r="BE125" s="290"/>
      <c r="BF125" s="290"/>
    </row>
    <row r="126" spans="2:65" hidden="1">
      <c r="B126" s="251"/>
      <c r="AB126" s="290"/>
      <c r="AC126" s="290"/>
      <c r="AD126" s="290"/>
      <c r="AE126" s="290"/>
      <c r="AF126" s="290"/>
      <c r="AG126" s="290"/>
      <c r="AH126" s="290"/>
      <c r="AI126" s="290"/>
      <c r="AJ126" s="290"/>
      <c r="AK126" s="290"/>
      <c r="AL126" s="290"/>
      <c r="AM126" s="290"/>
      <c r="AN126" s="290"/>
      <c r="AO126" s="290"/>
      <c r="AP126" s="290"/>
      <c r="AQ126" s="290"/>
      <c r="AR126" s="290"/>
      <c r="AS126" s="290"/>
      <c r="AT126" s="290"/>
      <c r="AU126" s="290"/>
      <c r="AV126" s="290"/>
      <c r="AW126" s="290"/>
      <c r="AX126" s="290"/>
      <c r="AY126" s="290"/>
      <c r="AZ126" s="290"/>
      <c r="BA126" s="290"/>
      <c r="BB126" s="290"/>
      <c r="BC126" s="290"/>
      <c r="BD126" s="290"/>
      <c r="BE126" s="290"/>
      <c r="BF126" s="290"/>
    </row>
    <row r="127" spans="2:65" hidden="1">
      <c r="B127" s="251"/>
      <c r="AB127" s="290"/>
      <c r="AC127" s="290"/>
      <c r="AD127" s="290"/>
      <c r="AE127" s="290"/>
      <c r="AF127" s="290"/>
      <c r="AG127" s="290"/>
      <c r="AH127" s="290"/>
      <c r="AI127" s="290"/>
      <c r="AJ127" s="290"/>
      <c r="AK127" s="290"/>
      <c r="AL127" s="290"/>
      <c r="AM127" s="290"/>
      <c r="AN127" s="290"/>
      <c r="AO127" s="290"/>
      <c r="AP127" s="290"/>
      <c r="AQ127" s="290"/>
      <c r="AR127" s="290"/>
      <c r="AS127" s="290"/>
      <c r="AT127" s="290"/>
      <c r="AU127" s="290"/>
      <c r="AV127" s="290"/>
      <c r="AW127" s="290"/>
      <c r="AX127" s="290"/>
      <c r="AY127" s="290"/>
      <c r="AZ127" s="290"/>
      <c r="BA127" s="290"/>
      <c r="BB127" s="290"/>
      <c r="BC127" s="290"/>
      <c r="BD127" s="290"/>
      <c r="BE127" s="290"/>
      <c r="BF127" s="290"/>
    </row>
    <row r="128" spans="2:65" hidden="1">
      <c r="B128" s="251"/>
      <c r="AB128" s="290"/>
      <c r="AC128" s="290"/>
      <c r="AD128" s="290"/>
      <c r="AE128" s="290"/>
      <c r="AF128" s="290"/>
      <c r="AG128" s="290"/>
      <c r="AH128" s="290"/>
      <c r="AI128" s="290"/>
      <c r="AJ128" s="290"/>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row>
    <row r="129" spans="2:58" hidden="1">
      <c r="B129" s="251"/>
      <c r="AB129" s="290"/>
      <c r="AC129" s="290"/>
      <c r="AD129" s="290"/>
      <c r="AE129" s="290"/>
      <c r="AF129" s="290"/>
      <c r="AG129" s="290"/>
      <c r="AH129" s="290"/>
      <c r="AI129" s="290"/>
      <c r="AJ129" s="290"/>
      <c r="AK129" s="290"/>
      <c r="AL129" s="290"/>
      <c r="AM129" s="290"/>
      <c r="AN129" s="290"/>
      <c r="AO129" s="290"/>
      <c r="AP129" s="290"/>
      <c r="AQ129" s="290"/>
      <c r="AR129" s="290"/>
      <c r="AS129" s="290"/>
      <c r="AT129" s="290"/>
      <c r="AU129" s="290"/>
      <c r="AV129" s="290"/>
      <c r="AW129" s="290"/>
      <c r="AX129" s="290"/>
      <c r="AY129" s="290"/>
      <c r="AZ129" s="290"/>
      <c r="BA129" s="290"/>
      <c r="BB129" s="290"/>
      <c r="BC129" s="290"/>
      <c r="BD129" s="290"/>
      <c r="BE129" s="290"/>
      <c r="BF129" s="290"/>
    </row>
    <row r="130" spans="2:58" hidden="1">
      <c r="B130" s="251"/>
      <c r="AB130" s="290"/>
      <c r="AC130" s="290"/>
      <c r="AD130" s="290"/>
      <c r="AE130" s="290"/>
      <c r="AF130" s="290"/>
      <c r="AG130" s="290"/>
      <c r="AH130" s="290"/>
      <c r="AI130" s="290"/>
      <c r="AJ130" s="290"/>
      <c r="AK130" s="290"/>
      <c r="AL130" s="290"/>
      <c r="AM130" s="290"/>
      <c r="AN130" s="290"/>
      <c r="AO130" s="290"/>
      <c r="AP130" s="290"/>
      <c r="AQ130" s="290"/>
      <c r="AR130" s="290"/>
      <c r="AS130" s="290"/>
      <c r="AT130" s="290"/>
      <c r="AU130" s="290"/>
      <c r="AV130" s="290"/>
      <c r="AW130" s="290"/>
      <c r="AX130" s="290"/>
      <c r="AY130" s="290"/>
      <c r="AZ130" s="290"/>
      <c r="BA130" s="290"/>
      <c r="BB130" s="290"/>
      <c r="BC130" s="290"/>
      <c r="BD130" s="290"/>
      <c r="BE130" s="290"/>
      <c r="BF130" s="290"/>
    </row>
    <row r="131" spans="2:58" hidden="1">
      <c r="B131" s="251"/>
      <c r="AB131" s="290"/>
      <c r="AC131" s="290"/>
      <c r="AD131" s="290"/>
      <c r="AE131" s="290"/>
      <c r="AF131" s="290"/>
      <c r="AG131" s="290"/>
      <c r="AH131" s="290"/>
      <c r="AI131" s="290"/>
      <c r="AJ131" s="290"/>
      <c r="AK131" s="290"/>
      <c r="AL131" s="290"/>
      <c r="AM131" s="290"/>
      <c r="AN131" s="290"/>
      <c r="AO131" s="290"/>
      <c r="AP131" s="290"/>
      <c r="AQ131" s="290"/>
      <c r="AR131" s="290"/>
      <c r="AS131" s="290"/>
      <c r="AT131" s="290"/>
      <c r="AU131" s="290"/>
      <c r="AV131" s="290"/>
      <c r="AW131" s="290"/>
      <c r="AX131" s="290"/>
      <c r="AY131" s="290"/>
      <c r="AZ131" s="290"/>
      <c r="BA131" s="290"/>
      <c r="BB131" s="290"/>
      <c r="BC131" s="290"/>
      <c r="BD131" s="290"/>
      <c r="BE131" s="290"/>
      <c r="BF131" s="290"/>
    </row>
    <row r="132" spans="2:58" hidden="1">
      <c r="B132" s="251"/>
      <c r="AB132" s="290"/>
      <c r="AC132" s="290"/>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row>
    <row r="133" spans="2:58" hidden="1">
      <c r="B133" s="251"/>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BA133" s="290"/>
      <c r="BB133" s="290"/>
      <c r="BC133" s="290"/>
      <c r="BD133" s="290"/>
      <c r="BE133" s="290"/>
      <c r="BF133" s="290"/>
    </row>
    <row r="134" spans="2:58" hidden="1">
      <c r="B134" s="251"/>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c r="BE134" s="290"/>
      <c r="BF134" s="290"/>
    </row>
    <row r="135" spans="2:58" hidden="1">
      <c r="B135" s="251"/>
      <c r="AB135" s="290"/>
      <c r="AC135" s="290"/>
      <c r="AD135" s="290"/>
      <c r="AE135" s="290"/>
      <c r="AF135" s="290"/>
      <c r="AG135" s="290"/>
      <c r="AH135" s="290"/>
      <c r="AI135" s="290"/>
      <c r="AJ135" s="290"/>
      <c r="AK135" s="290"/>
      <c r="AL135" s="290"/>
      <c r="AM135" s="290"/>
      <c r="AN135" s="290"/>
      <c r="AO135" s="290"/>
      <c r="AP135" s="290"/>
      <c r="AQ135" s="290"/>
      <c r="AR135" s="290"/>
      <c r="AS135" s="290"/>
      <c r="AT135" s="290"/>
      <c r="AU135" s="290"/>
      <c r="AV135" s="290"/>
      <c r="AW135" s="290"/>
      <c r="AX135" s="290"/>
      <c r="AY135" s="290"/>
      <c r="AZ135" s="290"/>
      <c r="BA135" s="290"/>
      <c r="BB135" s="290"/>
      <c r="BC135" s="290"/>
      <c r="BD135" s="290"/>
      <c r="BE135" s="290"/>
      <c r="BF135" s="290"/>
    </row>
    <row r="136" spans="2:58" hidden="1">
      <c r="B136" s="251"/>
      <c r="AB136" s="290"/>
      <c r="AC136" s="290"/>
      <c r="AD136" s="290"/>
      <c r="AE136" s="290"/>
      <c r="AF136" s="290"/>
      <c r="AG136" s="290"/>
      <c r="AH136" s="290"/>
      <c r="AI136" s="290"/>
      <c r="AJ136" s="290"/>
      <c r="AK136" s="290"/>
      <c r="AL136" s="290"/>
      <c r="AM136" s="290"/>
      <c r="AN136" s="290"/>
      <c r="AO136" s="290"/>
      <c r="AP136" s="290"/>
      <c r="AQ136" s="290"/>
      <c r="AR136" s="290"/>
      <c r="AS136" s="290"/>
      <c r="AT136" s="290"/>
      <c r="AU136" s="290"/>
      <c r="AV136" s="290"/>
      <c r="AW136" s="290"/>
      <c r="AX136" s="290"/>
      <c r="AY136" s="290"/>
      <c r="AZ136" s="290"/>
      <c r="BA136" s="290"/>
      <c r="BB136" s="290"/>
      <c r="BC136" s="290"/>
      <c r="BD136" s="290"/>
      <c r="BE136" s="290"/>
      <c r="BF136" s="290"/>
    </row>
    <row r="137" spans="2:58" hidden="1">
      <c r="B137" s="251"/>
      <c r="AB137" s="290"/>
      <c r="AC137" s="290"/>
      <c r="AD137" s="290"/>
      <c r="AE137" s="290"/>
      <c r="AF137" s="290"/>
      <c r="AG137" s="290"/>
      <c r="AH137" s="290"/>
      <c r="AI137" s="290"/>
      <c r="AJ137" s="290"/>
      <c r="AK137" s="290"/>
      <c r="AL137" s="290"/>
      <c r="AM137" s="290"/>
      <c r="AN137" s="290"/>
      <c r="AO137" s="290"/>
      <c r="AP137" s="290"/>
      <c r="AQ137" s="290"/>
      <c r="AR137" s="290"/>
      <c r="AS137" s="290"/>
      <c r="AT137" s="290"/>
      <c r="AU137" s="290"/>
      <c r="AV137" s="290"/>
      <c r="AW137" s="290"/>
      <c r="AX137" s="290"/>
      <c r="AY137" s="290"/>
      <c r="AZ137" s="290"/>
      <c r="BA137" s="290"/>
      <c r="BB137" s="290"/>
      <c r="BC137" s="290"/>
      <c r="BD137" s="290"/>
      <c r="BE137" s="290"/>
      <c r="BF137" s="290"/>
    </row>
    <row r="138" spans="2:58" hidden="1">
      <c r="B138" s="251"/>
      <c r="AB138" s="290"/>
      <c r="AC138" s="290"/>
      <c r="AD138" s="290"/>
      <c r="AE138" s="290"/>
      <c r="AF138" s="290"/>
      <c r="AG138" s="290"/>
      <c r="AH138" s="290"/>
      <c r="AI138" s="290"/>
      <c r="AJ138" s="290"/>
      <c r="AK138" s="290"/>
      <c r="AL138" s="290"/>
      <c r="AM138" s="290"/>
      <c r="AN138" s="290"/>
      <c r="AO138" s="290"/>
      <c r="AP138" s="290"/>
      <c r="AQ138" s="290"/>
      <c r="AR138" s="290"/>
      <c r="AS138" s="290"/>
      <c r="AT138" s="290"/>
      <c r="AU138" s="290"/>
      <c r="AV138" s="290"/>
      <c r="AW138" s="290"/>
      <c r="AX138" s="290"/>
      <c r="AY138" s="290"/>
      <c r="AZ138" s="290"/>
      <c r="BA138" s="290"/>
      <c r="BB138" s="290"/>
      <c r="BC138" s="290"/>
      <c r="BD138" s="290"/>
      <c r="BE138" s="290"/>
      <c r="BF138" s="290"/>
    </row>
    <row r="139" spans="2:58" hidden="1">
      <c r="B139" s="251"/>
      <c r="AB139" s="290"/>
      <c r="AC139" s="290"/>
      <c r="AD139" s="290"/>
      <c r="AE139" s="290"/>
      <c r="AF139" s="290"/>
      <c r="AG139" s="290"/>
      <c r="AH139" s="290"/>
      <c r="AI139" s="290"/>
      <c r="AJ139" s="290"/>
      <c r="AK139" s="290"/>
      <c r="AL139" s="290"/>
      <c r="AM139" s="290"/>
      <c r="AN139" s="290"/>
      <c r="AO139" s="290"/>
      <c r="AP139" s="290"/>
      <c r="AQ139" s="290"/>
      <c r="AR139" s="290"/>
      <c r="AS139" s="290"/>
      <c r="AT139" s="290"/>
      <c r="AU139" s="290"/>
      <c r="AV139" s="290"/>
      <c r="AW139" s="290"/>
      <c r="AX139" s="290"/>
      <c r="AY139" s="290"/>
      <c r="AZ139" s="290"/>
      <c r="BA139" s="290"/>
      <c r="BB139" s="290"/>
      <c r="BC139" s="290"/>
      <c r="BD139" s="290"/>
      <c r="BE139" s="290"/>
      <c r="BF139" s="290"/>
    </row>
    <row r="140" spans="2:58" hidden="1">
      <c r="B140" s="251"/>
      <c r="AB140" s="290"/>
      <c r="AC140" s="290"/>
      <c r="AD140" s="290"/>
      <c r="AE140" s="290"/>
      <c r="AF140" s="290"/>
      <c r="AG140" s="290"/>
      <c r="AH140" s="290"/>
      <c r="AI140" s="290"/>
      <c r="AJ140" s="290"/>
      <c r="AK140" s="290"/>
      <c r="AL140" s="290"/>
      <c r="AM140" s="290"/>
      <c r="AN140" s="290"/>
      <c r="AO140" s="290"/>
      <c r="AP140" s="290"/>
      <c r="AQ140" s="290"/>
      <c r="AR140" s="290"/>
      <c r="AS140" s="290"/>
      <c r="AT140" s="290"/>
      <c r="AU140" s="290"/>
      <c r="AV140" s="290"/>
      <c r="AW140" s="290"/>
      <c r="AX140" s="290"/>
      <c r="AY140" s="290"/>
      <c r="AZ140" s="290"/>
      <c r="BA140" s="290"/>
      <c r="BB140" s="290"/>
      <c r="BC140" s="290"/>
      <c r="BD140" s="290"/>
      <c r="BE140" s="290"/>
      <c r="BF140" s="290"/>
    </row>
    <row r="141" spans="2:58" hidden="1">
      <c r="B141" s="251"/>
      <c r="AB141" s="290"/>
      <c r="AC141" s="290"/>
      <c r="AD141" s="290"/>
      <c r="AE141" s="290"/>
      <c r="AF141" s="290"/>
      <c r="AG141" s="290"/>
      <c r="AH141" s="290"/>
      <c r="AI141" s="290"/>
      <c r="AJ141" s="290"/>
      <c r="AK141" s="290"/>
      <c r="AL141" s="290"/>
      <c r="AM141" s="290"/>
      <c r="AN141" s="290"/>
      <c r="AO141" s="290"/>
      <c r="AP141" s="290"/>
      <c r="AQ141" s="290"/>
      <c r="AR141" s="290"/>
      <c r="AS141" s="290"/>
      <c r="AT141" s="290"/>
      <c r="AU141" s="290"/>
      <c r="AV141" s="290"/>
      <c r="AW141" s="290"/>
      <c r="AX141" s="290"/>
      <c r="AY141" s="290"/>
      <c r="AZ141" s="290"/>
      <c r="BA141" s="290"/>
      <c r="BB141" s="290"/>
      <c r="BC141" s="290"/>
      <c r="BD141" s="290"/>
      <c r="BE141" s="290"/>
      <c r="BF141" s="290"/>
    </row>
    <row r="142" spans="2:58" hidden="1">
      <c r="B142" s="251"/>
      <c r="AB142" s="290"/>
      <c r="AC142" s="290"/>
      <c r="AD142" s="290"/>
      <c r="AE142" s="290"/>
      <c r="AF142" s="290"/>
      <c r="AG142" s="290"/>
      <c r="AH142" s="290"/>
      <c r="AI142" s="290"/>
      <c r="AJ142" s="290"/>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row>
    <row r="143" spans="2:58" hidden="1">
      <c r="B143" s="251"/>
      <c r="AB143" s="290"/>
      <c r="AC143" s="290"/>
      <c r="AD143" s="290"/>
      <c r="AE143" s="290"/>
      <c r="AF143" s="290"/>
      <c r="AG143" s="290"/>
      <c r="AH143" s="290"/>
      <c r="AI143" s="290"/>
      <c r="AJ143" s="290"/>
      <c r="AK143" s="290"/>
      <c r="AL143" s="290"/>
      <c r="AM143" s="290"/>
      <c r="AN143" s="290"/>
      <c r="AO143" s="290"/>
      <c r="AP143" s="290"/>
      <c r="AQ143" s="290"/>
      <c r="AR143" s="290"/>
      <c r="AS143" s="290"/>
      <c r="AT143" s="290"/>
      <c r="AU143" s="290"/>
      <c r="AV143" s="290"/>
      <c r="AW143" s="290"/>
      <c r="AX143" s="290"/>
      <c r="AY143" s="290"/>
      <c r="AZ143" s="290"/>
      <c r="BA143" s="290"/>
      <c r="BB143" s="290"/>
      <c r="BC143" s="290"/>
      <c r="BD143" s="290"/>
      <c r="BE143" s="290"/>
      <c r="BF143" s="290"/>
    </row>
    <row r="144" spans="2:58" hidden="1">
      <c r="B144" s="251"/>
      <c r="AB144" s="290"/>
      <c r="AC144" s="290"/>
      <c r="AD144" s="290"/>
      <c r="AE144" s="290"/>
      <c r="AF144" s="290"/>
      <c r="AG144" s="290"/>
      <c r="AH144" s="290"/>
      <c r="AI144" s="290"/>
      <c r="AJ144" s="290"/>
      <c r="AK144" s="290"/>
      <c r="AL144" s="290"/>
      <c r="AM144" s="290"/>
      <c r="AN144" s="290"/>
      <c r="AO144" s="290"/>
      <c r="AP144" s="290"/>
      <c r="AQ144" s="290"/>
      <c r="AR144" s="290"/>
      <c r="AS144" s="290"/>
      <c r="AT144" s="290"/>
      <c r="AU144" s="290"/>
      <c r="AV144" s="290"/>
      <c r="AW144" s="290"/>
      <c r="AX144" s="290"/>
      <c r="AY144" s="290"/>
      <c r="AZ144" s="290"/>
      <c r="BA144" s="290"/>
      <c r="BB144" s="290"/>
      <c r="BC144" s="290"/>
      <c r="BD144" s="290"/>
      <c r="BE144" s="290"/>
      <c r="BF144" s="290"/>
    </row>
    <row r="145" spans="2:58" hidden="1">
      <c r="B145" s="251"/>
      <c r="AB145" s="290"/>
      <c r="AC145" s="290"/>
      <c r="AD145" s="290"/>
      <c r="AE145" s="290"/>
      <c r="AF145" s="290"/>
      <c r="AG145" s="290"/>
      <c r="AH145" s="290"/>
      <c r="AI145" s="290"/>
      <c r="AJ145" s="290"/>
      <c r="AK145" s="290"/>
      <c r="AL145" s="290"/>
      <c r="AM145" s="290"/>
      <c r="AN145" s="290"/>
      <c r="AO145" s="290"/>
      <c r="AP145" s="290"/>
      <c r="AQ145" s="290"/>
      <c r="AR145" s="290"/>
      <c r="AS145" s="290"/>
      <c r="AT145" s="290"/>
      <c r="AU145" s="290"/>
      <c r="AV145" s="290"/>
      <c r="AW145" s="290"/>
      <c r="AX145" s="290"/>
      <c r="AY145" s="290"/>
      <c r="AZ145" s="290"/>
      <c r="BA145" s="290"/>
      <c r="BB145" s="290"/>
      <c r="BC145" s="290"/>
      <c r="BD145" s="290"/>
      <c r="BE145" s="290"/>
      <c r="BF145" s="290"/>
    </row>
    <row r="146" spans="2:58" hidden="1">
      <c r="B146" s="251"/>
      <c r="AB146" s="290"/>
      <c r="AC146" s="290"/>
      <c r="AD146" s="290"/>
      <c r="AE146" s="290"/>
      <c r="AF146" s="290"/>
      <c r="AG146" s="290"/>
      <c r="AH146" s="290"/>
      <c r="AI146" s="290"/>
      <c r="AJ146" s="290"/>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c r="BE146" s="290"/>
      <c r="BF146" s="290"/>
    </row>
    <row r="147" spans="2:58" hidden="1">
      <c r="B147" s="251"/>
      <c r="AB147" s="290"/>
      <c r="AC147" s="290"/>
      <c r="AD147" s="290"/>
      <c r="AE147" s="290"/>
      <c r="AF147" s="290"/>
      <c r="AG147" s="290"/>
      <c r="AH147" s="290"/>
      <c r="AI147" s="290"/>
      <c r="AJ147" s="290"/>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c r="BE147" s="290"/>
      <c r="BF147" s="290"/>
    </row>
    <row r="148" spans="2:58" hidden="1">
      <c r="B148" s="251"/>
      <c r="AB148" s="290"/>
      <c r="AC148" s="290"/>
      <c r="AD148" s="290"/>
      <c r="AE148" s="290"/>
      <c r="AF148" s="290"/>
      <c r="AG148" s="290"/>
      <c r="AH148" s="290"/>
      <c r="AI148" s="290"/>
      <c r="AJ148" s="290"/>
      <c r="AK148" s="290"/>
      <c r="AL148" s="290"/>
      <c r="AM148" s="290"/>
      <c r="AN148" s="290"/>
      <c r="AO148" s="290"/>
      <c r="AP148" s="290"/>
      <c r="AQ148" s="290"/>
      <c r="AR148" s="290"/>
      <c r="AS148" s="290"/>
      <c r="AT148" s="290"/>
      <c r="AU148" s="290"/>
      <c r="AV148" s="290"/>
      <c r="AW148" s="290"/>
      <c r="AX148" s="290"/>
      <c r="AY148" s="290"/>
      <c r="AZ148" s="290"/>
      <c r="BA148" s="290"/>
      <c r="BB148" s="290"/>
      <c r="BC148" s="290"/>
      <c r="BD148" s="290"/>
      <c r="BE148" s="290"/>
      <c r="BF148" s="290"/>
    </row>
    <row r="149" spans="2:58" hidden="1">
      <c r="B149" s="251"/>
      <c r="AB149" s="290"/>
      <c r="AC149" s="290"/>
      <c r="AD149" s="290"/>
      <c r="AE149" s="290"/>
      <c r="AF149" s="290"/>
      <c r="AG149" s="290"/>
      <c r="AH149" s="290"/>
      <c r="AI149" s="290"/>
      <c r="AJ149" s="290"/>
      <c r="AK149" s="290"/>
      <c r="AL149" s="290"/>
      <c r="AM149" s="290"/>
      <c r="AN149" s="290"/>
      <c r="AO149" s="290"/>
      <c r="AP149" s="290"/>
      <c r="AQ149" s="290"/>
      <c r="AR149" s="290"/>
      <c r="AS149" s="290"/>
      <c r="AT149" s="290"/>
      <c r="AU149" s="290"/>
      <c r="AV149" s="290"/>
      <c r="AW149" s="290"/>
      <c r="AX149" s="290"/>
      <c r="AY149" s="290"/>
      <c r="AZ149" s="290"/>
      <c r="BA149" s="290"/>
      <c r="BB149" s="290"/>
      <c r="BC149" s="290"/>
      <c r="BD149" s="290"/>
      <c r="BE149" s="290"/>
      <c r="BF149" s="290"/>
    </row>
    <row r="150" spans="2:58" hidden="1">
      <c r="B150" s="251"/>
      <c r="AB150" s="290"/>
      <c r="AC150" s="290"/>
      <c r="AD150" s="290"/>
      <c r="AE150" s="290"/>
      <c r="AF150" s="290"/>
      <c r="AG150" s="290"/>
      <c r="AH150" s="290"/>
      <c r="AI150" s="290"/>
      <c r="AJ150" s="290"/>
      <c r="AK150" s="290"/>
      <c r="AL150" s="290"/>
      <c r="AM150" s="290"/>
      <c r="AN150" s="290"/>
      <c r="AO150" s="290"/>
      <c r="AP150" s="290"/>
      <c r="AQ150" s="290"/>
      <c r="AR150" s="290"/>
      <c r="AS150" s="290"/>
      <c r="AT150" s="290"/>
      <c r="AU150" s="290"/>
      <c r="AV150" s="290"/>
      <c r="AW150" s="290"/>
      <c r="AX150" s="290"/>
      <c r="AY150" s="290"/>
      <c r="AZ150" s="290"/>
      <c r="BA150" s="290"/>
      <c r="BB150" s="290"/>
      <c r="BC150" s="290"/>
      <c r="BD150" s="290"/>
      <c r="BE150" s="290"/>
      <c r="BF150" s="290"/>
    </row>
    <row r="151" spans="2:58" hidden="1">
      <c r="B151" s="251"/>
      <c r="AB151" s="290"/>
      <c r="AC151" s="290"/>
      <c r="AD151" s="290"/>
      <c r="AE151" s="290"/>
      <c r="AF151" s="290"/>
      <c r="AG151" s="290"/>
      <c r="AH151" s="290"/>
      <c r="AI151" s="290"/>
      <c r="AJ151" s="290"/>
      <c r="AK151" s="290"/>
      <c r="AL151" s="290"/>
      <c r="AM151" s="290"/>
      <c r="AN151" s="290"/>
      <c r="AO151" s="290"/>
      <c r="AP151" s="290"/>
      <c r="AQ151" s="290"/>
      <c r="AR151" s="290"/>
      <c r="AS151" s="290"/>
      <c r="AT151" s="290"/>
      <c r="AU151" s="290"/>
      <c r="AV151" s="290"/>
      <c r="AW151" s="290"/>
      <c r="AX151" s="290"/>
      <c r="AY151" s="290"/>
      <c r="AZ151" s="290"/>
      <c r="BA151" s="290"/>
      <c r="BB151" s="290"/>
      <c r="BC151" s="290"/>
      <c r="BD151" s="290"/>
      <c r="BE151" s="290"/>
      <c r="BF151" s="290"/>
    </row>
    <row r="152" spans="2:58" hidden="1">
      <c r="B152" s="251"/>
      <c r="AB152" s="290"/>
      <c r="AC152" s="290"/>
      <c r="AD152" s="290"/>
      <c r="AE152" s="290"/>
      <c r="AF152" s="290"/>
      <c r="AG152" s="290"/>
      <c r="AH152" s="290"/>
      <c r="AI152" s="290"/>
      <c r="AJ152" s="290"/>
      <c r="AK152" s="290"/>
      <c r="AL152" s="290"/>
      <c r="AM152" s="290"/>
      <c r="AN152" s="290"/>
      <c r="AO152" s="290"/>
      <c r="AP152" s="290"/>
      <c r="AQ152" s="290"/>
      <c r="AR152" s="290"/>
      <c r="AS152" s="290"/>
      <c r="AT152" s="290"/>
      <c r="AU152" s="290"/>
      <c r="AV152" s="290"/>
      <c r="AW152" s="290"/>
      <c r="AX152" s="290"/>
      <c r="AY152" s="290"/>
      <c r="AZ152" s="290"/>
      <c r="BA152" s="290"/>
      <c r="BB152" s="290"/>
      <c r="BC152" s="290"/>
      <c r="BD152" s="290"/>
      <c r="BE152" s="290"/>
      <c r="BF152" s="290"/>
    </row>
    <row r="153" spans="2:58" hidden="1">
      <c r="B153" s="251"/>
      <c r="AB153" s="290"/>
      <c r="AC153" s="290"/>
      <c r="AD153" s="290"/>
      <c r="AE153" s="290"/>
      <c r="AF153" s="290"/>
      <c r="AG153" s="290"/>
      <c r="AH153" s="290"/>
      <c r="AI153" s="290"/>
      <c r="AJ153" s="290"/>
      <c r="AK153" s="290"/>
      <c r="AL153" s="290"/>
      <c r="AM153" s="290"/>
      <c r="AN153" s="290"/>
      <c r="AO153" s="290"/>
      <c r="AP153" s="290"/>
      <c r="AQ153" s="290"/>
      <c r="AR153" s="290"/>
      <c r="AS153" s="290"/>
      <c r="AT153" s="290"/>
      <c r="AU153" s="290"/>
      <c r="AV153" s="290"/>
      <c r="AW153" s="290"/>
      <c r="AX153" s="290"/>
      <c r="AY153" s="290"/>
      <c r="AZ153" s="290"/>
      <c r="BA153" s="290"/>
      <c r="BB153" s="290"/>
      <c r="BC153" s="290"/>
      <c r="BD153" s="290"/>
      <c r="BE153" s="290"/>
      <c r="BF153" s="290"/>
    </row>
    <row r="154" spans="2:58" hidden="1">
      <c r="B154" s="251"/>
      <c r="AB154" s="290"/>
      <c r="AC154" s="290"/>
      <c r="AD154" s="290"/>
      <c r="AE154" s="290"/>
      <c r="AF154" s="290"/>
      <c r="AG154" s="290"/>
      <c r="AH154" s="290"/>
      <c r="AI154" s="290"/>
      <c r="AJ154" s="290"/>
      <c r="AK154" s="290"/>
      <c r="AL154" s="290"/>
      <c r="AM154" s="290"/>
      <c r="AN154" s="290"/>
      <c r="AO154" s="290"/>
      <c r="AP154" s="290"/>
      <c r="AQ154" s="290"/>
      <c r="AR154" s="290"/>
      <c r="AS154" s="290"/>
      <c r="AT154" s="290"/>
      <c r="AU154" s="290"/>
      <c r="AV154" s="290"/>
      <c r="AW154" s="290"/>
      <c r="AX154" s="290"/>
      <c r="AY154" s="290"/>
      <c r="AZ154" s="290"/>
      <c r="BA154" s="290"/>
      <c r="BB154" s="290"/>
      <c r="BC154" s="290"/>
      <c r="BD154" s="290"/>
      <c r="BE154" s="290"/>
      <c r="BF154" s="290"/>
    </row>
    <row r="155" spans="2:58" hidden="1">
      <c r="B155" s="251"/>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row>
    <row r="156" spans="2:58" hidden="1">
      <c r="B156" s="251"/>
      <c r="AB156" s="290"/>
      <c r="AC156" s="290"/>
      <c r="AD156" s="290"/>
      <c r="AE156" s="290"/>
      <c r="AF156" s="290"/>
      <c r="AG156" s="290"/>
      <c r="AH156" s="290"/>
      <c r="AI156" s="290"/>
      <c r="AJ156" s="290"/>
      <c r="AK156" s="290"/>
      <c r="AL156" s="290"/>
      <c r="AM156" s="290"/>
      <c r="AN156" s="290"/>
      <c r="AO156" s="290"/>
      <c r="AP156" s="290"/>
      <c r="AQ156" s="290"/>
      <c r="AR156" s="290"/>
      <c r="AS156" s="290"/>
      <c r="AT156" s="290"/>
      <c r="AU156" s="290"/>
      <c r="AV156" s="290"/>
      <c r="AW156" s="290"/>
      <c r="AX156" s="290"/>
      <c r="AY156" s="290"/>
      <c r="AZ156" s="290"/>
      <c r="BA156" s="290"/>
      <c r="BB156" s="290"/>
      <c r="BC156" s="290"/>
      <c r="BD156" s="290"/>
      <c r="BE156" s="290"/>
      <c r="BF156" s="290"/>
    </row>
    <row r="157" spans="2:58" hidden="1">
      <c r="B157" s="251"/>
      <c r="AB157" s="290"/>
      <c r="AC157" s="290"/>
      <c r="AD157" s="290"/>
      <c r="AE157" s="290"/>
      <c r="AF157" s="290"/>
      <c r="AG157" s="290"/>
      <c r="AH157" s="290"/>
      <c r="AI157" s="290"/>
      <c r="AJ157" s="290"/>
      <c r="AK157" s="290"/>
      <c r="AL157" s="290"/>
      <c r="AM157" s="290"/>
      <c r="AN157" s="290"/>
      <c r="AO157" s="290"/>
      <c r="AP157" s="290"/>
      <c r="AQ157" s="290"/>
      <c r="AR157" s="290"/>
      <c r="AS157" s="290"/>
      <c r="AT157" s="290"/>
      <c r="AU157" s="290"/>
      <c r="AV157" s="290"/>
      <c r="AW157" s="290"/>
      <c r="AX157" s="290"/>
      <c r="AY157" s="290"/>
      <c r="AZ157" s="290"/>
      <c r="BA157" s="290"/>
      <c r="BB157" s="290"/>
      <c r="BC157" s="290"/>
      <c r="BD157" s="290"/>
      <c r="BE157" s="290"/>
      <c r="BF157" s="290"/>
    </row>
    <row r="158" spans="2:58" hidden="1">
      <c r="B158" s="251"/>
      <c r="AB158" s="290"/>
      <c r="AC158" s="290"/>
      <c r="AD158" s="290"/>
      <c r="AE158" s="290"/>
      <c r="AF158" s="290"/>
      <c r="AG158" s="290"/>
      <c r="AH158" s="290"/>
      <c r="AI158" s="290"/>
      <c r="AJ158" s="290"/>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90"/>
    </row>
    <row r="159" spans="2:58" hidden="1">
      <c r="B159" s="251"/>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row>
    <row r="160" spans="2:58" hidden="1">
      <c r="B160" s="251"/>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row>
    <row r="161" spans="2:58" hidden="1">
      <c r="B161" s="251"/>
      <c r="AB161" s="290"/>
      <c r="AC161" s="290"/>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row>
    <row r="162" spans="2:58" hidden="1">
      <c r="B162" s="251"/>
      <c r="AB162" s="290"/>
      <c r="AC162" s="290"/>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row>
    <row r="163" spans="2:58" hidden="1">
      <c r="B163" s="251"/>
      <c r="AB163" s="290"/>
      <c r="AC163" s="290"/>
      <c r="AD163" s="290"/>
      <c r="AE163" s="290"/>
      <c r="AF163" s="290"/>
      <c r="AG163" s="290"/>
      <c r="AH163" s="290"/>
      <c r="AI163" s="290"/>
      <c r="AJ163" s="290"/>
      <c r="AK163" s="290"/>
      <c r="AL163" s="290"/>
      <c r="AM163" s="290"/>
      <c r="AN163" s="290"/>
      <c r="AO163" s="290"/>
      <c r="AP163" s="290"/>
      <c r="AQ163" s="290"/>
      <c r="AR163" s="290"/>
      <c r="AS163" s="290"/>
      <c r="AT163" s="290"/>
      <c r="AU163" s="290"/>
      <c r="AV163" s="290"/>
      <c r="AW163" s="290"/>
      <c r="AX163" s="290"/>
      <c r="AY163" s="290"/>
      <c r="AZ163" s="290"/>
      <c r="BA163" s="290"/>
      <c r="BB163" s="290"/>
      <c r="BC163" s="290"/>
      <c r="BD163" s="290"/>
      <c r="BE163" s="290"/>
      <c r="BF163" s="290"/>
    </row>
    <row r="164" spans="2:58" hidden="1">
      <c r="B164" s="251"/>
      <c r="AB164" s="290"/>
      <c r="AC164" s="290"/>
      <c r="AD164" s="290"/>
      <c r="AE164" s="290"/>
      <c r="AF164" s="290"/>
      <c r="AG164" s="290"/>
      <c r="AH164" s="290"/>
      <c r="AI164" s="290"/>
      <c r="AJ164" s="290"/>
      <c r="AK164" s="290"/>
      <c r="AL164" s="290"/>
      <c r="AM164" s="290"/>
      <c r="AN164" s="290"/>
      <c r="AO164" s="290"/>
      <c r="AP164" s="290"/>
      <c r="AQ164" s="290"/>
      <c r="AR164" s="290"/>
      <c r="AS164" s="290"/>
      <c r="AT164" s="290"/>
      <c r="AU164" s="290"/>
      <c r="AV164" s="290"/>
      <c r="AW164" s="290"/>
      <c r="AX164" s="290"/>
      <c r="AY164" s="290"/>
      <c r="AZ164" s="290"/>
      <c r="BA164" s="290"/>
      <c r="BB164" s="290"/>
      <c r="BC164" s="290"/>
      <c r="BD164" s="290"/>
      <c r="BE164" s="290"/>
      <c r="BF164" s="290"/>
    </row>
    <row r="165" spans="2:58" hidden="1">
      <c r="B165" s="251"/>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row>
    <row r="166" spans="2:58" hidden="1">
      <c r="B166" s="251"/>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row>
    <row r="167" spans="2:58" hidden="1">
      <c r="B167" s="251"/>
      <c r="AB167" s="290"/>
      <c r="AC167" s="290"/>
      <c r="AD167" s="290"/>
      <c r="AE167" s="290"/>
      <c r="AF167" s="290"/>
      <c r="AG167" s="290"/>
      <c r="AH167" s="290"/>
      <c r="AI167" s="290"/>
      <c r="AJ167" s="290"/>
      <c r="AK167" s="290"/>
      <c r="AL167" s="290"/>
      <c r="AM167" s="290"/>
      <c r="AN167" s="290"/>
      <c r="AO167" s="290"/>
      <c r="AP167" s="290"/>
      <c r="AQ167" s="290"/>
      <c r="AR167" s="290"/>
      <c r="AS167" s="290"/>
      <c r="AT167" s="290"/>
      <c r="AU167" s="290"/>
      <c r="AV167" s="290"/>
      <c r="AW167" s="290"/>
      <c r="AX167" s="290"/>
      <c r="AY167" s="290"/>
      <c r="AZ167" s="290"/>
      <c r="BA167" s="290"/>
      <c r="BB167" s="290"/>
      <c r="BC167" s="290"/>
      <c r="BD167" s="290"/>
      <c r="BE167" s="290"/>
      <c r="BF167" s="290"/>
    </row>
    <row r="168" spans="2:58" hidden="1">
      <c r="B168" s="251"/>
      <c r="AB168" s="290"/>
      <c r="AC168" s="290"/>
      <c r="AD168" s="290"/>
      <c r="AE168" s="290"/>
      <c r="AF168" s="290"/>
      <c r="AG168" s="290"/>
      <c r="AH168" s="290"/>
      <c r="AI168" s="290"/>
      <c r="AJ168" s="290"/>
      <c r="AK168" s="290"/>
      <c r="AL168" s="290"/>
      <c r="AM168" s="290"/>
      <c r="AN168" s="290"/>
      <c r="AO168" s="290"/>
      <c r="AP168" s="290"/>
      <c r="AQ168" s="290"/>
      <c r="AR168" s="290"/>
      <c r="AS168" s="290"/>
      <c r="AT168" s="290"/>
      <c r="AU168" s="290"/>
      <c r="AV168" s="290"/>
      <c r="AW168" s="290"/>
      <c r="AX168" s="290"/>
      <c r="AY168" s="290"/>
      <c r="AZ168" s="290"/>
      <c r="BA168" s="290"/>
      <c r="BB168" s="290"/>
      <c r="BC168" s="290"/>
      <c r="BD168" s="290"/>
      <c r="BE168" s="290"/>
      <c r="BF168" s="290"/>
    </row>
    <row r="169" spans="2:58" hidden="1">
      <c r="B169" s="251"/>
      <c r="AB169" s="290"/>
      <c r="AC169" s="290"/>
      <c r="AD169" s="290"/>
      <c r="AE169" s="290"/>
      <c r="AF169" s="290"/>
      <c r="AG169" s="290"/>
      <c r="AH169" s="290"/>
      <c r="AI169" s="290"/>
      <c r="AJ169" s="290"/>
      <c r="AK169" s="290"/>
      <c r="AL169" s="290"/>
      <c r="AM169" s="290"/>
      <c r="AN169" s="290"/>
      <c r="AO169" s="290"/>
      <c r="AP169" s="290"/>
      <c r="AQ169" s="290"/>
      <c r="AR169" s="290"/>
      <c r="AS169" s="290"/>
      <c r="AT169" s="290"/>
      <c r="AU169" s="290"/>
      <c r="AV169" s="290"/>
      <c r="AW169" s="290"/>
      <c r="AX169" s="290"/>
      <c r="AY169" s="290"/>
      <c r="AZ169" s="290"/>
      <c r="BA169" s="290"/>
      <c r="BB169" s="290"/>
      <c r="BC169" s="290"/>
      <c r="BD169" s="290"/>
      <c r="BE169" s="290"/>
      <c r="BF169" s="290"/>
    </row>
    <row r="170" spans="2:58" hidden="1">
      <c r="B170" s="251"/>
      <c r="AB170" s="290"/>
      <c r="AC170" s="290"/>
      <c r="AD170" s="290"/>
      <c r="AE170" s="290"/>
      <c r="AF170" s="290"/>
      <c r="AG170" s="290"/>
      <c r="AH170" s="290"/>
      <c r="AI170" s="290"/>
      <c r="AJ170" s="290"/>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c r="BE170" s="290"/>
      <c r="BF170" s="290"/>
    </row>
    <row r="171" spans="2:58" hidden="1">
      <c r="B171" s="251"/>
      <c r="AB171" s="290"/>
      <c r="AC171" s="290"/>
      <c r="AD171" s="290"/>
      <c r="AE171" s="290"/>
      <c r="AF171" s="290"/>
      <c r="AG171" s="290"/>
      <c r="AH171" s="290"/>
      <c r="AI171" s="290"/>
      <c r="AJ171" s="290"/>
      <c r="AK171" s="290"/>
      <c r="AL171" s="290"/>
      <c r="AM171" s="290"/>
      <c r="AN171" s="290"/>
      <c r="AO171" s="290"/>
      <c r="AP171" s="290"/>
      <c r="AQ171" s="290"/>
      <c r="AR171" s="290"/>
      <c r="AS171" s="290"/>
      <c r="AT171" s="290"/>
      <c r="AU171" s="290"/>
      <c r="AV171" s="290"/>
      <c r="AW171" s="290"/>
      <c r="AX171" s="290"/>
      <c r="AY171" s="290"/>
      <c r="AZ171" s="290"/>
      <c r="BA171" s="290"/>
      <c r="BB171" s="290"/>
      <c r="BC171" s="290"/>
      <c r="BD171" s="290"/>
      <c r="BE171" s="290"/>
      <c r="BF171" s="290"/>
    </row>
    <row r="172" spans="2:58" hidden="1">
      <c r="B172" s="251"/>
      <c r="AB172" s="290"/>
      <c r="AC172" s="290"/>
      <c r="AD172" s="290"/>
      <c r="AE172" s="290"/>
      <c r="AF172" s="290"/>
      <c r="AG172" s="290"/>
      <c r="AH172" s="290"/>
      <c r="AI172" s="290"/>
      <c r="AJ172" s="290"/>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c r="BE172" s="290"/>
      <c r="BF172" s="290"/>
    </row>
    <row r="173" spans="2:58" hidden="1">
      <c r="B173" s="251"/>
      <c r="AB173" s="290"/>
      <c r="AC173" s="290"/>
      <c r="AD173" s="290"/>
      <c r="AE173" s="290"/>
      <c r="AF173" s="290"/>
      <c r="AG173" s="290"/>
      <c r="AH173" s="290"/>
      <c r="AI173" s="290"/>
      <c r="AJ173" s="290"/>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c r="BE173" s="290"/>
      <c r="BF173" s="290"/>
    </row>
    <row r="174" spans="2:58" hidden="1">
      <c r="B174" s="251"/>
      <c r="AB174" s="290"/>
      <c r="AC174" s="290"/>
      <c r="AD174" s="290"/>
      <c r="AE174" s="290"/>
      <c r="AF174" s="290"/>
      <c r="AG174" s="290"/>
      <c r="AH174" s="290"/>
      <c r="AI174" s="290"/>
      <c r="AJ174" s="290"/>
      <c r="AK174" s="290"/>
      <c r="AL174" s="290"/>
      <c r="AM174" s="290"/>
      <c r="AN174" s="290"/>
      <c r="AO174" s="290"/>
      <c r="AP174" s="290"/>
      <c r="AQ174" s="290"/>
      <c r="AR174" s="290"/>
      <c r="AS174" s="290"/>
      <c r="AT174" s="290"/>
      <c r="AU174" s="290"/>
      <c r="AV174" s="290"/>
      <c r="AW174" s="290"/>
      <c r="AX174" s="290"/>
      <c r="AY174" s="290"/>
      <c r="AZ174" s="290"/>
      <c r="BA174" s="290"/>
      <c r="BB174" s="290"/>
      <c r="BC174" s="290"/>
      <c r="BD174" s="290"/>
      <c r="BE174" s="290"/>
      <c r="BF174" s="290"/>
    </row>
    <row r="175" spans="2:58" hidden="1">
      <c r="B175" s="251"/>
      <c r="AB175" s="290"/>
      <c r="AC175" s="290"/>
      <c r="AD175" s="290"/>
      <c r="AE175" s="290"/>
      <c r="AF175" s="290"/>
      <c r="AG175" s="290"/>
      <c r="AH175" s="290"/>
      <c r="AI175" s="290"/>
      <c r="AJ175" s="290"/>
      <c r="AK175" s="290"/>
      <c r="AL175" s="290"/>
      <c r="AM175" s="290"/>
      <c r="AN175" s="290"/>
      <c r="AO175" s="290"/>
      <c r="AP175" s="290"/>
      <c r="AQ175" s="290"/>
      <c r="AR175" s="290"/>
      <c r="AS175" s="290"/>
      <c r="AT175" s="290"/>
      <c r="AU175" s="290"/>
      <c r="AV175" s="290"/>
      <c r="AW175" s="290"/>
      <c r="AX175" s="290"/>
      <c r="AY175" s="290"/>
      <c r="AZ175" s="290"/>
      <c r="BA175" s="290"/>
      <c r="BB175" s="290"/>
      <c r="BC175" s="290"/>
      <c r="BD175" s="290"/>
      <c r="BE175" s="290"/>
      <c r="BF175" s="290"/>
    </row>
    <row r="176" spans="2:58" hidden="1">
      <c r="B176" s="251"/>
      <c r="AB176" s="290"/>
      <c r="AC176" s="290"/>
      <c r="AD176" s="290"/>
      <c r="AE176" s="290"/>
      <c r="AF176" s="290"/>
      <c r="AG176" s="290"/>
      <c r="AH176" s="290"/>
      <c r="AI176" s="290"/>
      <c r="AJ176" s="290"/>
      <c r="AK176" s="290"/>
      <c r="AL176" s="290"/>
      <c r="AM176" s="290"/>
      <c r="AN176" s="290"/>
      <c r="AO176" s="290"/>
      <c r="AP176" s="290"/>
      <c r="AQ176" s="290"/>
      <c r="AR176" s="290"/>
      <c r="AS176" s="290"/>
      <c r="AT176" s="290"/>
      <c r="AU176" s="290"/>
      <c r="AV176" s="290"/>
      <c r="AW176" s="290"/>
      <c r="AX176" s="290"/>
      <c r="AY176" s="290"/>
      <c r="AZ176" s="290"/>
      <c r="BA176" s="290"/>
      <c r="BB176" s="290"/>
      <c r="BC176" s="290"/>
      <c r="BD176" s="290"/>
      <c r="BE176" s="290"/>
      <c r="BF176" s="290"/>
    </row>
    <row r="177" spans="2:58" hidden="1">
      <c r="B177" s="251"/>
      <c r="AB177" s="290"/>
      <c r="AC177" s="290"/>
      <c r="AD177" s="290"/>
      <c r="AE177" s="290"/>
      <c r="AF177" s="290"/>
      <c r="AG177" s="290"/>
      <c r="AH177" s="290"/>
      <c r="AI177" s="290"/>
      <c r="AJ177" s="290"/>
      <c r="AK177" s="290"/>
      <c r="AL177" s="290"/>
      <c r="AM177" s="290"/>
      <c r="AN177" s="290"/>
      <c r="AO177" s="290"/>
      <c r="AP177" s="290"/>
      <c r="AQ177" s="290"/>
      <c r="AR177" s="290"/>
      <c r="AS177" s="290"/>
      <c r="AT177" s="290"/>
      <c r="AU177" s="290"/>
      <c r="AV177" s="290"/>
      <c r="AW177" s="290"/>
      <c r="AX177" s="290"/>
      <c r="AY177" s="290"/>
      <c r="AZ177" s="290"/>
      <c r="BA177" s="290"/>
      <c r="BB177" s="290"/>
      <c r="BC177" s="290"/>
      <c r="BD177" s="290"/>
      <c r="BE177" s="290"/>
      <c r="BF177" s="290"/>
    </row>
    <row r="178" spans="2:58" hidden="1">
      <c r="B178" s="251"/>
      <c r="AB178" s="290"/>
      <c r="AC178" s="290"/>
      <c r="AD178" s="290"/>
      <c r="AE178" s="290"/>
      <c r="AF178" s="290"/>
      <c r="AG178" s="290"/>
      <c r="AH178" s="290"/>
      <c r="AI178" s="290"/>
      <c r="AJ178" s="290"/>
      <c r="AK178" s="290"/>
      <c r="AL178" s="290"/>
      <c r="AM178" s="290"/>
      <c r="AN178" s="290"/>
      <c r="AO178" s="290"/>
      <c r="AP178" s="290"/>
      <c r="AQ178" s="290"/>
      <c r="AR178" s="290"/>
      <c r="AS178" s="290"/>
      <c r="AT178" s="290"/>
      <c r="AU178" s="290"/>
      <c r="AV178" s="290"/>
      <c r="AW178" s="290"/>
      <c r="AX178" s="290"/>
      <c r="AY178" s="290"/>
      <c r="AZ178" s="290"/>
      <c r="BA178" s="290"/>
      <c r="BB178" s="290"/>
      <c r="BC178" s="290"/>
      <c r="BD178" s="290"/>
      <c r="BE178" s="290"/>
      <c r="BF178" s="290"/>
    </row>
    <row r="179" spans="2:58" hidden="1">
      <c r="B179" s="251"/>
      <c r="AB179" s="290"/>
      <c r="AC179" s="290"/>
      <c r="AD179" s="290"/>
      <c r="AE179" s="290"/>
      <c r="AF179" s="290"/>
      <c r="AG179" s="290"/>
      <c r="AH179" s="290"/>
      <c r="AI179" s="290"/>
      <c r="AJ179" s="290"/>
      <c r="AK179" s="290"/>
      <c r="AL179" s="290"/>
      <c r="AM179" s="290"/>
      <c r="AN179" s="290"/>
      <c r="AO179" s="290"/>
      <c r="AP179" s="290"/>
      <c r="AQ179" s="290"/>
      <c r="AR179" s="290"/>
      <c r="AS179" s="290"/>
      <c r="AT179" s="290"/>
      <c r="AU179" s="290"/>
      <c r="AV179" s="290"/>
      <c r="AW179" s="290"/>
      <c r="AX179" s="290"/>
      <c r="AY179" s="290"/>
      <c r="AZ179" s="290"/>
      <c r="BA179" s="290"/>
      <c r="BB179" s="290"/>
      <c r="BC179" s="290"/>
      <c r="BD179" s="290"/>
      <c r="BE179" s="290"/>
      <c r="BF179" s="290"/>
    </row>
    <row r="180" spans="2:58" hidden="1">
      <c r="B180" s="251"/>
      <c r="AB180" s="290"/>
      <c r="AC180" s="290"/>
      <c r="AD180" s="290"/>
      <c r="AE180" s="290"/>
      <c r="AF180" s="290"/>
      <c r="AG180" s="290"/>
      <c r="AH180" s="290"/>
      <c r="AI180" s="290"/>
      <c r="AJ180" s="290"/>
      <c r="AK180" s="290"/>
      <c r="AL180" s="290"/>
      <c r="AM180" s="290"/>
      <c r="AN180" s="290"/>
      <c r="AO180" s="290"/>
      <c r="AP180" s="290"/>
      <c r="AQ180" s="290"/>
      <c r="AR180" s="290"/>
      <c r="AS180" s="290"/>
      <c r="AT180" s="290"/>
      <c r="AU180" s="290"/>
      <c r="AV180" s="290"/>
      <c r="AW180" s="290"/>
      <c r="AX180" s="290"/>
      <c r="AY180" s="290"/>
      <c r="AZ180" s="290"/>
      <c r="BA180" s="290"/>
      <c r="BB180" s="290"/>
      <c r="BC180" s="290"/>
      <c r="BD180" s="290"/>
      <c r="BE180" s="290"/>
      <c r="BF180" s="290"/>
    </row>
    <row r="181" spans="2:58" hidden="1">
      <c r="B181" s="251"/>
      <c r="AB181" s="290"/>
      <c r="AC181" s="290"/>
      <c r="AD181" s="290"/>
      <c r="AE181" s="290"/>
      <c r="AF181" s="290"/>
      <c r="AG181" s="290"/>
      <c r="AH181" s="290"/>
      <c r="AI181" s="290"/>
      <c r="AJ181" s="290"/>
      <c r="AK181" s="290"/>
      <c r="AL181" s="290"/>
      <c r="AM181" s="290"/>
      <c r="AN181" s="290"/>
      <c r="AO181" s="290"/>
      <c r="AP181" s="290"/>
      <c r="AQ181" s="290"/>
      <c r="AR181" s="290"/>
      <c r="AS181" s="290"/>
      <c r="AT181" s="290"/>
      <c r="AU181" s="290"/>
      <c r="AV181" s="290"/>
      <c r="AW181" s="290"/>
      <c r="AX181" s="290"/>
      <c r="AY181" s="290"/>
      <c r="AZ181" s="290"/>
      <c r="BA181" s="290"/>
      <c r="BB181" s="290"/>
      <c r="BC181" s="290"/>
      <c r="BD181" s="290"/>
      <c r="BE181" s="290"/>
      <c r="BF181" s="290"/>
    </row>
    <row r="182" spans="2:58" hidden="1">
      <c r="B182" s="251"/>
      <c r="AB182" s="290"/>
      <c r="AC182" s="290"/>
      <c r="AD182" s="290"/>
      <c r="AE182" s="290"/>
      <c r="AF182" s="290"/>
      <c r="AG182" s="290"/>
      <c r="AH182" s="290"/>
      <c r="AI182" s="290"/>
      <c r="AJ182" s="290"/>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c r="BE182" s="290"/>
      <c r="BF182" s="290"/>
    </row>
    <row r="183" spans="2:58" hidden="1">
      <c r="B183" s="251"/>
      <c r="AB183" s="290"/>
      <c r="AC183" s="290"/>
      <c r="AD183" s="290"/>
      <c r="AE183" s="290"/>
      <c r="AF183" s="290"/>
      <c r="AG183" s="290"/>
      <c r="AH183" s="290"/>
      <c r="AI183" s="290"/>
      <c r="AJ183" s="290"/>
      <c r="AK183" s="290"/>
      <c r="AL183" s="290"/>
      <c r="AM183" s="290"/>
      <c r="AN183" s="290"/>
      <c r="AO183" s="290"/>
      <c r="AP183" s="290"/>
      <c r="AQ183" s="290"/>
      <c r="AR183" s="290"/>
      <c r="AS183" s="290"/>
      <c r="AT183" s="290"/>
      <c r="AU183" s="290"/>
      <c r="AV183" s="290"/>
      <c r="AW183" s="290"/>
      <c r="AX183" s="290"/>
      <c r="AY183" s="290"/>
      <c r="AZ183" s="290"/>
      <c r="BA183" s="290"/>
      <c r="BB183" s="290"/>
      <c r="BC183" s="290"/>
      <c r="BD183" s="290"/>
      <c r="BE183" s="290"/>
      <c r="BF183" s="290"/>
    </row>
    <row r="184" spans="2:58" hidden="1">
      <c r="B184" s="251"/>
      <c r="AB184" s="290"/>
      <c r="AC184" s="290"/>
      <c r="AD184" s="290"/>
      <c r="AE184" s="290"/>
      <c r="AF184" s="290"/>
      <c r="AG184" s="290"/>
      <c r="AH184" s="290"/>
      <c r="AI184" s="290"/>
      <c r="AJ184" s="290"/>
      <c r="AK184" s="290"/>
      <c r="AL184" s="290"/>
      <c r="AM184" s="290"/>
      <c r="AN184" s="290"/>
      <c r="AO184" s="290"/>
      <c r="AP184" s="290"/>
      <c r="AQ184" s="290"/>
      <c r="AR184" s="290"/>
      <c r="AS184" s="290"/>
      <c r="AT184" s="290"/>
      <c r="AU184" s="290"/>
      <c r="AV184" s="290"/>
      <c r="AW184" s="290"/>
      <c r="AX184" s="290"/>
      <c r="AY184" s="290"/>
      <c r="AZ184" s="290"/>
      <c r="BA184" s="290"/>
      <c r="BB184" s="290"/>
      <c r="BC184" s="290"/>
      <c r="BD184" s="290"/>
      <c r="BE184" s="290"/>
      <c r="BF184" s="290"/>
    </row>
    <row r="185" spans="2:58" hidden="1">
      <c r="B185" s="251"/>
      <c r="AB185" s="290"/>
      <c r="AC185" s="290"/>
      <c r="AD185" s="290"/>
      <c r="AE185" s="290"/>
      <c r="AF185" s="290"/>
      <c r="AG185" s="290"/>
      <c r="AH185" s="290"/>
      <c r="AI185" s="290"/>
      <c r="AJ185" s="290"/>
      <c r="AK185" s="290"/>
      <c r="AL185" s="290"/>
      <c r="AM185" s="290"/>
      <c r="AN185" s="290"/>
      <c r="AO185" s="290"/>
      <c r="AP185" s="290"/>
      <c r="AQ185" s="290"/>
      <c r="AR185" s="290"/>
      <c r="AS185" s="290"/>
      <c r="AT185" s="290"/>
      <c r="AU185" s="290"/>
      <c r="AV185" s="290"/>
      <c r="AW185" s="290"/>
      <c r="AX185" s="290"/>
      <c r="AY185" s="290"/>
      <c r="AZ185" s="290"/>
      <c r="BA185" s="290"/>
      <c r="BB185" s="290"/>
      <c r="BC185" s="290"/>
      <c r="BD185" s="290"/>
      <c r="BE185" s="290"/>
      <c r="BF185" s="290"/>
    </row>
    <row r="186" spans="2:58" hidden="1">
      <c r="B186" s="251"/>
      <c r="AB186" s="290"/>
      <c r="AC186" s="290"/>
      <c r="AD186" s="290"/>
      <c r="AE186" s="290"/>
      <c r="AF186" s="290"/>
      <c r="AG186" s="290"/>
      <c r="AH186" s="290"/>
      <c r="AI186" s="290"/>
      <c r="AJ186" s="290"/>
      <c r="AK186" s="290"/>
      <c r="AL186" s="290"/>
      <c r="AM186" s="290"/>
      <c r="AN186" s="290"/>
      <c r="AO186" s="290"/>
      <c r="AP186" s="290"/>
      <c r="AQ186" s="290"/>
      <c r="AR186" s="290"/>
      <c r="AS186" s="290"/>
      <c r="AT186" s="290"/>
      <c r="AU186" s="290"/>
      <c r="AV186" s="290"/>
      <c r="AW186" s="290"/>
      <c r="AX186" s="290"/>
      <c r="AY186" s="290"/>
      <c r="AZ186" s="290"/>
      <c r="BA186" s="290"/>
      <c r="BB186" s="290"/>
      <c r="BC186" s="290"/>
      <c r="BD186" s="290"/>
      <c r="BE186" s="290"/>
      <c r="BF186" s="290"/>
    </row>
    <row r="187" spans="2:58" hidden="1">
      <c r="B187" s="251"/>
      <c r="AB187" s="290"/>
      <c r="AC187" s="290"/>
      <c r="AD187" s="290"/>
      <c r="AE187" s="290"/>
      <c r="AF187" s="290"/>
      <c r="AG187" s="290"/>
      <c r="AH187" s="290"/>
      <c r="AI187" s="290"/>
      <c r="AJ187" s="290"/>
      <c r="AK187" s="290"/>
      <c r="AL187" s="290"/>
      <c r="AM187" s="290"/>
      <c r="AN187" s="290"/>
      <c r="AO187" s="290"/>
      <c r="AP187" s="290"/>
      <c r="AQ187" s="290"/>
      <c r="AR187" s="290"/>
      <c r="AS187" s="290"/>
      <c r="AT187" s="290"/>
      <c r="AU187" s="290"/>
      <c r="AV187" s="290"/>
      <c r="AW187" s="290"/>
      <c r="AX187" s="290"/>
      <c r="AY187" s="290"/>
      <c r="AZ187" s="290"/>
      <c r="BA187" s="290"/>
      <c r="BB187" s="290"/>
      <c r="BC187" s="290"/>
      <c r="BD187" s="290"/>
      <c r="BE187" s="290"/>
      <c r="BF187" s="290"/>
    </row>
    <row r="188" spans="2:58" hidden="1">
      <c r="B188" s="251"/>
      <c r="AB188" s="290"/>
      <c r="AC188" s="290"/>
      <c r="AD188" s="290"/>
      <c r="AE188" s="290"/>
      <c r="AF188" s="290"/>
      <c r="AG188" s="290"/>
      <c r="AH188" s="290"/>
      <c r="AI188" s="290"/>
      <c r="AJ188" s="290"/>
      <c r="AK188" s="290"/>
      <c r="AL188" s="290"/>
      <c r="AM188" s="290"/>
      <c r="AN188" s="290"/>
      <c r="AO188" s="290"/>
      <c r="AP188" s="290"/>
      <c r="AQ188" s="290"/>
      <c r="AR188" s="290"/>
      <c r="AS188" s="290"/>
      <c r="AT188" s="290"/>
      <c r="AU188" s="290"/>
      <c r="AV188" s="290"/>
      <c r="AW188" s="290"/>
      <c r="AX188" s="290"/>
      <c r="AY188" s="290"/>
      <c r="AZ188" s="290"/>
      <c r="BA188" s="290"/>
      <c r="BB188" s="290"/>
      <c r="BC188" s="290"/>
      <c r="BD188" s="290"/>
      <c r="BE188" s="290"/>
      <c r="BF188" s="290"/>
    </row>
    <row r="189" spans="2:58" hidden="1">
      <c r="B189" s="251"/>
      <c r="AB189" s="290"/>
      <c r="AC189" s="290"/>
      <c r="AD189" s="290"/>
      <c r="AE189" s="290"/>
      <c r="AF189" s="290"/>
      <c r="AG189" s="290"/>
      <c r="AH189" s="290"/>
      <c r="AI189" s="290"/>
      <c r="AJ189" s="290"/>
      <c r="AK189" s="290"/>
      <c r="AL189" s="290"/>
      <c r="AM189" s="290"/>
      <c r="AN189" s="290"/>
      <c r="AO189" s="290"/>
      <c r="AP189" s="290"/>
      <c r="AQ189" s="290"/>
      <c r="AR189" s="290"/>
      <c r="AS189" s="290"/>
      <c r="AT189" s="290"/>
      <c r="AU189" s="290"/>
      <c r="AV189" s="290"/>
      <c r="AW189" s="290"/>
      <c r="AX189" s="290"/>
      <c r="AY189" s="290"/>
      <c r="AZ189" s="290"/>
      <c r="BA189" s="290"/>
      <c r="BB189" s="290"/>
      <c r="BC189" s="290"/>
      <c r="BD189" s="290"/>
      <c r="BE189" s="290"/>
      <c r="BF189" s="290"/>
    </row>
    <row r="190" spans="2:58" hidden="1">
      <c r="B190" s="251"/>
      <c r="AB190" s="290"/>
      <c r="AC190" s="290"/>
      <c r="AD190" s="290"/>
      <c r="AE190" s="290"/>
      <c r="AF190" s="290"/>
      <c r="AG190" s="290"/>
      <c r="AH190" s="290"/>
      <c r="AI190" s="290"/>
      <c r="AJ190" s="290"/>
      <c r="AK190" s="290"/>
      <c r="AL190" s="290"/>
      <c r="AM190" s="290"/>
      <c r="AN190" s="290"/>
      <c r="AO190" s="290"/>
      <c r="AP190" s="290"/>
      <c r="AQ190" s="290"/>
      <c r="AR190" s="290"/>
      <c r="AS190" s="290"/>
      <c r="AT190" s="290"/>
      <c r="AU190" s="290"/>
      <c r="AV190" s="290"/>
      <c r="AW190" s="290"/>
      <c r="AX190" s="290"/>
      <c r="AY190" s="290"/>
      <c r="AZ190" s="290"/>
      <c r="BA190" s="290"/>
      <c r="BB190" s="290"/>
      <c r="BC190" s="290"/>
      <c r="BD190" s="290"/>
      <c r="BE190" s="290"/>
      <c r="BF190" s="290"/>
    </row>
    <row r="191" spans="2:58" hidden="1">
      <c r="B191" s="251"/>
      <c r="AB191" s="290"/>
      <c r="AC191" s="290"/>
      <c r="AD191" s="290"/>
      <c r="AE191" s="290"/>
      <c r="AF191" s="290"/>
      <c r="AG191" s="290"/>
      <c r="AH191" s="290"/>
      <c r="AI191" s="290"/>
      <c r="AJ191" s="290"/>
      <c r="AK191" s="290"/>
      <c r="AL191" s="290"/>
      <c r="AM191" s="290"/>
      <c r="AN191" s="290"/>
      <c r="AO191" s="290"/>
      <c r="AP191" s="290"/>
      <c r="AQ191" s="290"/>
      <c r="AR191" s="290"/>
      <c r="AS191" s="290"/>
      <c r="AT191" s="290"/>
      <c r="AU191" s="290"/>
      <c r="AV191" s="290"/>
      <c r="AW191" s="290"/>
      <c r="AX191" s="290"/>
      <c r="AY191" s="290"/>
      <c r="AZ191" s="290"/>
      <c r="BA191" s="290"/>
      <c r="BB191" s="290"/>
      <c r="BC191" s="290"/>
      <c r="BD191" s="290"/>
      <c r="BE191" s="290"/>
      <c r="BF191" s="290"/>
    </row>
    <row r="192" spans="2:58" hidden="1">
      <c r="B192" s="251"/>
      <c r="AB192" s="290"/>
      <c r="AC192" s="290"/>
      <c r="AD192" s="290"/>
      <c r="AE192" s="290"/>
      <c r="AF192" s="290"/>
      <c r="AG192" s="290"/>
      <c r="AH192" s="290"/>
      <c r="AI192" s="290"/>
      <c r="AJ192" s="290"/>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c r="BE192" s="290"/>
      <c r="BF192" s="290"/>
    </row>
    <row r="193" spans="2:58" hidden="1">
      <c r="B193" s="251"/>
      <c r="AB193" s="290"/>
      <c r="AC193" s="290"/>
      <c r="AD193" s="290"/>
      <c r="AE193" s="290"/>
      <c r="AF193" s="290"/>
      <c r="AG193" s="290"/>
      <c r="AH193" s="290"/>
      <c r="AI193" s="290"/>
      <c r="AJ193" s="290"/>
      <c r="AK193" s="290"/>
      <c r="AL193" s="290"/>
      <c r="AM193" s="290"/>
      <c r="AN193" s="290"/>
      <c r="AO193" s="290"/>
      <c r="AP193" s="290"/>
      <c r="AQ193" s="290"/>
      <c r="AR193" s="290"/>
      <c r="AS193" s="290"/>
      <c r="AT193" s="290"/>
      <c r="AU193" s="290"/>
      <c r="AV193" s="290"/>
      <c r="AW193" s="290"/>
      <c r="AX193" s="290"/>
      <c r="AY193" s="290"/>
      <c r="AZ193" s="290"/>
      <c r="BA193" s="290"/>
      <c r="BB193" s="290"/>
      <c r="BC193" s="290"/>
      <c r="BD193" s="290"/>
      <c r="BE193" s="290"/>
      <c r="BF193" s="290"/>
    </row>
    <row r="194" spans="2:58" hidden="1">
      <c r="B194" s="251"/>
      <c r="AB194" s="290"/>
      <c r="AC194" s="290"/>
      <c r="AD194" s="290"/>
      <c r="AE194" s="290"/>
      <c r="AF194" s="290"/>
      <c r="AG194" s="290"/>
      <c r="AH194" s="290"/>
      <c r="AI194" s="290"/>
      <c r="AJ194" s="290"/>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c r="BE194" s="290"/>
      <c r="BF194" s="290"/>
    </row>
    <row r="195" spans="2:58" hidden="1">
      <c r="B195" s="251"/>
      <c r="AB195" s="290"/>
      <c r="AC195" s="290"/>
      <c r="AD195" s="290"/>
      <c r="AE195" s="290"/>
      <c r="AF195" s="290"/>
      <c r="AG195" s="290"/>
      <c r="AH195" s="290"/>
      <c r="AI195" s="290"/>
      <c r="AJ195" s="290"/>
      <c r="AK195" s="290"/>
      <c r="AL195" s="290"/>
      <c r="AM195" s="290"/>
      <c r="AN195" s="290"/>
      <c r="AO195" s="290"/>
      <c r="AP195" s="290"/>
      <c r="AQ195" s="290"/>
      <c r="AR195" s="290"/>
      <c r="AS195" s="290"/>
      <c r="AT195" s="290"/>
      <c r="AU195" s="290"/>
      <c r="AV195" s="290"/>
      <c r="AW195" s="290"/>
      <c r="AX195" s="290"/>
      <c r="AY195" s="290"/>
      <c r="AZ195" s="290"/>
      <c r="BA195" s="290"/>
      <c r="BB195" s="290"/>
      <c r="BC195" s="290"/>
      <c r="BD195" s="290"/>
      <c r="BE195" s="290"/>
      <c r="BF195" s="290"/>
    </row>
    <row r="196" spans="2:58" hidden="1">
      <c r="B196" s="251"/>
      <c r="AB196" s="290"/>
      <c r="AC196" s="290"/>
      <c r="AD196" s="290"/>
      <c r="AE196" s="290"/>
      <c r="AF196" s="290"/>
      <c r="AG196" s="290"/>
      <c r="AH196" s="290"/>
      <c r="AI196" s="290"/>
      <c r="AJ196" s="290"/>
      <c r="AK196" s="290"/>
      <c r="AL196" s="290"/>
      <c r="AM196" s="290"/>
      <c r="AN196" s="290"/>
      <c r="AO196" s="290"/>
      <c r="AP196" s="290"/>
      <c r="AQ196" s="290"/>
      <c r="AR196" s="290"/>
      <c r="AS196" s="290"/>
      <c r="AT196" s="290"/>
      <c r="AU196" s="290"/>
      <c r="AV196" s="290"/>
      <c r="AW196" s="290"/>
      <c r="AX196" s="290"/>
      <c r="AY196" s="290"/>
      <c r="AZ196" s="290"/>
      <c r="BA196" s="290"/>
      <c r="BB196" s="290"/>
      <c r="BC196" s="290"/>
      <c r="BD196" s="290"/>
      <c r="BE196" s="290"/>
      <c r="BF196" s="290"/>
    </row>
    <row r="197" spans="2:58" hidden="1">
      <c r="B197" s="251"/>
      <c r="AB197" s="290"/>
      <c r="AC197" s="290"/>
      <c r="AD197" s="290"/>
      <c r="AE197" s="290"/>
      <c r="AF197" s="290"/>
      <c r="AG197" s="290"/>
      <c r="AH197" s="290"/>
      <c r="AI197" s="290"/>
      <c r="AJ197" s="290"/>
      <c r="AK197" s="290"/>
      <c r="AL197" s="290"/>
      <c r="AM197" s="290"/>
      <c r="AN197" s="290"/>
      <c r="AO197" s="290"/>
      <c r="AP197" s="290"/>
      <c r="AQ197" s="290"/>
      <c r="AR197" s="290"/>
      <c r="AS197" s="290"/>
      <c r="AT197" s="290"/>
      <c r="AU197" s="290"/>
      <c r="AV197" s="290"/>
      <c r="AW197" s="290"/>
      <c r="AX197" s="290"/>
      <c r="AY197" s="290"/>
      <c r="AZ197" s="290"/>
      <c r="BA197" s="290"/>
      <c r="BB197" s="290"/>
      <c r="BC197" s="290"/>
      <c r="BD197" s="290"/>
      <c r="BE197" s="290"/>
      <c r="BF197" s="290"/>
    </row>
    <row r="198" spans="2:58" hidden="1">
      <c r="B198" s="251"/>
      <c r="AB198" s="290"/>
      <c r="AC198" s="290"/>
      <c r="AD198" s="290"/>
      <c r="AE198" s="290"/>
      <c r="AF198" s="290"/>
      <c r="AG198" s="290"/>
      <c r="AH198" s="290"/>
      <c r="AI198" s="290"/>
      <c r="AJ198" s="290"/>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c r="BE198" s="290"/>
      <c r="BF198" s="290"/>
    </row>
    <row r="199" spans="2:58" hidden="1">
      <c r="B199" s="251"/>
      <c r="AB199" s="290"/>
      <c r="AC199" s="290"/>
      <c r="AD199" s="290"/>
      <c r="AE199" s="290"/>
      <c r="AF199" s="290"/>
      <c r="AG199" s="290"/>
      <c r="AH199" s="290"/>
      <c r="AI199" s="290"/>
      <c r="AJ199" s="290"/>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c r="BE199" s="290"/>
      <c r="BF199" s="290"/>
    </row>
    <row r="200" spans="2:58" hidden="1">
      <c r="B200" s="251"/>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c r="BE200" s="290"/>
      <c r="BF200" s="290"/>
    </row>
    <row r="201" spans="2:58" hidden="1">
      <c r="B201" s="251"/>
      <c r="AB201" s="290"/>
      <c r="AC201" s="290"/>
      <c r="AD201" s="290"/>
      <c r="AE201" s="290"/>
      <c r="AF201" s="290"/>
      <c r="AG201" s="290"/>
      <c r="AH201" s="290"/>
      <c r="AI201" s="290"/>
      <c r="AJ201" s="290"/>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c r="BE201" s="290"/>
      <c r="BF201" s="290"/>
    </row>
    <row r="202" spans="2:58" hidden="1">
      <c r="B202" s="251"/>
      <c r="AB202" s="290"/>
      <c r="AC202" s="290"/>
      <c r="AD202" s="290"/>
      <c r="AE202" s="290"/>
      <c r="AF202" s="290"/>
      <c r="AG202" s="290"/>
      <c r="AH202" s="290"/>
      <c r="AI202" s="290"/>
      <c r="AJ202" s="290"/>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c r="BE202" s="290"/>
      <c r="BF202" s="290"/>
    </row>
    <row r="203" spans="2:58" hidden="1">
      <c r="B203" s="251"/>
      <c r="AB203" s="290"/>
      <c r="AC203" s="290"/>
      <c r="AD203" s="290"/>
      <c r="AE203" s="290"/>
      <c r="AF203" s="290"/>
      <c r="AG203" s="290"/>
      <c r="AH203" s="290"/>
      <c r="AI203" s="290"/>
      <c r="AJ203" s="290"/>
      <c r="AK203" s="290"/>
      <c r="AL203" s="290"/>
      <c r="AM203" s="290"/>
      <c r="AN203" s="290"/>
      <c r="AO203" s="290"/>
      <c r="AP203" s="290"/>
      <c r="AQ203" s="290"/>
      <c r="AR203" s="290"/>
      <c r="AS203" s="290"/>
      <c r="AT203" s="290"/>
      <c r="AU203" s="290"/>
      <c r="AV203" s="290"/>
      <c r="AW203" s="290"/>
      <c r="AX203" s="290"/>
      <c r="AY203" s="290"/>
      <c r="AZ203" s="290"/>
      <c r="BA203" s="290"/>
      <c r="BB203" s="290"/>
      <c r="BC203" s="290"/>
      <c r="BD203" s="290"/>
      <c r="BE203" s="290"/>
      <c r="BF203" s="290"/>
    </row>
    <row r="204" spans="2:58" hidden="1">
      <c r="B204" s="251"/>
      <c r="AB204" s="290"/>
      <c r="AC204" s="290"/>
      <c r="AD204" s="290"/>
      <c r="AE204" s="290"/>
      <c r="AF204" s="290"/>
      <c r="AG204" s="290"/>
      <c r="AH204" s="290"/>
      <c r="AI204" s="290"/>
      <c r="AJ204" s="290"/>
      <c r="AK204" s="290"/>
      <c r="AL204" s="290"/>
      <c r="AM204" s="290"/>
      <c r="AN204" s="290"/>
      <c r="AO204" s="290"/>
      <c r="AP204" s="290"/>
      <c r="AQ204" s="290"/>
      <c r="AR204" s="290"/>
      <c r="AS204" s="290"/>
      <c r="AT204" s="290"/>
      <c r="AU204" s="290"/>
      <c r="AV204" s="290"/>
      <c r="AW204" s="290"/>
      <c r="AX204" s="290"/>
      <c r="AY204" s="290"/>
      <c r="AZ204" s="290"/>
      <c r="BA204" s="290"/>
      <c r="BB204" s="290"/>
      <c r="BC204" s="290"/>
      <c r="BD204" s="290"/>
      <c r="BE204" s="290"/>
      <c r="BF204" s="290"/>
    </row>
    <row r="205" spans="2:58" hidden="1">
      <c r="B205" s="251"/>
      <c r="AB205" s="290"/>
      <c r="AC205" s="290"/>
      <c r="AD205" s="290"/>
      <c r="AE205" s="290"/>
      <c r="AF205" s="290"/>
      <c r="AG205" s="290"/>
      <c r="AH205" s="290"/>
      <c r="AI205" s="290"/>
      <c r="AJ205" s="290"/>
      <c r="AK205" s="290"/>
      <c r="AL205" s="290"/>
      <c r="AM205" s="290"/>
      <c r="AN205" s="290"/>
      <c r="AO205" s="290"/>
      <c r="AP205" s="290"/>
      <c r="AQ205" s="290"/>
      <c r="AR205" s="290"/>
      <c r="AS205" s="290"/>
      <c r="AT205" s="290"/>
      <c r="AU205" s="290"/>
      <c r="AV205" s="290"/>
      <c r="AW205" s="290"/>
      <c r="AX205" s="290"/>
      <c r="AY205" s="290"/>
      <c r="AZ205" s="290"/>
      <c r="BA205" s="290"/>
      <c r="BB205" s="290"/>
      <c r="BC205" s="290"/>
      <c r="BD205" s="290"/>
      <c r="BE205" s="290"/>
      <c r="BF205" s="290"/>
    </row>
    <row r="206" spans="2:58" hidden="1">
      <c r="B206" s="251"/>
      <c r="AB206" s="290"/>
      <c r="AC206" s="290"/>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row>
    <row r="207" spans="2:58" hidden="1">
      <c r="B207" s="251"/>
      <c r="AB207" s="290"/>
      <c r="AC207" s="290"/>
      <c r="AD207" s="290"/>
      <c r="AE207" s="290"/>
      <c r="AF207" s="290"/>
      <c r="AG207" s="290"/>
      <c r="AH207" s="290"/>
      <c r="AI207" s="290"/>
      <c r="AJ207" s="290"/>
      <c r="AK207" s="290"/>
      <c r="AL207" s="290"/>
      <c r="AM207" s="290"/>
      <c r="AN207" s="290"/>
      <c r="AO207" s="290"/>
      <c r="AP207" s="290"/>
      <c r="AQ207" s="290"/>
      <c r="AR207" s="290"/>
      <c r="AS207" s="290"/>
      <c r="AT207" s="290"/>
      <c r="AU207" s="290"/>
      <c r="AV207" s="290"/>
      <c r="AW207" s="290"/>
      <c r="AX207" s="290"/>
      <c r="AY207" s="290"/>
      <c r="AZ207" s="290"/>
      <c r="BA207" s="290"/>
      <c r="BB207" s="290"/>
      <c r="BC207" s="290"/>
      <c r="BD207" s="290"/>
      <c r="BE207" s="290"/>
      <c r="BF207" s="290"/>
    </row>
    <row r="208" spans="2:58" hidden="1">
      <c r="B208" s="251"/>
      <c r="AB208" s="290"/>
      <c r="AC208" s="290"/>
      <c r="AD208" s="290"/>
      <c r="AE208" s="290"/>
      <c r="AF208" s="290"/>
      <c r="AG208" s="290"/>
      <c r="AH208" s="290"/>
      <c r="AI208" s="290"/>
      <c r="AJ208" s="290"/>
      <c r="AK208" s="290"/>
      <c r="AL208" s="290"/>
      <c r="AM208" s="290"/>
      <c r="AN208" s="290"/>
      <c r="AO208" s="290"/>
      <c r="AP208" s="290"/>
      <c r="AQ208" s="290"/>
      <c r="AR208" s="290"/>
      <c r="AS208" s="290"/>
      <c r="AT208" s="290"/>
      <c r="AU208" s="290"/>
      <c r="AV208" s="290"/>
      <c r="AW208" s="290"/>
      <c r="AX208" s="290"/>
      <c r="AY208" s="290"/>
      <c r="AZ208" s="290"/>
      <c r="BA208" s="290"/>
      <c r="BB208" s="290"/>
      <c r="BC208" s="290"/>
      <c r="BD208" s="290"/>
      <c r="BE208" s="290"/>
      <c r="BF208" s="290"/>
    </row>
    <row r="209" spans="2:58" hidden="1">
      <c r="B209" s="251"/>
      <c r="AB209" s="290"/>
      <c r="AC209" s="290"/>
      <c r="AD209" s="290"/>
      <c r="AE209" s="290"/>
      <c r="AF209" s="290"/>
      <c r="AG209" s="290"/>
      <c r="AH209" s="290"/>
      <c r="AI209" s="290"/>
      <c r="AJ209" s="290"/>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c r="BE209" s="290"/>
      <c r="BF209" s="290"/>
    </row>
    <row r="210" spans="2:58" hidden="1">
      <c r="B210" s="251"/>
      <c r="AB210" s="290"/>
      <c r="AC210" s="290"/>
      <c r="AD210" s="290"/>
      <c r="AE210" s="290"/>
      <c r="AF210" s="290"/>
      <c r="AG210" s="290"/>
      <c r="AH210" s="290"/>
      <c r="AI210" s="290"/>
      <c r="AJ210" s="290"/>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c r="BE210" s="290"/>
      <c r="BF210" s="290"/>
    </row>
    <row r="211" spans="2:58" hidden="1">
      <c r="B211" s="251"/>
      <c r="AB211" s="290"/>
      <c r="AC211" s="290"/>
      <c r="AD211" s="290"/>
      <c r="AE211" s="290"/>
      <c r="AF211" s="290"/>
      <c r="AG211" s="290"/>
      <c r="AH211" s="290"/>
      <c r="AI211" s="290"/>
      <c r="AJ211" s="290"/>
      <c r="AK211" s="290"/>
      <c r="AL211" s="290"/>
      <c r="AM211" s="290"/>
      <c r="AN211" s="290"/>
      <c r="AO211" s="290"/>
      <c r="AP211" s="290"/>
      <c r="AQ211" s="290"/>
      <c r="AR211" s="290"/>
      <c r="AS211" s="290"/>
      <c r="AT211" s="290"/>
      <c r="AU211" s="290"/>
      <c r="AV211" s="290"/>
      <c r="AW211" s="290"/>
      <c r="AX211" s="290"/>
      <c r="AY211" s="290"/>
      <c r="AZ211" s="290"/>
      <c r="BA211" s="290"/>
      <c r="BB211" s="290"/>
      <c r="BC211" s="290"/>
      <c r="BD211" s="290"/>
      <c r="BE211" s="290"/>
      <c r="BF211" s="290"/>
    </row>
    <row r="212" spans="2:58" hidden="1">
      <c r="B212" s="251"/>
      <c r="AB212" s="290"/>
      <c r="AC212" s="290"/>
      <c r="AD212" s="290"/>
      <c r="AE212" s="290"/>
      <c r="AF212" s="290"/>
      <c r="AG212" s="290"/>
      <c r="AH212" s="290"/>
      <c r="AI212" s="290"/>
      <c r="AJ212" s="290"/>
      <c r="AK212" s="290"/>
      <c r="AL212" s="290"/>
      <c r="AM212" s="290"/>
      <c r="AN212" s="290"/>
      <c r="AO212" s="290"/>
      <c r="AP212" s="290"/>
      <c r="AQ212" s="290"/>
      <c r="AR212" s="290"/>
      <c r="AS212" s="290"/>
      <c r="AT212" s="290"/>
      <c r="AU212" s="290"/>
      <c r="AV212" s="290"/>
      <c r="AW212" s="290"/>
      <c r="AX212" s="290"/>
      <c r="AY212" s="290"/>
      <c r="AZ212" s="290"/>
      <c r="BA212" s="290"/>
      <c r="BB212" s="290"/>
      <c r="BC212" s="290"/>
      <c r="BD212" s="290"/>
      <c r="BE212" s="290"/>
      <c r="BF212" s="290"/>
    </row>
    <row r="213" spans="2:58" hidden="1">
      <c r="B213" s="251"/>
      <c r="AB213" s="290"/>
      <c r="AC213" s="290"/>
      <c r="AD213" s="290"/>
      <c r="AE213" s="290"/>
      <c r="AF213" s="290"/>
      <c r="AG213" s="290"/>
      <c r="AH213" s="290"/>
      <c r="AI213" s="290"/>
      <c r="AJ213" s="290"/>
      <c r="AK213" s="290"/>
      <c r="AL213" s="290"/>
      <c r="AM213" s="290"/>
      <c r="AN213" s="290"/>
      <c r="AO213" s="290"/>
      <c r="AP213" s="290"/>
      <c r="AQ213" s="290"/>
      <c r="AR213" s="290"/>
      <c r="AS213" s="290"/>
      <c r="AT213" s="290"/>
      <c r="AU213" s="290"/>
      <c r="AV213" s="290"/>
      <c r="AW213" s="290"/>
      <c r="AX213" s="290"/>
      <c r="AY213" s="290"/>
      <c r="AZ213" s="290"/>
      <c r="BA213" s="290"/>
      <c r="BB213" s="290"/>
      <c r="BC213" s="290"/>
      <c r="BD213" s="290"/>
      <c r="BE213" s="290"/>
      <c r="BF213" s="290"/>
    </row>
    <row r="214" spans="2:58" hidden="1">
      <c r="B214" s="251"/>
      <c r="AB214" s="290"/>
      <c r="AC214" s="290"/>
      <c r="AD214" s="290"/>
      <c r="AE214" s="290"/>
      <c r="AF214" s="290"/>
      <c r="AG214" s="290"/>
      <c r="AH214" s="290"/>
      <c r="AI214" s="290"/>
      <c r="AJ214" s="290"/>
      <c r="AK214" s="290"/>
      <c r="AL214" s="290"/>
      <c r="AM214" s="290"/>
      <c r="AN214" s="290"/>
      <c r="AO214" s="290"/>
      <c r="AP214" s="290"/>
      <c r="AQ214" s="290"/>
      <c r="AR214" s="290"/>
      <c r="AS214" s="290"/>
      <c r="AT214" s="290"/>
      <c r="AU214" s="290"/>
      <c r="AV214" s="290"/>
      <c r="AW214" s="290"/>
      <c r="AX214" s="290"/>
      <c r="AY214" s="290"/>
      <c r="AZ214" s="290"/>
      <c r="BA214" s="290"/>
      <c r="BB214" s="290"/>
      <c r="BC214" s="290"/>
      <c r="BD214" s="290"/>
      <c r="BE214" s="290"/>
      <c r="BF214" s="290"/>
    </row>
    <row r="215" spans="2:58" hidden="1">
      <c r="B215" s="251"/>
      <c r="AB215" s="290"/>
      <c r="AC215" s="290"/>
      <c r="AD215" s="290"/>
      <c r="AE215" s="290"/>
      <c r="AF215" s="290"/>
      <c r="AG215" s="290"/>
      <c r="AH215" s="290"/>
      <c r="AI215" s="290"/>
      <c r="AJ215" s="290"/>
      <c r="AK215" s="290"/>
      <c r="AL215" s="290"/>
      <c r="AM215" s="290"/>
      <c r="AN215" s="290"/>
      <c r="AO215" s="290"/>
      <c r="AP215" s="290"/>
      <c r="AQ215" s="290"/>
      <c r="AR215" s="290"/>
      <c r="AS215" s="290"/>
      <c r="AT215" s="290"/>
      <c r="AU215" s="290"/>
      <c r="AV215" s="290"/>
      <c r="AW215" s="290"/>
      <c r="AX215" s="290"/>
      <c r="AY215" s="290"/>
      <c r="AZ215" s="290"/>
      <c r="BA215" s="290"/>
      <c r="BB215" s="290"/>
      <c r="BC215" s="290"/>
      <c r="BD215" s="290"/>
      <c r="BE215" s="290"/>
      <c r="BF215" s="290"/>
    </row>
    <row r="216" spans="2:58" hidden="1">
      <c r="B216" s="251"/>
      <c r="AB216" s="290"/>
      <c r="AC216" s="290"/>
      <c r="AD216" s="290"/>
      <c r="AE216" s="290"/>
      <c r="AF216" s="290"/>
      <c r="AG216" s="290"/>
      <c r="AH216" s="290"/>
      <c r="AI216" s="290"/>
      <c r="AJ216" s="290"/>
      <c r="AK216" s="290"/>
      <c r="AL216" s="290"/>
      <c r="AM216" s="290"/>
      <c r="AN216" s="290"/>
      <c r="AO216" s="290"/>
      <c r="AP216" s="290"/>
      <c r="AQ216" s="290"/>
      <c r="AR216" s="290"/>
      <c r="AS216" s="290"/>
      <c r="AT216" s="290"/>
      <c r="AU216" s="290"/>
      <c r="AV216" s="290"/>
      <c r="AW216" s="290"/>
      <c r="AX216" s="290"/>
      <c r="AY216" s="290"/>
      <c r="AZ216" s="290"/>
      <c r="BA216" s="290"/>
      <c r="BB216" s="290"/>
      <c r="BC216" s="290"/>
      <c r="BD216" s="290"/>
      <c r="BE216" s="290"/>
      <c r="BF216" s="290"/>
    </row>
    <row r="217" spans="2:58" hidden="1">
      <c r="B217" s="251"/>
      <c r="AB217" s="290"/>
      <c r="AC217" s="290"/>
      <c r="AD217" s="290"/>
      <c r="AE217" s="290"/>
      <c r="AF217" s="290"/>
      <c r="AG217" s="290"/>
      <c r="AH217" s="290"/>
      <c r="AI217" s="290"/>
      <c r="AJ217" s="290"/>
      <c r="AK217" s="290"/>
      <c r="AL217" s="290"/>
      <c r="AM217" s="290"/>
      <c r="AN217" s="290"/>
      <c r="AO217" s="290"/>
      <c r="AP217" s="290"/>
      <c r="AQ217" s="290"/>
      <c r="AR217" s="290"/>
      <c r="AS217" s="290"/>
      <c r="AT217" s="290"/>
      <c r="AU217" s="290"/>
      <c r="AV217" s="290"/>
      <c r="AW217" s="290"/>
      <c r="AX217" s="290"/>
      <c r="AY217" s="290"/>
      <c r="AZ217" s="290"/>
      <c r="BA217" s="290"/>
      <c r="BB217" s="290"/>
      <c r="BC217" s="290"/>
      <c r="BD217" s="290"/>
      <c r="BE217" s="290"/>
      <c r="BF217" s="290"/>
    </row>
    <row r="218" spans="2:58" hidden="1">
      <c r="B218" s="251"/>
      <c r="AB218" s="290"/>
      <c r="AC218" s="290"/>
      <c r="AD218" s="290"/>
      <c r="AE218" s="290"/>
      <c r="AF218" s="290"/>
      <c r="AG218" s="290"/>
      <c r="AH218" s="290"/>
      <c r="AI218" s="290"/>
      <c r="AJ218" s="290"/>
      <c r="AK218" s="290"/>
      <c r="AL218" s="290"/>
      <c r="AM218" s="290"/>
      <c r="AN218" s="290"/>
      <c r="AO218" s="290"/>
      <c r="AP218" s="290"/>
      <c r="AQ218" s="290"/>
      <c r="AR218" s="290"/>
      <c r="AS218" s="290"/>
      <c r="AT218" s="290"/>
      <c r="AU218" s="290"/>
      <c r="AV218" s="290"/>
      <c r="AW218" s="290"/>
      <c r="AX218" s="290"/>
      <c r="AY218" s="290"/>
      <c r="AZ218" s="290"/>
      <c r="BA218" s="290"/>
      <c r="BB218" s="290"/>
      <c r="BC218" s="290"/>
      <c r="BD218" s="290"/>
      <c r="BE218" s="290"/>
      <c r="BF218" s="290"/>
    </row>
    <row r="219" spans="2:58" hidden="1">
      <c r="B219" s="251"/>
      <c r="AB219" s="290"/>
      <c r="AC219" s="290"/>
      <c r="AD219" s="290"/>
      <c r="AE219" s="290"/>
      <c r="AF219" s="290"/>
      <c r="AG219" s="290"/>
      <c r="AH219" s="290"/>
      <c r="AI219" s="290"/>
      <c r="AJ219" s="290"/>
      <c r="AK219" s="290"/>
      <c r="AL219" s="290"/>
      <c r="AM219" s="290"/>
      <c r="AN219" s="290"/>
      <c r="AO219" s="290"/>
      <c r="AP219" s="290"/>
      <c r="AQ219" s="290"/>
      <c r="AR219" s="290"/>
      <c r="AS219" s="290"/>
      <c r="AT219" s="290"/>
      <c r="AU219" s="290"/>
      <c r="AV219" s="290"/>
      <c r="AW219" s="290"/>
      <c r="AX219" s="290"/>
      <c r="AY219" s="290"/>
      <c r="AZ219" s="290"/>
      <c r="BA219" s="290"/>
      <c r="BB219" s="290"/>
      <c r="BC219" s="290"/>
      <c r="BD219" s="290"/>
      <c r="BE219" s="290"/>
      <c r="BF219" s="290"/>
    </row>
    <row r="220" spans="2:58" hidden="1">
      <c r="B220" s="251"/>
      <c r="AB220" s="290"/>
      <c r="AC220" s="290"/>
      <c r="AD220" s="290"/>
      <c r="AE220" s="290"/>
      <c r="AF220" s="290"/>
      <c r="AG220" s="290"/>
      <c r="AH220" s="290"/>
      <c r="AI220" s="290"/>
      <c r="AJ220" s="290"/>
      <c r="AK220" s="290"/>
      <c r="AL220" s="290"/>
      <c r="AM220" s="290"/>
      <c r="AN220" s="290"/>
      <c r="AO220" s="290"/>
      <c r="AP220" s="290"/>
      <c r="AQ220" s="290"/>
      <c r="AR220" s="290"/>
      <c r="AS220" s="290"/>
      <c r="AT220" s="290"/>
      <c r="AU220" s="290"/>
      <c r="AV220" s="290"/>
      <c r="AW220" s="290"/>
      <c r="AX220" s="290"/>
      <c r="AY220" s="290"/>
      <c r="AZ220" s="290"/>
      <c r="BA220" s="290"/>
      <c r="BB220" s="290"/>
      <c r="BC220" s="290"/>
      <c r="BD220" s="290"/>
      <c r="BE220" s="290"/>
      <c r="BF220" s="290"/>
    </row>
    <row r="221" spans="2:58" hidden="1">
      <c r="B221" s="251"/>
      <c r="AB221" s="290"/>
      <c r="AC221" s="290"/>
      <c r="AD221" s="290"/>
      <c r="AE221" s="290"/>
      <c r="AF221" s="290"/>
      <c r="AG221" s="290"/>
      <c r="AH221" s="290"/>
      <c r="AI221" s="290"/>
      <c r="AJ221" s="290"/>
      <c r="AK221" s="290"/>
      <c r="AL221" s="290"/>
      <c r="AM221" s="290"/>
      <c r="AN221" s="290"/>
      <c r="AO221" s="290"/>
      <c r="AP221" s="290"/>
      <c r="AQ221" s="290"/>
      <c r="AR221" s="290"/>
      <c r="AS221" s="290"/>
      <c r="AT221" s="290"/>
      <c r="AU221" s="290"/>
      <c r="AV221" s="290"/>
      <c r="AW221" s="290"/>
      <c r="AX221" s="290"/>
      <c r="AY221" s="290"/>
      <c r="AZ221" s="290"/>
      <c r="BA221" s="290"/>
      <c r="BB221" s="290"/>
      <c r="BC221" s="290"/>
      <c r="BD221" s="290"/>
      <c r="BE221" s="290"/>
      <c r="BF221" s="290"/>
    </row>
    <row r="222" spans="2:58" hidden="1">
      <c r="B222" s="251"/>
      <c r="AB222" s="290"/>
      <c r="AC222" s="290"/>
      <c r="AD222" s="290"/>
      <c r="AE222" s="290"/>
      <c r="AF222" s="290"/>
      <c r="AG222" s="290"/>
      <c r="AH222" s="290"/>
      <c r="AI222" s="290"/>
      <c r="AJ222" s="290"/>
      <c r="AK222" s="290"/>
      <c r="AL222" s="290"/>
      <c r="AM222" s="290"/>
      <c r="AN222" s="290"/>
      <c r="AO222" s="290"/>
      <c r="AP222" s="290"/>
      <c r="AQ222" s="290"/>
      <c r="AR222" s="290"/>
      <c r="AS222" s="290"/>
      <c r="AT222" s="290"/>
      <c r="AU222" s="290"/>
      <c r="AV222" s="290"/>
      <c r="AW222" s="290"/>
      <c r="AX222" s="290"/>
      <c r="AY222" s="290"/>
      <c r="AZ222" s="290"/>
      <c r="BA222" s="290"/>
      <c r="BB222" s="290"/>
      <c r="BC222" s="290"/>
      <c r="BD222" s="290"/>
      <c r="BE222" s="290"/>
      <c r="BF222" s="290"/>
    </row>
    <row r="223" spans="2:58" hidden="1">
      <c r="B223" s="251"/>
      <c r="AB223" s="290"/>
      <c r="AC223" s="290"/>
      <c r="AD223" s="290"/>
      <c r="AE223" s="290"/>
      <c r="AF223" s="290"/>
      <c r="AG223" s="290"/>
      <c r="AH223" s="290"/>
      <c r="AI223" s="290"/>
      <c r="AJ223" s="290"/>
      <c r="AK223" s="290"/>
      <c r="AL223" s="290"/>
      <c r="AM223" s="290"/>
      <c r="AN223" s="290"/>
      <c r="AO223" s="290"/>
      <c r="AP223" s="290"/>
      <c r="AQ223" s="290"/>
      <c r="AR223" s="290"/>
      <c r="AS223" s="290"/>
      <c r="AT223" s="290"/>
      <c r="AU223" s="290"/>
      <c r="AV223" s="290"/>
      <c r="AW223" s="290"/>
      <c r="AX223" s="290"/>
      <c r="AY223" s="290"/>
      <c r="AZ223" s="290"/>
      <c r="BA223" s="290"/>
      <c r="BB223" s="290"/>
      <c r="BC223" s="290"/>
      <c r="BD223" s="290"/>
      <c r="BE223" s="290"/>
      <c r="BF223" s="290"/>
    </row>
    <row r="224" spans="2:58" hidden="1">
      <c r="B224" s="251"/>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row>
    <row r="225" spans="2:58" hidden="1">
      <c r="B225" s="251"/>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row>
    <row r="226" spans="2:58" hidden="1">
      <c r="B226" s="251"/>
      <c r="AB226" s="290"/>
      <c r="AC226" s="290"/>
      <c r="AD226" s="290"/>
      <c r="AE226" s="290"/>
      <c r="AF226" s="290"/>
      <c r="AG226" s="290"/>
      <c r="AH226" s="290"/>
      <c r="AI226" s="290"/>
      <c r="AJ226" s="290"/>
      <c r="AK226" s="290"/>
      <c r="AL226" s="290"/>
      <c r="AM226" s="290"/>
      <c r="AN226" s="290"/>
      <c r="AO226" s="290"/>
      <c r="AP226" s="290"/>
      <c r="AQ226" s="290"/>
      <c r="AR226" s="290"/>
      <c r="AS226" s="290"/>
      <c r="AT226" s="290"/>
      <c r="AU226" s="290"/>
      <c r="AV226" s="290"/>
      <c r="AW226" s="290"/>
      <c r="AX226" s="290"/>
      <c r="AY226" s="290"/>
      <c r="AZ226" s="290"/>
      <c r="BA226" s="290"/>
      <c r="BB226" s="290"/>
      <c r="BC226" s="290"/>
      <c r="BD226" s="290"/>
      <c r="BE226" s="290"/>
      <c r="BF226" s="290"/>
    </row>
    <row r="227" spans="2:58" hidden="1">
      <c r="B227" s="251"/>
      <c r="AB227" s="290"/>
      <c r="AC227" s="290"/>
      <c r="AD227" s="290"/>
      <c r="AE227" s="290"/>
      <c r="AF227" s="290"/>
      <c r="AG227" s="290"/>
      <c r="AH227" s="290"/>
      <c r="AI227" s="290"/>
      <c r="AJ227" s="290"/>
      <c r="AK227" s="290"/>
      <c r="AL227" s="290"/>
      <c r="AM227" s="290"/>
      <c r="AN227" s="290"/>
      <c r="AO227" s="290"/>
      <c r="AP227" s="290"/>
      <c r="AQ227" s="290"/>
      <c r="AR227" s="290"/>
      <c r="AS227" s="290"/>
      <c r="AT227" s="290"/>
      <c r="AU227" s="290"/>
      <c r="AV227" s="290"/>
      <c r="AW227" s="290"/>
      <c r="AX227" s="290"/>
      <c r="AY227" s="290"/>
      <c r="AZ227" s="290"/>
      <c r="BA227" s="290"/>
      <c r="BB227" s="290"/>
      <c r="BC227" s="290"/>
      <c r="BD227" s="290"/>
      <c r="BE227" s="290"/>
      <c r="BF227" s="290"/>
    </row>
    <row r="228" spans="2:58" hidden="1">
      <c r="B228" s="251"/>
      <c r="AB228" s="290"/>
      <c r="AC228" s="290"/>
      <c r="AD228" s="290"/>
      <c r="AE228" s="290"/>
      <c r="AF228" s="290"/>
      <c r="AG228" s="290"/>
      <c r="AH228" s="290"/>
      <c r="AI228" s="290"/>
      <c r="AJ228" s="290"/>
      <c r="AK228" s="290"/>
      <c r="AL228" s="290"/>
      <c r="AM228" s="290"/>
      <c r="AN228" s="290"/>
      <c r="AO228" s="290"/>
      <c r="AP228" s="290"/>
      <c r="AQ228" s="290"/>
      <c r="AR228" s="290"/>
      <c r="AS228" s="290"/>
      <c r="AT228" s="290"/>
      <c r="AU228" s="290"/>
      <c r="AV228" s="290"/>
      <c r="AW228" s="290"/>
      <c r="AX228" s="290"/>
      <c r="AY228" s="290"/>
      <c r="AZ228" s="290"/>
      <c r="BA228" s="290"/>
      <c r="BB228" s="290"/>
      <c r="BC228" s="290"/>
      <c r="BD228" s="290"/>
      <c r="BE228" s="290"/>
      <c r="BF228" s="290"/>
    </row>
    <row r="229" spans="2:58" hidden="1">
      <c r="B229" s="251"/>
      <c r="AB229" s="290"/>
      <c r="AC229" s="290"/>
      <c r="AD229" s="290"/>
      <c r="AE229" s="290"/>
      <c r="AF229" s="290"/>
      <c r="AG229" s="290"/>
      <c r="AH229" s="290"/>
      <c r="AI229" s="290"/>
      <c r="AJ229" s="290"/>
      <c r="AK229" s="290"/>
      <c r="AL229" s="290"/>
      <c r="AM229" s="290"/>
      <c r="AN229" s="290"/>
      <c r="AO229" s="290"/>
      <c r="AP229" s="290"/>
      <c r="AQ229" s="290"/>
      <c r="AR229" s="290"/>
      <c r="AS229" s="290"/>
      <c r="AT229" s="290"/>
      <c r="AU229" s="290"/>
      <c r="AV229" s="290"/>
      <c r="AW229" s="290"/>
      <c r="AX229" s="290"/>
      <c r="AY229" s="290"/>
      <c r="AZ229" s="290"/>
      <c r="BA229" s="290"/>
      <c r="BB229" s="290"/>
      <c r="BC229" s="290"/>
      <c r="BD229" s="290"/>
      <c r="BE229" s="290"/>
      <c r="BF229" s="290"/>
    </row>
    <row r="230" spans="2:58" hidden="1">
      <c r="B230" s="251"/>
      <c r="AB230" s="290"/>
      <c r="AC230" s="290"/>
      <c r="AD230" s="290"/>
      <c r="AE230" s="290"/>
      <c r="AF230" s="290"/>
      <c r="AG230" s="290"/>
      <c r="AH230" s="290"/>
      <c r="AI230" s="290"/>
      <c r="AJ230" s="290"/>
      <c r="AK230" s="290"/>
      <c r="AL230" s="290"/>
      <c r="AM230" s="290"/>
      <c r="AN230" s="290"/>
      <c r="AO230" s="290"/>
      <c r="AP230" s="290"/>
      <c r="AQ230" s="290"/>
      <c r="AR230" s="290"/>
      <c r="AS230" s="290"/>
      <c r="AT230" s="290"/>
      <c r="AU230" s="290"/>
      <c r="AV230" s="290"/>
      <c r="AW230" s="290"/>
      <c r="AX230" s="290"/>
      <c r="AY230" s="290"/>
      <c r="AZ230" s="290"/>
      <c r="BA230" s="290"/>
      <c r="BB230" s="290"/>
      <c r="BC230" s="290"/>
      <c r="BD230" s="290"/>
      <c r="BE230" s="290"/>
      <c r="BF230" s="290"/>
    </row>
    <row r="231" spans="2:58" hidden="1">
      <c r="B231" s="251"/>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c r="BE231" s="290"/>
      <c r="BF231" s="290"/>
    </row>
    <row r="232" spans="2:58" hidden="1">
      <c r="B232" s="251"/>
      <c r="AB232" s="290"/>
      <c r="AC232" s="290"/>
      <c r="AD232" s="290"/>
      <c r="AE232" s="290"/>
      <c r="AF232" s="290"/>
      <c r="AG232" s="290"/>
      <c r="AH232" s="290"/>
      <c r="AI232" s="290"/>
      <c r="AJ232" s="290"/>
      <c r="AK232" s="290"/>
      <c r="AL232" s="290"/>
      <c r="AM232" s="290"/>
      <c r="AN232" s="290"/>
      <c r="AO232" s="290"/>
      <c r="AP232" s="290"/>
      <c r="AQ232" s="290"/>
      <c r="AR232" s="290"/>
      <c r="AS232" s="290"/>
      <c r="AT232" s="290"/>
      <c r="AU232" s="290"/>
      <c r="AV232" s="290"/>
      <c r="AW232" s="290"/>
      <c r="AX232" s="290"/>
      <c r="AY232" s="290"/>
      <c r="AZ232" s="290"/>
      <c r="BA232" s="290"/>
      <c r="BB232" s="290"/>
      <c r="BC232" s="290"/>
      <c r="BD232" s="290"/>
      <c r="BE232" s="290"/>
      <c r="BF232" s="290"/>
    </row>
    <row r="233" spans="2:58" hidden="1">
      <c r="B233" s="251"/>
      <c r="AB233" s="290"/>
      <c r="AC233" s="290"/>
      <c r="AD233" s="290"/>
      <c r="AE233" s="290"/>
      <c r="AF233" s="290"/>
      <c r="AG233" s="290"/>
      <c r="AH233" s="290"/>
      <c r="AI233" s="290"/>
      <c r="AJ233" s="290"/>
      <c r="AK233" s="290"/>
      <c r="AL233" s="290"/>
      <c r="AM233" s="290"/>
      <c r="AN233" s="290"/>
      <c r="AO233" s="290"/>
      <c r="AP233" s="290"/>
      <c r="AQ233" s="290"/>
      <c r="AR233" s="290"/>
      <c r="AS233" s="290"/>
      <c r="AT233" s="290"/>
      <c r="AU233" s="290"/>
      <c r="AV233" s="290"/>
      <c r="AW233" s="290"/>
      <c r="AX233" s="290"/>
      <c r="AY233" s="290"/>
      <c r="AZ233" s="290"/>
      <c r="BA233" s="290"/>
      <c r="BB233" s="290"/>
      <c r="BC233" s="290"/>
      <c r="BD233" s="290"/>
      <c r="BE233" s="290"/>
      <c r="BF233" s="290"/>
    </row>
    <row r="234" spans="2:58" hidden="1">
      <c r="B234" s="251"/>
      <c r="AB234" s="290"/>
      <c r="AC234" s="290"/>
      <c r="AD234" s="290"/>
      <c r="AE234" s="290"/>
      <c r="AF234" s="290"/>
      <c r="AG234" s="290"/>
      <c r="AH234" s="290"/>
      <c r="AI234" s="290"/>
      <c r="AJ234" s="290"/>
      <c r="AK234" s="290"/>
      <c r="AL234" s="290"/>
      <c r="AM234" s="290"/>
      <c r="AN234" s="290"/>
      <c r="AO234" s="290"/>
      <c r="AP234" s="290"/>
      <c r="AQ234" s="290"/>
      <c r="AR234" s="290"/>
      <c r="AS234" s="290"/>
      <c r="AT234" s="290"/>
      <c r="AU234" s="290"/>
      <c r="AV234" s="290"/>
      <c r="AW234" s="290"/>
      <c r="AX234" s="290"/>
      <c r="AY234" s="290"/>
      <c r="AZ234" s="290"/>
      <c r="BA234" s="290"/>
      <c r="BB234" s="290"/>
      <c r="BC234" s="290"/>
      <c r="BD234" s="290"/>
      <c r="BE234" s="290"/>
      <c r="BF234" s="290"/>
    </row>
    <row r="235" spans="2:58" hidden="1">
      <c r="B235" s="251"/>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row>
    <row r="236" spans="2:58" hidden="1">
      <c r="B236" s="251"/>
      <c r="AB236" s="290"/>
      <c r="AC236" s="290"/>
      <c r="AD236" s="290"/>
      <c r="AE236" s="290"/>
      <c r="AF236" s="290"/>
      <c r="AG236" s="290"/>
      <c r="AH236" s="290"/>
      <c r="AI236" s="290"/>
      <c r="AJ236" s="290"/>
      <c r="AK236" s="290"/>
      <c r="AL236" s="290"/>
      <c r="AM236" s="290"/>
      <c r="AN236" s="290"/>
      <c r="AO236" s="290"/>
      <c r="AP236" s="290"/>
      <c r="AQ236" s="290"/>
      <c r="AR236" s="290"/>
      <c r="AS236" s="290"/>
      <c r="AT236" s="290"/>
      <c r="AU236" s="290"/>
      <c r="AV236" s="290"/>
      <c r="AW236" s="290"/>
      <c r="AX236" s="290"/>
      <c r="AY236" s="290"/>
      <c r="AZ236" s="290"/>
      <c r="BA236" s="290"/>
      <c r="BB236" s="290"/>
      <c r="BC236" s="290"/>
      <c r="BD236" s="290"/>
      <c r="BE236" s="290"/>
      <c r="BF236" s="290"/>
    </row>
    <row r="237" spans="2:58" hidden="1">
      <c r="B237" s="251"/>
      <c r="AB237" s="290"/>
      <c r="AC237" s="290"/>
      <c r="AD237" s="290"/>
      <c r="AE237" s="290"/>
      <c r="AF237" s="290"/>
      <c r="AG237" s="290"/>
      <c r="AH237" s="290"/>
      <c r="AI237" s="290"/>
      <c r="AJ237" s="290"/>
      <c r="AK237" s="290"/>
      <c r="AL237" s="290"/>
      <c r="AM237" s="290"/>
      <c r="AN237" s="290"/>
      <c r="AO237" s="290"/>
      <c r="AP237" s="290"/>
      <c r="AQ237" s="290"/>
      <c r="AR237" s="290"/>
      <c r="AS237" s="290"/>
      <c r="AT237" s="290"/>
      <c r="AU237" s="290"/>
      <c r="AV237" s="290"/>
      <c r="AW237" s="290"/>
      <c r="AX237" s="290"/>
      <c r="AY237" s="290"/>
      <c r="AZ237" s="290"/>
      <c r="BA237" s="290"/>
      <c r="BB237" s="290"/>
      <c r="BC237" s="290"/>
      <c r="BD237" s="290"/>
      <c r="BE237" s="290"/>
      <c r="BF237" s="290"/>
    </row>
    <row r="238" spans="2:58" hidden="1">
      <c r="B238" s="251"/>
      <c r="AB238" s="290"/>
      <c r="AC238" s="290"/>
      <c r="AD238" s="290"/>
      <c r="AE238" s="290"/>
      <c r="AF238" s="290"/>
      <c r="AG238" s="290"/>
      <c r="AH238" s="290"/>
      <c r="AI238" s="290"/>
      <c r="AJ238" s="290"/>
      <c r="AK238" s="290"/>
      <c r="AL238" s="290"/>
      <c r="AM238" s="290"/>
      <c r="AN238" s="290"/>
      <c r="AO238" s="290"/>
      <c r="AP238" s="290"/>
      <c r="AQ238" s="290"/>
      <c r="AR238" s="290"/>
      <c r="AS238" s="290"/>
      <c r="AT238" s="290"/>
      <c r="AU238" s="290"/>
      <c r="AV238" s="290"/>
      <c r="AW238" s="290"/>
      <c r="AX238" s="290"/>
      <c r="AY238" s="290"/>
      <c r="AZ238" s="290"/>
      <c r="BA238" s="290"/>
      <c r="BB238" s="290"/>
      <c r="BC238" s="290"/>
      <c r="BD238" s="290"/>
      <c r="BE238" s="290"/>
      <c r="BF238" s="290"/>
    </row>
    <row r="239" spans="2:58" hidden="1">
      <c r="B239" s="251"/>
      <c r="AB239" s="290"/>
      <c r="AC239" s="290"/>
      <c r="AD239" s="290"/>
      <c r="AE239" s="290"/>
      <c r="AF239" s="290"/>
      <c r="AG239" s="290"/>
      <c r="AH239" s="290"/>
      <c r="AI239" s="290"/>
      <c r="AJ239" s="290"/>
      <c r="AK239" s="290"/>
      <c r="AL239" s="290"/>
      <c r="AM239" s="290"/>
      <c r="AN239" s="290"/>
      <c r="AO239" s="290"/>
      <c r="AP239" s="290"/>
      <c r="AQ239" s="290"/>
      <c r="AR239" s="290"/>
      <c r="AS239" s="290"/>
      <c r="AT239" s="290"/>
      <c r="AU239" s="290"/>
      <c r="AV239" s="290"/>
      <c r="AW239" s="290"/>
      <c r="AX239" s="290"/>
      <c r="AY239" s="290"/>
      <c r="AZ239" s="290"/>
      <c r="BA239" s="290"/>
      <c r="BB239" s="290"/>
      <c r="BC239" s="290"/>
      <c r="BD239" s="290"/>
      <c r="BE239" s="290"/>
      <c r="BF239" s="290"/>
    </row>
    <row r="240" spans="2:58" hidden="1">
      <c r="B240" s="251"/>
      <c r="AB240" s="290"/>
      <c r="AC240" s="290"/>
      <c r="AD240" s="290"/>
      <c r="AE240" s="290"/>
      <c r="AF240" s="290"/>
      <c r="AG240" s="290"/>
      <c r="AH240" s="290"/>
      <c r="AI240" s="290"/>
      <c r="AJ240" s="290"/>
      <c r="AK240" s="290"/>
      <c r="AL240" s="290"/>
      <c r="AM240" s="290"/>
      <c r="AN240" s="290"/>
      <c r="AO240" s="290"/>
      <c r="AP240" s="290"/>
      <c r="AQ240" s="290"/>
      <c r="AR240" s="290"/>
      <c r="AS240" s="290"/>
      <c r="AT240" s="290"/>
      <c r="AU240" s="290"/>
      <c r="AV240" s="290"/>
      <c r="AW240" s="290"/>
      <c r="AX240" s="290"/>
      <c r="AY240" s="290"/>
      <c r="AZ240" s="290"/>
      <c r="BA240" s="290"/>
      <c r="BB240" s="290"/>
      <c r="BC240" s="290"/>
      <c r="BD240" s="290"/>
      <c r="BE240" s="290"/>
      <c r="BF240" s="290"/>
    </row>
    <row r="241" spans="2:58" hidden="1">
      <c r="B241" s="251"/>
      <c r="AB241" s="290"/>
      <c r="AC241" s="290"/>
      <c r="AD241" s="290"/>
      <c r="AE241" s="290"/>
      <c r="AF241" s="290"/>
      <c r="AG241" s="290"/>
      <c r="AH241" s="290"/>
      <c r="AI241" s="290"/>
      <c r="AJ241" s="290"/>
      <c r="AK241" s="290"/>
      <c r="AL241" s="290"/>
      <c r="AM241" s="290"/>
      <c r="AN241" s="290"/>
      <c r="AO241" s="290"/>
      <c r="AP241" s="290"/>
      <c r="AQ241" s="290"/>
      <c r="AR241" s="290"/>
      <c r="AS241" s="290"/>
      <c r="AT241" s="290"/>
      <c r="AU241" s="290"/>
      <c r="AV241" s="290"/>
      <c r="AW241" s="290"/>
      <c r="AX241" s="290"/>
      <c r="AY241" s="290"/>
      <c r="AZ241" s="290"/>
      <c r="BA241" s="290"/>
      <c r="BB241" s="290"/>
      <c r="BC241" s="290"/>
      <c r="BD241" s="290"/>
      <c r="BE241" s="290"/>
      <c r="BF241" s="290"/>
    </row>
    <row r="242" spans="2:58" hidden="1">
      <c r="B242" s="251"/>
      <c r="AB242" s="290"/>
      <c r="AC242" s="290"/>
      <c r="AD242" s="290"/>
      <c r="AE242" s="290"/>
      <c r="AF242" s="290"/>
      <c r="AG242" s="290"/>
      <c r="AH242" s="290"/>
      <c r="AI242" s="290"/>
      <c r="AJ242" s="290"/>
      <c r="AK242" s="290"/>
      <c r="AL242" s="290"/>
      <c r="AM242" s="290"/>
      <c r="AN242" s="290"/>
      <c r="AO242" s="290"/>
      <c r="AP242" s="290"/>
      <c r="AQ242" s="290"/>
      <c r="AR242" s="290"/>
      <c r="AS242" s="290"/>
      <c r="AT242" s="290"/>
      <c r="AU242" s="290"/>
      <c r="AV242" s="290"/>
      <c r="AW242" s="290"/>
      <c r="AX242" s="290"/>
      <c r="AY242" s="290"/>
      <c r="AZ242" s="290"/>
      <c r="BA242" s="290"/>
      <c r="BB242" s="290"/>
      <c r="BC242" s="290"/>
      <c r="BD242" s="290"/>
      <c r="BE242" s="290"/>
      <c r="BF242" s="290"/>
    </row>
    <row r="243" spans="2:58" hidden="1">
      <c r="B243" s="251"/>
      <c r="AB243" s="290"/>
      <c r="AC243" s="290"/>
      <c r="AD243" s="290"/>
      <c r="AE243" s="290"/>
      <c r="AF243" s="290"/>
      <c r="AG243" s="290"/>
      <c r="AH243" s="290"/>
      <c r="AI243" s="290"/>
      <c r="AJ243" s="290"/>
      <c r="AK243" s="290"/>
      <c r="AL243" s="290"/>
      <c r="AM243" s="290"/>
      <c r="AN243" s="290"/>
      <c r="AO243" s="290"/>
      <c r="AP243" s="290"/>
      <c r="AQ243" s="290"/>
      <c r="AR243" s="290"/>
      <c r="AS243" s="290"/>
      <c r="AT243" s="290"/>
      <c r="AU243" s="290"/>
      <c r="AV243" s="290"/>
      <c r="AW243" s="290"/>
      <c r="AX243" s="290"/>
      <c r="AY243" s="290"/>
      <c r="AZ243" s="290"/>
      <c r="BA243" s="290"/>
      <c r="BB243" s="290"/>
      <c r="BC243" s="290"/>
      <c r="BD243" s="290"/>
      <c r="BE243" s="290"/>
      <c r="BF243" s="290"/>
    </row>
    <row r="244" spans="2:58" hidden="1">
      <c r="B244" s="251"/>
      <c r="AB244" s="290"/>
      <c r="AC244" s="290"/>
      <c r="AD244" s="290"/>
      <c r="AE244" s="290"/>
      <c r="AF244" s="290"/>
      <c r="AG244" s="290"/>
      <c r="AH244" s="290"/>
      <c r="AI244" s="290"/>
      <c r="AJ244" s="290"/>
      <c r="AK244" s="290"/>
      <c r="AL244" s="290"/>
      <c r="AM244" s="290"/>
      <c r="AN244" s="290"/>
      <c r="AO244" s="290"/>
      <c r="AP244" s="290"/>
      <c r="AQ244" s="290"/>
      <c r="AR244" s="290"/>
      <c r="AS244" s="290"/>
      <c r="AT244" s="290"/>
      <c r="AU244" s="290"/>
      <c r="AV244" s="290"/>
      <c r="AW244" s="290"/>
      <c r="AX244" s="290"/>
      <c r="AY244" s="290"/>
      <c r="AZ244" s="290"/>
      <c r="BA244" s="290"/>
      <c r="BB244" s="290"/>
      <c r="BC244" s="290"/>
      <c r="BD244" s="290"/>
      <c r="BE244" s="290"/>
      <c r="BF244" s="290"/>
    </row>
    <row r="245" spans="2:58" hidden="1">
      <c r="B245" s="251"/>
      <c r="AB245" s="290"/>
      <c r="AC245" s="290"/>
      <c r="AD245" s="290"/>
      <c r="AE245" s="290"/>
      <c r="AF245" s="290"/>
      <c r="AG245" s="290"/>
      <c r="AH245" s="290"/>
      <c r="AI245" s="290"/>
      <c r="AJ245" s="290"/>
      <c r="AK245" s="290"/>
      <c r="AL245" s="290"/>
      <c r="AM245" s="290"/>
      <c r="AN245" s="290"/>
      <c r="AO245" s="290"/>
      <c r="AP245" s="290"/>
      <c r="AQ245" s="290"/>
      <c r="AR245" s="290"/>
      <c r="AS245" s="290"/>
      <c r="AT245" s="290"/>
      <c r="AU245" s="290"/>
      <c r="AV245" s="290"/>
      <c r="AW245" s="290"/>
      <c r="AX245" s="290"/>
      <c r="AY245" s="290"/>
      <c r="AZ245" s="290"/>
      <c r="BA245" s="290"/>
      <c r="BB245" s="290"/>
      <c r="BC245" s="290"/>
      <c r="BD245" s="290"/>
      <c r="BE245" s="290"/>
      <c r="BF245" s="290"/>
    </row>
    <row r="246" spans="2:58" hidden="1">
      <c r="B246" s="251"/>
      <c r="AB246" s="290"/>
      <c r="AC246" s="290"/>
      <c r="AD246" s="290"/>
      <c r="AE246" s="290"/>
      <c r="AF246" s="290"/>
      <c r="AG246" s="290"/>
      <c r="AH246" s="290"/>
      <c r="AI246" s="290"/>
      <c r="AJ246" s="290"/>
      <c r="AK246" s="290"/>
      <c r="AL246" s="290"/>
      <c r="AM246" s="290"/>
      <c r="AN246" s="290"/>
      <c r="AO246" s="290"/>
      <c r="AP246" s="290"/>
      <c r="AQ246" s="290"/>
      <c r="AR246" s="290"/>
      <c r="AS246" s="290"/>
      <c r="AT246" s="290"/>
      <c r="AU246" s="290"/>
      <c r="AV246" s="290"/>
      <c r="AW246" s="290"/>
      <c r="AX246" s="290"/>
      <c r="AY246" s="290"/>
      <c r="AZ246" s="290"/>
      <c r="BA246" s="290"/>
      <c r="BB246" s="290"/>
      <c r="BC246" s="290"/>
      <c r="BD246" s="290"/>
      <c r="BE246" s="290"/>
      <c r="BF246" s="290"/>
    </row>
    <row r="247" spans="2:58" hidden="1">
      <c r="B247" s="251"/>
      <c r="AB247" s="290"/>
      <c r="AC247" s="290"/>
      <c r="AD247" s="290"/>
      <c r="AE247" s="290"/>
      <c r="AF247" s="290"/>
      <c r="AG247" s="290"/>
      <c r="AH247" s="290"/>
      <c r="AI247" s="290"/>
      <c r="AJ247" s="290"/>
      <c r="AK247" s="290"/>
      <c r="AL247" s="290"/>
      <c r="AM247" s="290"/>
      <c r="AN247" s="290"/>
      <c r="AO247" s="290"/>
      <c r="AP247" s="290"/>
      <c r="AQ247" s="290"/>
      <c r="AR247" s="290"/>
      <c r="AS247" s="290"/>
      <c r="AT247" s="290"/>
      <c r="AU247" s="290"/>
      <c r="AV247" s="290"/>
      <c r="AW247" s="290"/>
      <c r="AX247" s="290"/>
      <c r="AY247" s="290"/>
      <c r="AZ247" s="290"/>
      <c r="BA247" s="290"/>
      <c r="BB247" s="290"/>
      <c r="BC247" s="290"/>
      <c r="BD247" s="290"/>
      <c r="BE247" s="290"/>
      <c r="BF247" s="290"/>
    </row>
    <row r="248" spans="2:58" hidden="1">
      <c r="B248" s="251"/>
      <c r="AB248" s="290"/>
      <c r="AC248" s="290"/>
      <c r="AD248" s="290"/>
      <c r="AE248" s="290"/>
      <c r="AF248" s="290"/>
      <c r="AG248" s="290"/>
      <c r="AH248" s="290"/>
      <c r="AI248" s="290"/>
      <c r="AJ248" s="290"/>
      <c r="AK248" s="290"/>
      <c r="AL248" s="290"/>
      <c r="AM248" s="290"/>
      <c r="AN248" s="290"/>
      <c r="AO248" s="290"/>
      <c r="AP248" s="290"/>
      <c r="AQ248" s="290"/>
      <c r="AR248" s="290"/>
      <c r="AS248" s="290"/>
      <c r="AT248" s="290"/>
      <c r="AU248" s="290"/>
      <c r="AV248" s="290"/>
      <c r="AW248" s="290"/>
      <c r="AX248" s="290"/>
      <c r="AY248" s="290"/>
      <c r="AZ248" s="290"/>
      <c r="BA248" s="290"/>
      <c r="BB248" s="290"/>
      <c r="BC248" s="290"/>
      <c r="BD248" s="290"/>
      <c r="BE248" s="290"/>
      <c r="BF248" s="290"/>
    </row>
    <row r="249" spans="2:58" hidden="1">
      <c r="B249" s="251"/>
      <c r="AB249" s="290"/>
      <c r="AC249" s="290"/>
      <c r="AD249" s="290"/>
      <c r="AE249" s="290"/>
      <c r="AF249" s="290"/>
      <c r="AG249" s="290"/>
      <c r="AH249" s="290"/>
      <c r="AI249" s="290"/>
      <c r="AJ249" s="290"/>
      <c r="AK249" s="290"/>
      <c r="AL249" s="290"/>
      <c r="AM249" s="290"/>
      <c r="AN249" s="290"/>
      <c r="AO249" s="290"/>
      <c r="AP249" s="290"/>
      <c r="AQ249" s="290"/>
      <c r="AR249" s="290"/>
      <c r="AS249" s="290"/>
      <c r="AT249" s="290"/>
      <c r="AU249" s="290"/>
      <c r="AV249" s="290"/>
      <c r="AW249" s="290"/>
      <c r="AX249" s="290"/>
      <c r="AY249" s="290"/>
      <c r="AZ249" s="290"/>
      <c r="BA249" s="290"/>
      <c r="BB249" s="290"/>
      <c r="BC249" s="290"/>
      <c r="BD249" s="290"/>
      <c r="BE249" s="290"/>
      <c r="BF249" s="290"/>
    </row>
    <row r="250" spans="2:58" hidden="1">
      <c r="B250" s="251"/>
      <c r="AB250" s="290"/>
      <c r="AC250" s="290"/>
      <c r="AD250" s="290"/>
      <c r="AE250" s="290"/>
      <c r="AF250" s="290"/>
      <c r="AG250" s="290"/>
      <c r="AH250" s="290"/>
      <c r="AI250" s="290"/>
      <c r="AJ250" s="290"/>
      <c r="AK250" s="290"/>
      <c r="AL250" s="290"/>
      <c r="AM250" s="290"/>
      <c r="AN250" s="290"/>
      <c r="AO250" s="290"/>
      <c r="AP250" s="290"/>
      <c r="AQ250" s="290"/>
      <c r="AR250" s="290"/>
      <c r="AS250" s="290"/>
      <c r="AT250" s="290"/>
      <c r="AU250" s="290"/>
      <c r="AV250" s="290"/>
      <c r="AW250" s="290"/>
      <c r="AX250" s="290"/>
      <c r="AY250" s="290"/>
      <c r="AZ250" s="290"/>
      <c r="BA250" s="290"/>
      <c r="BB250" s="290"/>
      <c r="BC250" s="290"/>
      <c r="BD250" s="290"/>
      <c r="BE250" s="290"/>
      <c r="BF250" s="290"/>
    </row>
    <row r="251" spans="2:58" hidden="1">
      <c r="B251" s="251"/>
      <c r="AB251" s="290"/>
      <c r="AC251" s="290"/>
      <c r="AD251" s="290"/>
      <c r="AE251" s="290"/>
      <c r="AF251" s="290"/>
      <c r="AG251" s="290"/>
      <c r="AH251" s="290"/>
      <c r="AI251" s="290"/>
      <c r="AJ251" s="290"/>
      <c r="AK251" s="290"/>
      <c r="AL251" s="290"/>
      <c r="AM251" s="290"/>
      <c r="AN251" s="290"/>
      <c r="AO251" s="290"/>
      <c r="AP251" s="290"/>
      <c r="AQ251" s="290"/>
      <c r="AR251" s="290"/>
      <c r="AS251" s="290"/>
      <c r="AT251" s="290"/>
      <c r="AU251" s="290"/>
      <c r="AV251" s="290"/>
      <c r="AW251" s="290"/>
      <c r="AX251" s="290"/>
      <c r="AY251" s="290"/>
      <c r="AZ251" s="290"/>
      <c r="BA251" s="290"/>
      <c r="BB251" s="290"/>
      <c r="BC251" s="290"/>
      <c r="BD251" s="290"/>
      <c r="BE251" s="290"/>
      <c r="BF251" s="290"/>
    </row>
    <row r="252" spans="2:58" hidden="1">
      <c r="B252" s="251"/>
      <c r="AB252" s="290"/>
      <c r="AC252" s="290"/>
      <c r="AD252" s="290"/>
      <c r="AE252" s="290"/>
      <c r="AF252" s="290"/>
      <c r="AG252" s="290"/>
      <c r="AH252" s="290"/>
      <c r="AI252" s="290"/>
      <c r="AJ252" s="290"/>
      <c r="AK252" s="290"/>
      <c r="AL252" s="290"/>
      <c r="AM252" s="290"/>
      <c r="AN252" s="290"/>
      <c r="AO252" s="290"/>
      <c r="AP252" s="290"/>
      <c r="AQ252" s="290"/>
      <c r="AR252" s="290"/>
      <c r="AS252" s="290"/>
      <c r="AT252" s="290"/>
      <c r="AU252" s="290"/>
      <c r="AV252" s="290"/>
      <c r="AW252" s="290"/>
      <c r="AX252" s="290"/>
      <c r="AY252" s="290"/>
      <c r="AZ252" s="290"/>
      <c r="BA252" s="290"/>
      <c r="BB252" s="290"/>
      <c r="BC252" s="290"/>
      <c r="BD252" s="290"/>
      <c r="BE252" s="290"/>
      <c r="BF252" s="290"/>
    </row>
    <row r="253" spans="2:58" hidden="1">
      <c r="B253" s="251"/>
      <c r="AB253" s="290"/>
      <c r="AC253" s="290"/>
      <c r="AD253" s="290"/>
      <c r="AE253" s="290"/>
      <c r="AF253" s="290"/>
      <c r="AG253" s="290"/>
      <c r="AH253" s="290"/>
      <c r="AI253" s="290"/>
      <c r="AJ253" s="290"/>
      <c r="AK253" s="290"/>
      <c r="AL253" s="290"/>
      <c r="AM253" s="290"/>
      <c r="AN253" s="290"/>
      <c r="AO253" s="290"/>
      <c r="AP253" s="290"/>
      <c r="AQ253" s="290"/>
      <c r="AR253" s="290"/>
      <c r="AS253" s="290"/>
      <c r="AT253" s="290"/>
      <c r="AU253" s="290"/>
      <c r="AV253" s="290"/>
      <c r="AW253" s="290"/>
      <c r="AX253" s="290"/>
      <c r="AY253" s="290"/>
      <c r="AZ253" s="290"/>
      <c r="BA253" s="290"/>
      <c r="BB253" s="290"/>
      <c r="BC253" s="290"/>
      <c r="BD253" s="290"/>
      <c r="BE253" s="290"/>
      <c r="BF253" s="290"/>
    </row>
    <row r="254" spans="2:58" hidden="1">
      <c r="B254" s="251"/>
      <c r="AB254" s="290"/>
      <c r="AC254" s="290"/>
      <c r="AD254" s="290"/>
      <c r="AE254" s="290"/>
      <c r="AF254" s="290"/>
      <c r="AG254" s="290"/>
      <c r="AH254" s="290"/>
      <c r="AI254" s="290"/>
      <c r="AJ254" s="290"/>
      <c r="AK254" s="290"/>
      <c r="AL254" s="290"/>
      <c r="AM254" s="290"/>
      <c r="AN254" s="290"/>
      <c r="AO254" s="290"/>
      <c r="AP254" s="290"/>
      <c r="AQ254" s="290"/>
      <c r="AR254" s="290"/>
      <c r="AS254" s="290"/>
      <c r="AT254" s="290"/>
      <c r="AU254" s="290"/>
      <c r="AV254" s="290"/>
      <c r="AW254" s="290"/>
      <c r="AX254" s="290"/>
      <c r="AY254" s="290"/>
      <c r="AZ254" s="290"/>
      <c r="BA254" s="290"/>
      <c r="BB254" s="290"/>
      <c r="BC254" s="290"/>
      <c r="BD254" s="290"/>
      <c r="BE254" s="290"/>
      <c r="BF254" s="290"/>
    </row>
    <row r="255" spans="2:58" hidden="1">
      <c r="B255" s="251"/>
      <c r="AB255" s="290"/>
      <c r="AC255" s="290"/>
      <c r="AD255" s="290"/>
      <c r="AE255" s="290"/>
      <c r="AF255" s="290"/>
      <c r="AG255" s="290"/>
      <c r="AH255" s="290"/>
      <c r="AI255" s="290"/>
      <c r="AJ255" s="290"/>
      <c r="AK255" s="290"/>
      <c r="AL255" s="290"/>
      <c r="AM255" s="290"/>
      <c r="AN255" s="290"/>
      <c r="AO255" s="290"/>
      <c r="AP255" s="290"/>
      <c r="AQ255" s="290"/>
      <c r="AR255" s="290"/>
      <c r="AS255" s="290"/>
      <c r="AT255" s="290"/>
      <c r="AU255" s="290"/>
      <c r="AV255" s="290"/>
      <c r="AW255" s="290"/>
      <c r="AX255" s="290"/>
      <c r="AY255" s="290"/>
      <c r="AZ255" s="290"/>
      <c r="BA255" s="290"/>
      <c r="BB255" s="290"/>
      <c r="BC255" s="290"/>
      <c r="BD255" s="290"/>
      <c r="BE255" s="290"/>
      <c r="BF255" s="290"/>
    </row>
    <row r="256" spans="2:58" hidden="1">
      <c r="B256" s="251"/>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c r="AZ256" s="290"/>
      <c r="BA256" s="290"/>
      <c r="BB256" s="290"/>
      <c r="BC256" s="290"/>
      <c r="BD256" s="290"/>
      <c r="BE256" s="290"/>
      <c r="BF256" s="290"/>
    </row>
    <row r="257" spans="2:58" hidden="1">
      <c r="B257" s="251"/>
      <c r="AB257" s="290"/>
      <c r="AC257" s="290"/>
      <c r="AD257" s="290"/>
      <c r="AE257" s="290"/>
      <c r="AF257" s="290"/>
      <c r="AG257" s="290"/>
      <c r="AH257" s="290"/>
      <c r="AI257" s="290"/>
      <c r="AJ257" s="290"/>
      <c r="AK257" s="290"/>
      <c r="AL257" s="290"/>
      <c r="AM257" s="290"/>
      <c r="AN257" s="290"/>
      <c r="AO257" s="290"/>
      <c r="AP257" s="290"/>
      <c r="AQ257" s="290"/>
      <c r="AR257" s="290"/>
      <c r="AS257" s="290"/>
      <c r="AT257" s="290"/>
      <c r="AU257" s="290"/>
      <c r="AV257" s="290"/>
      <c r="AW257" s="290"/>
      <c r="AX257" s="290"/>
      <c r="AY257" s="290"/>
      <c r="AZ257" s="290"/>
      <c r="BA257" s="290"/>
      <c r="BB257" s="290"/>
      <c r="BC257" s="290"/>
      <c r="BD257" s="290"/>
      <c r="BE257" s="290"/>
      <c r="BF257" s="290"/>
    </row>
    <row r="258" spans="2:58" hidden="1">
      <c r="B258" s="251"/>
      <c r="AB258" s="290"/>
      <c r="AC258" s="290"/>
      <c r="AD258" s="290"/>
      <c r="AE258" s="290"/>
      <c r="AF258" s="290"/>
      <c r="AG258" s="290"/>
      <c r="AH258" s="290"/>
      <c r="AI258" s="290"/>
      <c r="AJ258" s="290"/>
      <c r="AK258" s="290"/>
      <c r="AL258" s="290"/>
      <c r="AM258" s="290"/>
      <c r="AN258" s="290"/>
      <c r="AO258" s="290"/>
      <c r="AP258" s="290"/>
      <c r="AQ258" s="290"/>
      <c r="AR258" s="290"/>
      <c r="AS258" s="290"/>
      <c r="AT258" s="290"/>
      <c r="AU258" s="290"/>
      <c r="AV258" s="290"/>
      <c r="AW258" s="290"/>
      <c r="AX258" s="290"/>
      <c r="AY258" s="290"/>
      <c r="AZ258" s="290"/>
      <c r="BA258" s="290"/>
      <c r="BB258" s="290"/>
      <c r="BC258" s="290"/>
      <c r="BD258" s="290"/>
      <c r="BE258" s="290"/>
      <c r="BF258" s="290"/>
    </row>
    <row r="259" spans="2:58" hidden="1">
      <c r="B259" s="251"/>
      <c r="AB259" s="290"/>
      <c r="AC259" s="290"/>
      <c r="AD259" s="290"/>
      <c r="AE259" s="290"/>
      <c r="AF259" s="290"/>
      <c r="AG259" s="290"/>
      <c r="AH259" s="290"/>
      <c r="AI259" s="290"/>
      <c r="AJ259" s="290"/>
      <c r="AK259" s="290"/>
      <c r="AL259" s="290"/>
      <c r="AM259" s="290"/>
      <c r="AN259" s="290"/>
      <c r="AO259" s="290"/>
      <c r="AP259" s="290"/>
      <c r="AQ259" s="290"/>
      <c r="AR259" s="290"/>
      <c r="AS259" s="290"/>
      <c r="AT259" s="290"/>
      <c r="AU259" s="290"/>
      <c r="AV259" s="290"/>
      <c r="AW259" s="290"/>
      <c r="AX259" s="290"/>
      <c r="AY259" s="290"/>
      <c r="AZ259" s="290"/>
      <c r="BA259" s="290"/>
      <c r="BB259" s="290"/>
      <c r="BC259" s="290"/>
      <c r="BD259" s="290"/>
      <c r="BE259" s="290"/>
      <c r="BF259" s="290"/>
    </row>
    <row r="260" spans="2:58" hidden="1">
      <c r="B260" s="251"/>
      <c r="AB260" s="290"/>
      <c r="AC260" s="290"/>
      <c r="AD260" s="290"/>
      <c r="AE260" s="290"/>
      <c r="AF260" s="290"/>
      <c r="AG260" s="290"/>
      <c r="AH260" s="290"/>
      <c r="AI260" s="290"/>
      <c r="AJ260" s="290"/>
      <c r="AK260" s="290"/>
      <c r="AL260" s="290"/>
      <c r="AM260" s="290"/>
      <c r="AN260" s="290"/>
      <c r="AO260" s="290"/>
      <c r="AP260" s="290"/>
      <c r="AQ260" s="290"/>
      <c r="AR260" s="290"/>
      <c r="AS260" s="290"/>
      <c r="AT260" s="290"/>
      <c r="AU260" s="290"/>
      <c r="AV260" s="290"/>
      <c r="AW260" s="290"/>
      <c r="AX260" s="290"/>
      <c r="AY260" s="290"/>
      <c r="AZ260" s="290"/>
      <c r="BA260" s="290"/>
      <c r="BB260" s="290"/>
      <c r="BC260" s="290"/>
      <c r="BD260" s="290"/>
      <c r="BE260" s="290"/>
      <c r="BF260" s="290"/>
    </row>
    <row r="261" spans="2:58" hidden="1">
      <c r="B261" s="251"/>
      <c r="AB261" s="290"/>
      <c r="AC261" s="290"/>
      <c r="AD261" s="290"/>
      <c r="AE261" s="290"/>
      <c r="AF261" s="290"/>
      <c r="AG261" s="290"/>
      <c r="AH261" s="290"/>
      <c r="AI261" s="290"/>
      <c r="AJ261" s="290"/>
      <c r="AK261" s="290"/>
      <c r="AL261" s="290"/>
      <c r="AM261" s="290"/>
      <c r="AN261" s="290"/>
      <c r="AO261" s="290"/>
      <c r="AP261" s="290"/>
      <c r="AQ261" s="290"/>
      <c r="AR261" s="290"/>
      <c r="AS261" s="290"/>
      <c r="AT261" s="290"/>
      <c r="AU261" s="290"/>
      <c r="AV261" s="290"/>
      <c r="AW261" s="290"/>
      <c r="AX261" s="290"/>
      <c r="AY261" s="290"/>
      <c r="AZ261" s="290"/>
      <c r="BA261" s="290"/>
      <c r="BB261" s="290"/>
      <c r="BC261" s="290"/>
      <c r="BD261" s="290"/>
      <c r="BE261" s="290"/>
      <c r="BF261" s="290"/>
    </row>
    <row r="262" spans="2:58" hidden="1">
      <c r="B262" s="251"/>
      <c r="AB262" s="290"/>
      <c r="AC262" s="290"/>
      <c r="AD262" s="290"/>
      <c r="AE262" s="290"/>
      <c r="AF262" s="290"/>
      <c r="AG262" s="290"/>
      <c r="AH262" s="290"/>
      <c r="AI262" s="290"/>
      <c r="AJ262" s="290"/>
      <c r="AK262" s="290"/>
      <c r="AL262" s="290"/>
      <c r="AM262" s="290"/>
      <c r="AN262" s="290"/>
      <c r="AO262" s="290"/>
      <c r="AP262" s="290"/>
      <c r="AQ262" s="290"/>
      <c r="AR262" s="290"/>
      <c r="AS262" s="290"/>
      <c r="AT262" s="290"/>
      <c r="AU262" s="290"/>
      <c r="AV262" s="290"/>
      <c r="AW262" s="290"/>
      <c r="AX262" s="290"/>
      <c r="AY262" s="290"/>
      <c r="AZ262" s="290"/>
      <c r="BA262" s="290"/>
      <c r="BB262" s="290"/>
      <c r="BC262" s="290"/>
      <c r="BD262" s="290"/>
      <c r="BE262" s="290"/>
      <c r="BF262" s="290"/>
    </row>
    <row r="263" spans="2:58" hidden="1">
      <c r="B263" s="251"/>
      <c r="AB263" s="290"/>
      <c r="AC263" s="290"/>
      <c r="AD263" s="290"/>
      <c r="AE263" s="290"/>
      <c r="AF263" s="290"/>
      <c r="AG263" s="290"/>
      <c r="AH263" s="290"/>
      <c r="AI263" s="290"/>
      <c r="AJ263" s="290"/>
      <c r="AK263" s="290"/>
      <c r="AL263" s="290"/>
      <c r="AM263" s="290"/>
      <c r="AN263" s="290"/>
      <c r="AO263" s="290"/>
      <c r="AP263" s="290"/>
      <c r="AQ263" s="290"/>
      <c r="AR263" s="290"/>
      <c r="AS263" s="290"/>
      <c r="AT263" s="290"/>
      <c r="AU263" s="290"/>
      <c r="AV263" s="290"/>
      <c r="AW263" s="290"/>
      <c r="AX263" s="290"/>
      <c r="AY263" s="290"/>
      <c r="AZ263" s="290"/>
      <c r="BA263" s="290"/>
      <c r="BB263" s="290"/>
      <c r="BC263" s="290"/>
      <c r="BD263" s="290"/>
      <c r="BE263" s="290"/>
      <c r="BF263" s="290"/>
    </row>
    <row r="264" spans="2:58" hidden="1">
      <c r="B264" s="251"/>
      <c r="AB264" s="290"/>
      <c r="AC264" s="290"/>
      <c r="AD264" s="290"/>
      <c r="AE264" s="290"/>
      <c r="AF264" s="290"/>
      <c r="AG264" s="290"/>
      <c r="AH264" s="290"/>
      <c r="AI264" s="290"/>
      <c r="AJ264" s="290"/>
      <c r="AK264" s="290"/>
      <c r="AL264" s="290"/>
      <c r="AM264" s="290"/>
      <c r="AN264" s="290"/>
      <c r="AO264" s="290"/>
      <c r="AP264" s="290"/>
      <c r="AQ264" s="290"/>
      <c r="AR264" s="290"/>
      <c r="AS264" s="290"/>
      <c r="AT264" s="290"/>
      <c r="AU264" s="290"/>
      <c r="AV264" s="290"/>
      <c r="AW264" s="290"/>
      <c r="AX264" s="290"/>
      <c r="AY264" s="290"/>
      <c r="AZ264" s="290"/>
      <c r="BA264" s="290"/>
      <c r="BB264" s="290"/>
      <c r="BC264" s="290"/>
      <c r="BD264" s="290"/>
      <c r="BE264" s="290"/>
      <c r="BF264" s="290"/>
    </row>
    <row r="265" spans="2:58" hidden="1">
      <c r="B265" s="251"/>
      <c r="AB265" s="290"/>
      <c r="AC265" s="290"/>
      <c r="AD265" s="290"/>
      <c r="AE265" s="290"/>
      <c r="AF265" s="290"/>
      <c r="AG265" s="290"/>
      <c r="AH265" s="290"/>
      <c r="AI265" s="290"/>
      <c r="AJ265" s="290"/>
      <c r="AK265" s="290"/>
      <c r="AL265" s="290"/>
      <c r="AM265" s="290"/>
      <c r="AN265" s="290"/>
      <c r="AO265" s="290"/>
      <c r="AP265" s="290"/>
      <c r="AQ265" s="290"/>
      <c r="AR265" s="290"/>
      <c r="AS265" s="290"/>
      <c r="AT265" s="290"/>
      <c r="AU265" s="290"/>
      <c r="AV265" s="290"/>
      <c r="AW265" s="290"/>
      <c r="AX265" s="290"/>
      <c r="AY265" s="290"/>
      <c r="AZ265" s="290"/>
      <c r="BA265" s="290"/>
      <c r="BB265" s="290"/>
      <c r="BC265" s="290"/>
      <c r="BD265" s="290"/>
      <c r="BE265" s="290"/>
      <c r="BF265" s="290"/>
    </row>
    <row r="266" spans="2:58" hidden="1">
      <c r="B266" s="251"/>
      <c r="AB266" s="290"/>
      <c r="AC266" s="290"/>
      <c r="AD266" s="290"/>
      <c r="AE266" s="290"/>
      <c r="AF266" s="290"/>
      <c r="AG266" s="290"/>
      <c r="AH266" s="290"/>
      <c r="AI266" s="290"/>
      <c r="AJ266" s="290"/>
      <c r="AK266" s="290"/>
      <c r="AL266" s="290"/>
      <c r="AM266" s="290"/>
      <c r="AN266" s="290"/>
      <c r="AO266" s="290"/>
      <c r="AP266" s="290"/>
      <c r="AQ266" s="290"/>
      <c r="AR266" s="290"/>
      <c r="AS266" s="290"/>
      <c r="AT266" s="290"/>
      <c r="AU266" s="290"/>
      <c r="AV266" s="290"/>
      <c r="AW266" s="290"/>
      <c r="AX266" s="290"/>
      <c r="AY266" s="290"/>
      <c r="AZ266" s="290"/>
      <c r="BA266" s="290"/>
      <c r="BB266" s="290"/>
      <c r="BC266" s="290"/>
      <c r="BD266" s="290"/>
      <c r="BE266" s="290"/>
      <c r="BF266" s="290"/>
    </row>
    <row r="267" spans="2:58" hidden="1">
      <c r="B267" s="251"/>
      <c r="AB267" s="290"/>
      <c r="AC267" s="290"/>
      <c r="AD267" s="290"/>
      <c r="AE267" s="290"/>
      <c r="AF267" s="290"/>
      <c r="AG267" s="290"/>
      <c r="AH267" s="290"/>
      <c r="AI267" s="290"/>
      <c r="AJ267" s="290"/>
      <c r="AK267" s="290"/>
      <c r="AL267" s="290"/>
      <c r="AM267" s="290"/>
      <c r="AN267" s="290"/>
      <c r="AO267" s="290"/>
      <c r="AP267" s="290"/>
      <c r="AQ267" s="290"/>
      <c r="AR267" s="290"/>
      <c r="AS267" s="290"/>
      <c r="AT267" s="290"/>
      <c r="AU267" s="290"/>
      <c r="AV267" s="290"/>
      <c r="AW267" s="290"/>
      <c r="AX267" s="290"/>
      <c r="AY267" s="290"/>
      <c r="AZ267" s="290"/>
      <c r="BA267" s="290"/>
      <c r="BB267" s="290"/>
      <c r="BC267" s="290"/>
      <c r="BD267" s="290"/>
      <c r="BE267" s="290"/>
      <c r="BF267" s="290"/>
    </row>
    <row r="268" spans="2:58" hidden="1">
      <c r="B268" s="251"/>
      <c r="AB268" s="290"/>
      <c r="AC268" s="290"/>
      <c r="AD268" s="290"/>
      <c r="AE268" s="290"/>
      <c r="AF268" s="290"/>
      <c r="AG268" s="290"/>
      <c r="AH268" s="290"/>
      <c r="AI268" s="290"/>
      <c r="AJ268" s="290"/>
      <c r="AK268" s="290"/>
      <c r="AL268" s="290"/>
      <c r="AM268" s="290"/>
      <c r="AN268" s="290"/>
      <c r="AO268" s="290"/>
      <c r="AP268" s="290"/>
      <c r="AQ268" s="290"/>
      <c r="AR268" s="290"/>
      <c r="AS268" s="290"/>
      <c r="AT268" s="290"/>
      <c r="AU268" s="290"/>
      <c r="AV268" s="290"/>
      <c r="AW268" s="290"/>
      <c r="AX268" s="290"/>
      <c r="AY268" s="290"/>
      <c r="AZ268" s="290"/>
      <c r="BA268" s="290"/>
      <c r="BB268" s="290"/>
      <c r="BC268" s="290"/>
      <c r="BD268" s="290"/>
      <c r="BE268" s="290"/>
      <c r="BF268" s="290"/>
    </row>
    <row r="269" spans="2:58" hidden="1">
      <c r="B269" s="251"/>
      <c r="AB269" s="290"/>
      <c r="AC269" s="290"/>
      <c r="AD269" s="290"/>
      <c r="AE269" s="290"/>
      <c r="AF269" s="290"/>
      <c r="AG269" s="290"/>
      <c r="AH269" s="290"/>
      <c r="AI269" s="290"/>
      <c r="AJ269" s="290"/>
      <c r="AK269" s="290"/>
      <c r="AL269" s="290"/>
      <c r="AM269" s="290"/>
      <c r="AN269" s="290"/>
      <c r="AO269" s="290"/>
      <c r="AP269" s="290"/>
      <c r="AQ269" s="290"/>
      <c r="AR269" s="290"/>
      <c r="AS269" s="290"/>
      <c r="AT269" s="290"/>
      <c r="AU269" s="290"/>
      <c r="AV269" s="290"/>
      <c r="AW269" s="290"/>
      <c r="AX269" s="290"/>
      <c r="AY269" s="290"/>
      <c r="AZ269" s="290"/>
      <c r="BA269" s="290"/>
      <c r="BB269" s="290"/>
      <c r="BC269" s="290"/>
      <c r="BD269" s="290"/>
      <c r="BE269" s="290"/>
      <c r="BF269" s="290"/>
    </row>
    <row r="270" spans="2:58" hidden="1">
      <c r="B270" s="251"/>
      <c r="AB270" s="290"/>
      <c r="AC270" s="290"/>
      <c r="AD270" s="290"/>
      <c r="AE270" s="290"/>
      <c r="AF270" s="290"/>
      <c r="AG270" s="290"/>
      <c r="AH270" s="290"/>
      <c r="AI270" s="290"/>
      <c r="AJ270" s="290"/>
      <c r="AK270" s="290"/>
      <c r="AL270" s="290"/>
      <c r="AM270" s="290"/>
      <c r="AN270" s="290"/>
      <c r="AO270" s="290"/>
      <c r="AP270" s="290"/>
      <c r="AQ270" s="290"/>
      <c r="AR270" s="290"/>
      <c r="AS270" s="290"/>
      <c r="AT270" s="290"/>
      <c r="AU270" s="290"/>
      <c r="AV270" s="290"/>
      <c r="AW270" s="290"/>
      <c r="AX270" s="290"/>
      <c r="AY270" s="290"/>
      <c r="AZ270" s="290"/>
      <c r="BA270" s="290"/>
      <c r="BB270" s="290"/>
      <c r="BC270" s="290"/>
      <c r="BD270" s="290"/>
      <c r="BE270" s="290"/>
      <c r="BF270" s="290"/>
    </row>
    <row r="271" spans="2:58" hidden="1">
      <c r="B271" s="251"/>
      <c r="AB271" s="290"/>
      <c r="AC271" s="290"/>
      <c r="AD271" s="290"/>
      <c r="AE271" s="290"/>
      <c r="AF271" s="290"/>
      <c r="AG271" s="290"/>
      <c r="AH271" s="290"/>
      <c r="AI271" s="290"/>
      <c r="AJ271" s="290"/>
      <c r="AK271" s="290"/>
      <c r="AL271" s="290"/>
      <c r="AM271" s="290"/>
      <c r="AN271" s="290"/>
      <c r="AO271" s="290"/>
      <c r="AP271" s="290"/>
      <c r="AQ271" s="290"/>
      <c r="AR271" s="290"/>
      <c r="AS271" s="290"/>
      <c r="AT271" s="290"/>
      <c r="AU271" s="290"/>
      <c r="AV271" s="290"/>
      <c r="AW271" s="290"/>
      <c r="AX271" s="290"/>
      <c r="AY271" s="290"/>
      <c r="AZ271" s="290"/>
      <c r="BA271" s="290"/>
      <c r="BB271" s="290"/>
      <c r="BC271" s="290"/>
      <c r="BD271" s="290"/>
      <c r="BE271" s="290"/>
      <c r="BF271" s="290"/>
    </row>
    <row r="272" spans="2:58" hidden="1">
      <c r="B272" s="251"/>
      <c r="AB272" s="290"/>
      <c r="AC272" s="290"/>
      <c r="AD272" s="290"/>
      <c r="AE272" s="290"/>
      <c r="AF272" s="290"/>
      <c r="AG272" s="290"/>
      <c r="AH272" s="290"/>
      <c r="AI272" s="290"/>
      <c r="AJ272" s="290"/>
      <c r="AK272" s="290"/>
      <c r="AL272" s="290"/>
      <c r="AM272" s="290"/>
      <c r="AN272" s="290"/>
      <c r="AO272" s="290"/>
      <c r="AP272" s="290"/>
      <c r="AQ272" s="290"/>
      <c r="AR272" s="290"/>
      <c r="AS272" s="290"/>
      <c r="AT272" s="290"/>
      <c r="AU272" s="290"/>
      <c r="AV272" s="290"/>
      <c r="AW272" s="290"/>
      <c r="AX272" s="290"/>
      <c r="AY272" s="290"/>
      <c r="AZ272" s="290"/>
      <c r="BA272" s="290"/>
      <c r="BB272" s="290"/>
      <c r="BC272" s="290"/>
      <c r="BD272" s="290"/>
      <c r="BE272" s="290"/>
      <c r="BF272" s="290"/>
    </row>
    <row r="273" spans="2:58" hidden="1">
      <c r="B273" s="251"/>
      <c r="AB273" s="290"/>
      <c r="AC273" s="290"/>
      <c r="AD273" s="290"/>
      <c r="AE273" s="290"/>
      <c r="AF273" s="290"/>
      <c r="AG273" s="290"/>
      <c r="AH273" s="290"/>
      <c r="AI273" s="290"/>
      <c r="AJ273" s="290"/>
      <c r="AK273" s="290"/>
      <c r="AL273" s="290"/>
      <c r="AM273" s="290"/>
      <c r="AN273" s="290"/>
      <c r="AO273" s="290"/>
      <c r="AP273" s="290"/>
      <c r="AQ273" s="290"/>
      <c r="AR273" s="290"/>
      <c r="AS273" s="290"/>
      <c r="AT273" s="290"/>
      <c r="AU273" s="290"/>
      <c r="AV273" s="290"/>
      <c r="AW273" s="290"/>
      <c r="AX273" s="290"/>
      <c r="AY273" s="290"/>
      <c r="AZ273" s="290"/>
      <c r="BA273" s="290"/>
      <c r="BB273" s="290"/>
      <c r="BC273" s="290"/>
      <c r="BD273" s="290"/>
      <c r="BE273" s="290"/>
      <c r="BF273" s="290"/>
    </row>
    <row r="274" spans="2:58" hidden="1">
      <c r="B274" s="251"/>
      <c r="AB274" s="290"/>
      <c r="AC274" s="290"/>
      <c r="AD274" s="290"/>
      <c r="AE274" s="290"/>
      <c r="AF274" s="290"/>
      <c r="AG274" s="290"/>
      <c r="AH274" s="290"/>
      <c r="AI274" s="290"/>
      <c r="AJ274" s="290"/>
      <c r="AK274" s="290"/>
      <c r="AL274" s="290"/>
      <c r="AM274" s="290"/>
      <c r="AN274" s="290"/>
      <c r="AO274" s="290"/>
      <c r="AP274" s="290"/>
      <c r="AQ274" s="290"/>
      <c r="AR274" s="290"/>
      <c r="AS274" s="290"/>
      <c r="AT274" s="290"/>
      <c r="AU274" s="290"/>
      <c r="AV274" s="290"/>
      <c r="AW274" s="290"/>
      <c r="AX274" s="290"/>
      <c r="AY274" s="290"/>
      <c r="AZ274" s="290"/>
      <c r="BA274" s="290"/>
      <c r="BB274" s="290"/>
      <c r="BC274" s="290"/>
      <c r="BD274" s="290"/>
      <c r="BE274" s="290"/>
      <c r="BF274" s="290"/>
    </row>
    <row r="275" spans="2:58" hidden="1">
      <c r="B275" s="251"/>
      <c r="AB275" s="290"/>
      <c r="AC275" s="290"/>
      <c r="AD275" s="290"/>
      <c r="AE275" s="290"/>
      <c r="AF275" s="290"/>
      <c r="AG275" s="290"/>
      <c r="AH275" s="290"/>
      <c r="AI275" s="290"/>
      <c r="AJ275" s="290"/>
      <c r="AK275" s="290"/>
      <c r="AL275" s="290"/>
      <c r="AM275" s="290"/>
      <c r="AN275" s="290"/>
      <c r="AO275" s="290"/>
      <c r="AP275" s="290"/>
      <c r="AQ275" s="290"/>
      <c r="AR275" s="290"/>
      <c r="AS275" s="290"/>
      <c r="AT275" s="290"/>
      <c r="AU275" s="290"/>
      <c r="AV275" s="290"/>
      <c r="AW275" s="290"/>
      <c r="AX275" s="290"/>
      <c r="AY275" s="290"/>
      <c r="AZ275" s="290"/>
      <c r="BA275" s="290"/>
      <c r="BB275" s="290"/>
      <c r="BC275" s="290"/>
      <c r="BD275" s="290"/>
      <c r="BE275" s="290"/>
      <c r="BF275" s="290"/>
    </row>
    <row r="276" spans="2:58" hidden="1">
      <c r="B276" s="251"/>
      <c r="AB276" s="290"/>
      <c r="AC276" s="290"/>
      <c r="AD276" s="290"/>
      <c r="AE276" s="290"/>
      <c r="AF276" s="290"/>
      <c r="AG276" s="290"/>
      <c r="AH276" s="290"/>
      <c r="AI276" s="290"/>
      <c r="AJ276" s="290"/>
      <c r="AK276" s="290"/>
      <c r="AL276" s="290"/>
      <c r="AM276" s="290"/>
      <c r="AN276" s="290"/>
      <c r="AO276" s="290"/>
      <c r="AP276" s="290"/>
      <c r="AQ276" s="290"/>
      <c r="AR276" s="290"/>
      <c r="AS276" s="290"/>
      <c r="AT276" s="290"/>
      <c r="AU276" s="290"/>
      <c r="AV276" s="290"/>
      <c r="AW276" s="290"/>
      <c r="AX276" s="290"/>
      <c r="AY276" s="290"/>
      <c r="AZ276" s="290"/>
      <c r="BA276" s="290"/>
      <c r="BB276" s="290"/>
      <c r="BC276" s="290"/>
      <c r="BD276" s="290"/>
      <c r="BE276" s="290"/>
      <c r="BF276" s="290"/>
    </row>
    <row r="277" spans="2:58" hidden="1">
      <c r="B277" s="251"/>
      <c r="AB277" s="290"/>
      <c r="AC277" s="290"/>
      <c r="AD277" s="290"/>
      <c r="AE277" s="290"/>
      <c r="AF277" s="290"/>
      <c r="AG277" s="290"/>
      <c r="AH277" s="290"/>
      <c r="AI277" s="290"/>
      <c r="AJ277" s="290"/>
      <c r="AK277" s="290"/>
      <c r="AL277" s="290"/>
      <c r="AM277" s="290"/>
      <c r="AN277" s="290"/>
      <c r="AO277" s="290"/>
      <c r="AP277" s="290"/>
      <c r="AQ277" s="290"/>
      <c r="AR277" s="290"/>
      <c r="AS277" s="290"/>
      <c r="AT277" s="290"/>
      <c r="AU277" s="290"/>
      <c r="AV277" s="290"/>
      <c r="AW277" s="290"/>
      <c r="AX277" s="290"/>
      <c r="AY277" s="290"/>
      <c r="AZ277" s="290"/>
      <c r="BA277" s="290"/>
      <c r="BB277" s="290"/>
      <c r="BC277" s="290"/>
      <c r="BD277" s="290"/>
      <c r="BE277" s="290"/>
      <c r="BF277" s="290"/>
    </row>
    <row r="278" spans="2:58" hidden="1">
      <c r="B278" s="251"/>
      <c r="AB278" s="290"/>
      <c r="AC278" s="290"/>
      <c r="AD278" s="290"/>
      <c r="AE278" s="290"/>
      <c r="AF278" s="290"/>
      <c r="AG278" s="290"/>
      <c r="AH278" s="290"/>
      <c r="AI278" s="290"/>
      <c r="AJ278" s="290"/>
      <c r="AK278" s="290"/>
      <c r="AL278" s="290"/>
      <c r="AM278" s="290"/>
      <c r="AN278" s="290"/>
      <c r="AO278" s="290"/>
      <c r="AP278" s="290"/>
      <c r="AQ278" s="290"/>
      <c r="AR278" s="290"/>
      <c r="AS278" s="290"/>
      <c r="AT278" s="290"/>
      <c r="AU278" s="290"/>
      <c r="AV278" s="290"/>
      <c r="AW278" s="290"/>
      <c r="AX278" s="290"/>
      <c r="AY278" s="290"/>
      <c r="AZ278" s="290"/>
      <c r="BA278" s="290"/>
      <c r="BB278" s="290"/>
      <c r="BC278" s="290"/>
      <c r="BD278" s="290"/>
      <c r="BE278" s="290"/>
      <c r="BF278" s="290"/>
    </row>
    <row r="279" spans="2:58" hidden="1">
      <c r="B279" s="251"/>
      <c r="AB279" s="290"/>
      <c r="AC279" s="290"/>
      <c r="AD279" s="290"/>
      <c r="AE279" s="290"/>
      <c r="AF279" s="290"/>
      <c r="AG279" s="290"/>
      <c r="AH279" s="290"/>
      <c r="AI279" s="290"/>
      <c r="AJ279" s="290"/>
      <c r="AK279" s="290"/>
      <c r="AL279" s="290"/>
      <c r="AM279" s="290"/>
      <c r="AN279" s="290"/>
      <c r="AO279" s="290"/>
      <c r="AP279" s="290"/>
      <c r="AQ279" s="290"/>
      <c r="AR279" s="290"/>
      <c r="AS279" s="290"/>
      <c r="AT279" s="290"/>
      <c r="AU279" s="290"/>
      <c r="AV279" s="290"/>
      <c r="AW279" s="290"/>
      <c r="AX279" s="290"/>
      <c r="AY279" s="290"/>
      <c r="AZ279" s="290"/>
      <c r="BA279" s="290"/>
      <c r="BB279" s="290"/>
      <c r="BC279" s="290"/>
      <c r="BD279" s="290"/>
      <c r="BE279" s="290"/>
      <c r="BF279" s="290"/>
    </row>
    <row r="280" spans="2:58" hidden="1">
      <c r="B280" s="251"/>
      <c r="AB280" s="290"/>
      <c r="AC280" s="290"/>
      <c r="AD280" s="290"/>
      <c r="AE280" s="290"/>
      <c r="AF280" s="290"/>
      <c r="AG280" s="290"/>
      <c r="AH280" s="290"/>
      <c r="AI280" s="290"/>
      <c r="AJ280" s="290"/>
      <c r="AK280" s="290"/>
      <c r="AL280" s="290"/>
      <c r="AM280" s="290"/>
      <c r="AN280" s="290"/>
      <c r="AO280" s="290"/>
      <c r="AP280" s="290"/>
      <c r="AQ280" s="290"/>
      <c r="AR280" s="290"/>
      <c r="AS280" s="290"/>
      <c r="AT280" s="290"/>
      <c r="AU280" s="290"/>
      <c r="AV280" s="290"/>
      <c r="AW280" s="290"/>
      <c r="AX280" s="290"/>
      <c r="AY280" s="290"/>
      <c r="AZ280" s="290"/>
      <c r="BA280" s="290"/>
      <c r="BB280" s="290"/>
      <c r="BC280" s="290"/>
      <c r="BD280" s="290"/>
      <c r="BE280" s="290"/>
      <c r="BF280" s="290"/>
    </row>
    <row r="281" spans="2:58" hidden="1">
      <c r="B281" s="251"/>
      <c r="AB281" s="290"/>
      <c r="AC281" s="290"/>
      <c r="AD281" s="290"/>
      <c r="AE281" s="290"/>
      <c r="AF281" s="290"/>
      <c r="AG281" s="290"/>
      <c r="AH281" s="290"/>
      <c r="AI281" s="290"/>
      <c r="AJ281" s="290"/>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c r="BE281" s="290"/>
      <c r="BF281" s="290"/>
    </row>
    <row r="282" spans="2:58" hidden="1">
      <c r="B282" s="251"/>
      <c r="AB282" s="290"/>
      <c r="AC282" s="290"/>
      <c r="AD282" s="290"/>
      <c r="AE282" s="290"/>
      <c r="AF282" s="290"/>
      <c r="AG282" s="290"/>
      <c r="AH282" s="290"/>
      <c r="AI282" s="290"/>
      <c r="AJ282" s="290"/>
      <c r="AK282" s="290"/>
      <c r="AL282" s="290"/>
      <c r="AM282" s="290"/>
      <c r="AN282" s="290"/>
      <c r="AO282" s="290"/>
      <c r="AP282" s="290"/>
      <c r="AQ282" s="290"/>
      <c r="AR282" s="290"/>
      <c r="AS282" s="290"/>
      <c r="AT282" s="290"/>
      <c r="AU282" s="290"/>
      <c r="AV282" s="290"/>
      <c r="AW282" s="290"/>
      <c r="AX282" s="290"/>
      <c r="AY282" s="290"/>
      <c r="AZ282" s="290"/>
      <c r="BA282" s="290"/>
      <c r="BB282" s="290"/>
      <c r="BC282" s="290"/>
      <c r="BD282" s="290"/>
      <c r="BE282" s="290"/>
      <c r="BF282" s="290"/>
    </row>
    <row r="283" spans="2:58" hidden="1">
      <c r="B283" s="251"/>
      <c r="AB283" s="290"/>
      <c r="AC283" s="290"/>
      <c r="AD283" s="290"/>
      <c r="AE283" s="290"/>
      <c r="AF283" s="290"/>
      <c r="AG283" s="290"/>
      <c r="AH283" s="290"/>
      <c r="AI283" s="290"/>
      <c r="AJ283" s="290"/>
      <c r="AK283" s="290"/>
      <c r="AL283" s="290"/>
      <c r="AM283" s="290"/>
      <c r="AN283" s="290"/>
      <c r="AO283" s="290"/>
      <c r="AP283" s="290"/>
      <c r="AQ283" s="290"/>
      <c r="AR283" s="290"/>
      <c r="AS283" s="290"/>
      <c r="AT283" s="290"/>
      <c r="AU283" s="290"/>
      <c r="AV283" s="290"/>
      <c r="AW283" s="290"/>
      <c r="AX283" s="290"/>
      <c r="AY283" s="290"/>
      <c r="AZ283" s="290"/>
      <c r="BA283" s="290"/>
      <c r="BB283" s="290"/>
      <c r="BC283" s="290"/>
      <c r="BD283" s="290"/>
      <c r="BE283" s="290"/>
      <c r="BF283" s="290"/>
    </row>
    <row r="284" spans="2:58" hidden="1">
      <c r="B284" s="251"/>
      <c r="AB284" s="290"/>
      <c r="AC284" s="290"/>
      <c r="AD284" s="290"/>
      <c r="AE284" s="290"/>
      <c r="AF284" s="290"/>
      <c r="AG284" s="290"/>
      <c r="AH284" s="290"/>
      <c r="AI284" s="290"/>
      <c r="AJ284" s="290"/>
      <c r="AK284" s="290"/>
      <c r="AL284" s="290"/>
      <c r="AM284" s="290"/>
      <c r="AN284" s="290"/>
      <c r="AO284" s="290"/>
      <c r="AP284" s="290"/>
      <c r="AQ284" s="290"/>
      <c r="AR284" s="290"/>
      <c r="AS284" s="290"/>
      <c r="AT284" s="290"/>
      <c r="AU284" s="290"/>
      <c r="AV284" s="290"/>
      <c r="AW284" s="290"/>
      <c r="AX284" s="290"/>
      <c r="AY284" s="290"/>
      <c r="AZ284" s="290"/>
      <c r="BA284" s="290"/>
      <c r="BB284" s="290"/>
      <c r="BC284" s="290"/>
      <c r="BD284" s="290"/>
      <c r="BE284" s="290"/>
      <c r="BF284" s="290"/>
    </row>
    <row r="285" spans="2:58" hidden="1">
      <c r="B285" s="251"/>
      <c r="AB285" s="290"/>
      <c r="AC285" s="290"/>
      <c r="AD285" s="290"/>
      <c r="AE285" s="290"/>
      <c r="AF285" s="290"/>
      <c r="AG285" s="290"/>
      <c r="AH285" s="290"/>
      <c r="AI285" s="290"/>
      <c r="AJ285" s="290"/>
      <c r="AK285" s="290"/>
      <c r="AL285" s="290"/>
      <c r="AM285" s="290"/>
      <c r="AN285" s="290"/>
      <c r="AO285" s="290"/>
      <c r="AP285" s="290"/>
      <c r="AQ285" s="290"/>
      <c r="AR285" s="290"/>
      <c r="AS285" s="290"/>
      <c r="AT285" s="290"/>
      <c r="AU285" s="290"/>
      <c r="AV285" s="290"/>
      <c r="AW285" s="290"/>
      <c r="AX285" s="290"/>
      <c r="AY285" s="290"/>
      <c r="AZ285" s="290"/>
      <c r="BA285" s="290"/>
      <c r="BB285" s="290"/>
      <c r="BC285" s="290"/>
      <c r="BD285" s="290"/>
      <c r="BE285" s="290"/>
      <c r="BF285" s="290"/>
    </row>
    <row r="286" spans="2:58" hidden="1">
      <c r="B286" s="251"/>
      <c r="AB286" s="290"/>
      <c r="AC286" s="290"/>
      <c r="AD286" s="290"/>
      <c r="AE286" s="290"/>
      <c r="AF286" s="290"/>
      <c r="AG286" s="290"/>
      <c r="AH286" s="290"/>
      <c r="AI286" s="290"/>
      <c r="AJ286" s="290"/>
      <c r="AK286" s="290"/>
      <c r="AL286" s="290"/>
      <c r="AM286" s="290"/>
      <c r="AN286" s="290"/>
      <c r="AO286" s="290"/>
      <c r="AP286" s="290"/>
      <c r="AQ286" s="290"/>
      <c r="AR286" s="290"/>
      <c r="AS286" s="290"/>
      <c r="AT286" s="290"/>
      <c r="AU286" s="290"/>
      <c r="AV286" s="290"/>
      <c r="AW286" s="290"/>
      <c r="AX286" s="290"/>
      <c r="AY286" s="290"/>
      <c r="AZ286" s="290"/>
      <c r="BA286" s="290"/>
      <c r="BB286" s="290"/>
      <c r="BC286" s="290"/>
      <c r="BD286" s="290"/>
      <c r="BE286" s="290"/>
      <c r="BF286" s="290"/>
    </row>
    <row r="287" spans="2:58" hidden="1">
      <c r="B287" s="251"/>
      <c r="AB287" s="290"/>
      <c r="AC287" s="290"/>
      <c r="AD287" s="290"/>
      <c r="AE287" s="290"/>
      <c r="AF287" s="290"/>
      <c r="AG287" s="290"/>
      <c r="AH287" s="290"/>
      <c r="AI287" s="290"/>
      <c r="AJ287" s="290"/>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c r="BE287" s="290"/>
      <c r="BF287" s="290"/>
    </row>
    <row r="288" spans="2:58" hidden="1">
      <c r="B288" s="251"/>
      <c r="AB288" s="290"/>
      <c r="AC288" s="290"/>
      <c r="AD288" s="290"/>
      <c r="AE288" s="290"/>
      <c r="AF288" s="290"/>
      <c r="AG288" s="290"/>
      <c r="AH288" s="290"/>
      <c r="AI288" s="290"/>
      <c r="AJ288" s="290"/>
      <c r="AK288" s="290"/>
      <c r="AL288" s="290"/>
      <c r="AM288" s="290"/>
      <c r="AN288" s="290"/>
      <c r="AO288" s="290"/>
      <c r="AP288" s="290"/>
      <c r="AQ288" s="290"/>
      <c r="AR288" s="290"/>
      <c r="AS288" s="290"/>
      <c r="AT288" s="290"/>
      <c r="AU288" s="290"/>
      <c r="AV288" s="290"/>
      <c r="AW288" s="290"/>
      <c r="AX288" s="290"/>
      <c r="AY288" s="290"/>
      <c r="AZ288" s="290"/>
      <c r="BA288" s="290"/>
      <c r="BB288" s="290"/>
      <c r="BC288" s="290"/>
      <c r="BD288" s="290"/>
      <c r="BE288" s="290"/>
      <c r="BF288" s="290"/>
    </row>
    <row r="289" spans="2:58" hidden="1">
      <c r="B289" s="251"/>
      <c r="AB289" s="290"/>
      <c r="AC289" s="290"/>
      <c r="AD289" s="290"/>
      <c r="AE289" s="290"/>
      <c r="AF289" s="290"/>
      <c r="AG289" s="290"/>
      <c r="AH289" s="290"/>
      <c r="AI289" s="290"/>
      <c r="AJ289" s="290"/>
      <c r="AK289" s="290"/>
      <c r="AL289" s="290"/>
      <c r="AM289" s="290"/>
      <c r="AN289" s="290"/>
      <c r="AO289" s="290"/>
      <c r="AP289" s="290"/>
      <c r="AQ289" s="290"/>
      <c r="AR289" s="290"/>
      <c r="AS289" s="290"/>
      <c r="AT289" s="290"/>
      <c r="AU289" s="290"/>
      <c r="AV289" s="290"/>
      <c r="AW289" s="290"/>
      <c r="AX289" s="290"/>
      <c r="AY289" s="290"/>
      <c r="AZ289" s="290"/>
      <c r="BA289" s="290"/>
      <c r="BB289" s="290"/>
      <c r="BC289" s="290"/>
      <c r="BD289" s="290"/>
      <c r="BE289" s="290"/>
      <c r="BF289" s="290"/>
    </row>
    <row r="290" spans="2:58" hidden="1">
      <c r="B290" s="251"/>
      <c r="AB290" s="290"/>
      <c r="AC290" s="290"/>
      <c r="AD290" s="290"/>
      <c r="AE290" s="290"/>
      <c r="AF290" s="290"/>
      <c r="AG290" s="290"/>
      <c r="AH290" s="290"/>
      <c r="AI290" s="290"/>
      <c r="AJ290" s="290"/>
      <c r="AK290" s="290"/>
      <c r="AL290" s="290"/>
      <c r="AM290" s="290"/>
      <c r="AN290" s="290"/>
      <c r="AO290" s="290"/>
      <c r="AP290" s="290"/>
      <c r="AQ290" s="290"/>
      <c r="AR290" s="290"/>
      <c r="AS290" s="290"/>
      <c r="AT290" s="290"/>
      <c r="AU290" s="290"/>
      <c r="AV290" s="290"/>
      <c r="AW290" s="290"/>
      <c r="AX290" s="290"/>
      <c r="AY290" s="290"/>
      <c r="AZ290" s="290"/>
      <c r="BA290" s="290"/>
      <c r="BB290" s="290"/>
      <c r="BC290" s="290"/>
      <c r="BD290" s="290"/>
      <c r="BE290" s="290"/>
      <c r="BF290" s="290"/>
    </row>
    <row r="291" spans="2:58" hidden="1">
      <c r="B291" s="251"/>
      <c r="AB291" s="290"/>
      <c r="AC291" s="290"/>
      <c r="AD291" s="290"/>
      <c r="AE291" s="290"/>
      <c r="AF291" s="290"/>
      <c r="AG291" s="290"/>
      <c r="AH291" s="290"/>
      <c r="AI291" s="290"/>
      <c r="AJ291" s="290"/>
      <c r="AK291" s="290"/>
      <c r="AL291" s="290"/>
      <c r="AM291" s="290"/>
      <c r="AN291" s="290"/>
      <c r="AO291" s="290"/>
      <c r="AP291" s="290"/>
      <c r="AQ291" s="290"/>
      <c r="AR291" s="290"/>
      <c r="AS291" s="290"/>
      <c r="AT291" s="290"/>
      <c r="AU291" s="290"/>
      <c r="AV291" s="290"/>
      <c r="AW291" s="290"/>
      <c r="AX291" s="290"/>
      <c r="AY291" s="290"/>
      <c r="AZ291" s="290"/>
      <c r="BA291" s="290"/>
      <c r="BB291" s="290"/>
      <c r="BC291" s="290"/>
      <c r="BD291" s="290"/>
      <c r="BE291" s="290"/>
      <c r="BF291" s="290"/>
    </row>
    <row r="292" spans="2:58" hidden="1">
      <c r="B292" s="251"/>
      <c r="AB292" s="290"/>
      <c r="AC292" s="290"/>
      <c r="AD292" s="290"/>
      <c r="AE292" s="290"/>
      <c r="AF292" s="290"/>
      <c r="AG292" s="290"/>
      <c r="AH292" s="290"/>
      <c r="AI292" s="290"/>
      <c r="AJ292" s="290"/>
      <c r="AK292" s="290"/>
      <c r="AL292" s="290"/>
      <c r="AM292" s="290"/>
      <c r="AN292" s="290"/>
      <c r="AO292" s="290"/>
      <c r="AP292" s="290"/>
      <c r="AQ292" s="290"/>
      <c r="AR292" s="290"/>
      <c r="AS292" s="290"/>
      <c r="AT292" s="290"/>
      <c r="AU292" s="290"/>
      <c r="AV292" s="290"/>
      <c r="AW292" s="290"/>
      <c r="AX292" s="290"/>
      <c r="AY292" s="290"/>
      <c r="AZ292" s="290"/>
      <c r="BA292" s="290"/>
      <c r="BB292" s="290"/>
      <c r="BC292" s="290"/>
      <c r="BD292" s="290"/>
      <c r="BE292" s="290"/>
      <c r="BF292" s="290"/>
    </row>
    <row r="293" spans="2:58" hidden="1">
      <c r="B293" s="251"/>
      <c r="AB293" s="290"/>
      <c r="AC293" s="290"/>
      <c r="AD293" s="290"/>
      <c r="AE293" s="290"/>
      <c r="AF293" s="290"/>
      <c r="AG293" s="290"/>
      <c r="AH293" s="290"/>
      <c r="AI293" s="290"/>
      <c r="AJ293" s="290"/>
      <c r="AK293" s="290"/>
      <c r="AL293" s="290"/>
      <c r="AM293" s="290"/>
      <c r="AN293" s="290"/>
      <c r="AO293" s="290"/>
      <c r="AP293" s="290"/>
      <c r="AQ293" s="290"/>
      <c r="AR293" s="290"/>
      <c r="AS293" s="290"/>
      <c r="AT293" s="290"/>
      <c r="AU293" s="290"/>
      <c r="AV293" s="290"/>
      <c r="AW293" s="290"/>
      <c r="AX293" s="290"/>
      <c r="AY293" s="290"/>
      <c r="AZ293" s="290"/>
      <c r="BA293" s="290"/>
      <c r="BB293" s="290"/>
      <c r="BC293" s="290"/>
      <c r="BD293" s="290"/>
      <c r="BE293" s="290"/>
      <c r="BF293" s="290"/>
    </row>
    <row r="294" spans="2:58" hidden="1">
      <c r="B294" s="251"/>
      <c r="AB294" s="290"/>
      <c r="AC294" s="290"/>
      <c r="AD294" s="290"/>
      <c r="AE294" s="290"/>
      <c r="AF294" s="290"/>
      <c r="AG294" s="290"/>
      <c r="AH294" s="290"/>
      <c r="AI294" s="290"/>
      <c r="AJ294" s="290"/>
      <c r="AK294" s="290"/>
      <c r="AL294" s="290"/>
      <c r="AM294" s="290"/>
      <c r="AN294" s="290"/>
      <c r="AO294" s="290"/>
      <c r="AP294" s="290"/>
      <c r="AQ294" s="290"/>
      <c r="AR294" s="290"/>
      <c r="AS294" s="290"/>
      <c r="AT294" s="290"/>
      <c r="AU294" s="290"/>
      <c r="AV294" s="290"/>
      <c r="AW294" s="290"/>
      <c r="AX294" s="290"/>
      <c r="AY294" s="290"/>
      <c r="AZ294" s="290"/>
      <c r="BA294" s="290"/>
      <c r="BB294" s="290"/>
      <c r="BC294" s="290"/>
      <c r="BD294" s="290"/>
      <c r="BE294" s="290"/>
      <c r="BF294" s="290"/>
    </row>
    <row r="295" spans="2:58" hidden="1">
      <c r="B295" s="251"/>
      <c r="AB295" s="290"/>
      <c r="AC295" s="290"/>
      <c r="AD295" s="290"/>
      <c r="AE295" s="290"/>
      <c r="AF295" s="290"/>
      <c r="AG295" s="290"/>
      <c r="AH295" s="290"/>
      <c r="AI295" s="290"/>
      <c r="AJ295" s="290"/>
      <c r="AK295" s="290"/>
      <c r="AL295" s="290"/>
      <c r="AM295" s="290"/>
      <c r="AN295" s="290"/>
      <c r="AO295" s="290"/>
      <c r="AP295" s="290"/>
      <c r="AQ295" s="290"/>
      <c r="AR295" s="290"/>
      <c r="AS295" s="290"/>
      <c r="AT295" s="290"/>
      <c r="AU295" s="290"/>
      <c r="AV295" s="290"/>
      <c r="AW295" s="290"/>
      <c r="AX295" s="290"/>
      <c r="AY295" s="290"/>
      <c r="AZ295" s="290"/>
      <c r="BA295" s="290"/>
      <c r="BB295" s="290"/>
      <c r="BC295" s="290"/>
      <c r="BD295" s="290"/>
      <c r="BE295" s="290"/>
      <c r="BF295" s="290"/>
    </row>
    <row r="296" spans="2:58" hidden="1">
      <c r="B296" s="251"/>
      <c r="AB296" s="290"/>
      <c r="AC296" s="290"/>
      <c r="AD296" s="290"/>
      <c r="AE296" s="290"/>
      <c r="AF296" s="290"/>
      <c r="AG296" s="290"/>
      <c r="AH296" s="290"/>
      <c r="AI296" s="290"/>
      <c r="AJ296" s="290"/>
      <c r="AK296" s="290"/>
      <c r="AL296" s="290"/>
      <c r="AM296" s="290"/>
      <c r="AN296" s="290"/>
      <c r="AO296" s="290"/>
      <c r="AP296" s="290"/>
      <c r="AQ296" s="290"/>
      <c r="AR296" s="290"/>
      <c r="AS296" s="290"/>
      <c r="AT296" s="290"/>
      <c r="AU296" s="290"/>
      <c r="AV296" s="290"/>
      <c r="AW296" s="290"/>
      <c r="AX296" s="290"/>
      <c r="AY296" s="290"/>
      <c r="AZ296" s="290"/>
      <c r="BA296" s="290"/>
      <c r="BB296" s="290"/>
      <c r="BC296" s="290"/>
      <c r="BD296" s="290"/>
      <c r="BE296" s="290"/>
      <c r="BF296" s="290"/>
    </row>
    <row r="297" spans="2:58" hidden="1">
      <c r="B297" s="251"/>
      <c r="AB297" s="290"/>
      <c r="AC297" s="290"/>
      <c r="AD297" s="290"/>
      <c r="AE297" s="290"/>
      <c r="AF297" s="290"/>
      <c r="AG297" s="290"/>
      <c r="AH297" s="290"/>
      <c r="AI297" s="290"/>
      <c r="AJ297" s="290"/>
      <c r="AK297" s="290"/>
      <c r="AL297" s="290"/>
      <c r="AM297" s="290"/>
      <c r="AN297" s="290"/>
      <c r="AO297" s="290"/>
      <c r="AP297" s="290"/>
      <c r="AQ297" s="290"/>
      <c r="AR297" s="290"/>
      <c r="AS297" s="290"/>
      <c r="AT297" s="290"/>
      <c r="AU297" s="290"/>
      <c r="AV297" s="290"/>
      <c r="AW297" s="290"/>
      <c r="AX297" s="290"/>
      <c r="AY297" s="290"/>
      <c r="AZ297" s="290"/>
      <c r="BA297" s="290"/>
      <c r="BB297" s="290"/>
      <c r="BC297" s="290"/>
      <c r="BD297" s="290"/>
      <c r="BE297" s="290"/>
      <c r="BF297" s="290"/>
    </row>
    <row r="298" spans="2:58" hidden="1">
      <c r="B298" s="251"/>
      <c r="AB298" s="290"/>
      <c r="AC298" s="290"/>
      <c r="AD298" s="290"/>
      <c r="AE298" s="290"/>
      <c r="AF298" s="290"/>
      <c r="AG298" s="290"/>
      <c r="AH298" s="290"/>
      <c r="AI298" s="290"/>
      <c r="AJ298" s="290"/>
      <c r="AK298" s="290"/>
      <c r="AL298" s="290"/>
      <c r="AM298" s="290"/>
      <c r="AN298" s="290"/>
      <c r="AO298" s="290"/>
      <c r="AP298" s="290"/>
      <c r="AQ298" s="290"/>
      <c r="AR298" s="290"/>
      <c r="AS298" s="290"/>
      <c r="AT298" s="290"/>
      <c r="AU298" s="290"/>
      <c r="AV298" s="290"/>
      <c r="AW298" s="290"/>
      <c r="AX298" s="290"/>
      <c r="AY298" s="290"/>
      <c r="AZ298" s="290"/>
      <c r="BA298" s="290"/>
      <c r="BB298" s="290"/>
      <c r="BC298" s="290"/>
      <c r="BD298" s="290"/>
      <c r="BE298" s="290"/>
      <c r="BF298" s="290"/>
    </row>
    <row r="299" spans="2:58" hidden="1">
      <c r="B299" s="251"/>
      <c r="AB299" s="290"/>
      <c r="AC299" s="290"/>
      <c r="AD299" s="290"/>
      <c r="AE299" s="290"/>
      <c r="AF299" s="290"/>
      <c r="AG299" s="290"/>
      <c r="AH299" s="290"/>
      <c r="AI299" s="290"/>
      <c r="AJ299" s="290"/>
      <c r="AK299" s="290"/>
      <c r="AL299" s="290"/>
      <c r="AM299" s="290"/>
      <c r="AN299" s="290"/>
      <c r="AO299" s="290"/>
      <c r="AP299" s="290"/>
      <c r="AQ299" s="290"/>
      <c r="AR299" s="290"/>
      <c r="AS299" s="290"/>
      <c r="AT299" s="290"/>
      <c r="AU299" s="290"/>
      <c r="AV299" s="290"/>
      <c r="AW299" s="290"/>
      <c r="AX299" s="290"/>
      <c r="AY299" s="290"/>
      <c r="AZ299" s="290"/>
      <c r="BA299" s="290"/>
      <c r="BB299" s="290"/>
      <c r="BC299" s="290"/>
      <c r="BD299" s="290"/>
      <c r="BE299" s="290"/>
      <c r="BF299" s="290"/>
    </row>
    <row r="300" spans="2:58" hidden="1">
      <c r="B300" s="251"/>
      <c r="AB300" s="290"/>
      <c r="AC300" s="290"/>
      <c r="AD300" s="290"/>
      <c r="AE300" s="290"/>
      <c r="AF300" s="290"/>
      <c r="AG300" s="290"/>
      <c r="AH300" s="290"/>
      <c r="AI300" s="290"/>
      <c r="AJ300" s="290"/>
      <c r="AK300" s="290"/>
      <c r="AL300" s="290"/>
      <c r="AM300" s="290"/>
      <c r="AN300" s="290"/>
      <c r="AO300" s="290"/>
      <c r="AP300" s="290"/>
      <c r="AQ300" s="290"/>
      <c r="AR300" s="290"/>
      <c r="AS300" s="290"/>
      <c r="AT300" s="290"/>
      <c r="AU300" s="290"/>
      <c r="AV300" s="290"/>
      <c r="AW300" s="290"/>
      <c r="AX300" s="290"/>
      <c r="AY300" s="290"/>
      <c r="AZ300" s="290"/>
      <c r="BA300" s="290"/>
      <c r="BB300" s="290"/>
      <c r="BC300" s="290"/>
      <c r="BD300" s="290"/>
      <c r="BE300" s="290"/>
      <c r="BF300" s="290"/>
    </row>
    <row r="301" spans="2:58" hidden="1">
      <c r="B301" s="251"/>
      <c r="AB301" s="290"/>
      <c r="AC301" s="290"/>
      <c r="AD301" s="290"/>
      <c r="AE301" s="290"/>
      <c r="AF301" s="290"/>
      <c r="AG301" s="290"/>
      <c r="AH301" s="290"/>
      <c r="AI301" s="290"/>
      <c r="AJ301" s="290"/>
      <c r="AK301" s="290"/>
      <c r="AL301" s="290"/>
      <c r="AM301" s="290"/>
      <c r="AN301" s="290"/>
      <c r="AO301" s="290"/>
      <c r="AP301" s="290"/>
      <c r="AQ301" s="290"/>
      <c r="AR301" s="290"/>
      <c r="AS301" s="290"/>
      <c r="AT301" s="290"/>
      <c r="AU301" s="290"/>
      <c r="AV301" s="290"/>
      <c r="AW301" s="290"/>
      <c r="AX301" s="290"/>
      <c r="AY301" s="290"/>
      <c r="AZ301" s="290"/>
      <c r="BA301" s="290"/>
      <c r="BB301" s="290"/>
      <c r="BC301" s="290"/>
      <c r="BD301" s="290"/>
      <c r="BE301" s="290"/>
      <c r="BF301" s="290"/>
    </row>
    <row r="302" spans="2:58" hidden="1">
      <c r="B302" s="251"/>
      <c r="AB302" s="290"/>
      <c r="AC302" s="290"/>
      <c r="AD302" s="290"/>
      <c r="AE302" s="290"/>
      <c r="AF302" s="290"/>
      <c r="AG302" s="290"/>
      <c r="AH302" s="290"/>
      <c r="AI302" s="290"/>
      <c r="AJ302" s="290"/>
      <c r="AK302" s="290"/>
      <c r="AL302" s="290"/>
      <c r="AM302" s="290"/>
      <c r="AN302" s="290"/>
      <c r="AO302" s="290"/>
      <c r="AP302" s="290"/>
      <c r="AQ302" s="290"/>
      <c r="AR302" s="290"/>
      <c r="AS302" s="290"/>
      <c r="AT302" s="290"/>
      <c r="AU302" s="290"/>
      <c r="AV302" s="290"/>
      <c r="AW302" s="290"/>
      <c r="AX302" s="290"/>
      <c r="AY302" s="290"/>
      <c r="AZ302" s="290"/>
      <c r="BA302" s="290"/>
      <c r="BB302" s="290"/>
      <c r="BC302" s="290"/>
      <c r="BD302" s="290"/>
      <c r="BE302" s="290"/>
      <c r="BF302" s="290"/>
    </row>
    <row r="303" spans="2:58" hidden="1">
      <c r="B303" s="251"/>
      <c r="AB303" s="290"/>
      <c r="AC303" s="290"/>
      <c r="AD303" s="290"/>
      <c r="AE303" s="290"/>
      <c r="AF303" s="290"/>
      <c r="AG303" s="290"/>
      <c r="AH303" s="290"/>
      <c r="AI303" s="290"/>
      <c r="AJ303" s="290"/>
      <c r="AK303" s="290"/>
      <c r="AL303" s="290"/>
      <c r="AM303" s="290"/>
      <c r="AN303" s="290"/>
      <c r="AO303" s="290"/>
      <c r="AP303" s="290"/>
      <c r="AQ303" s="290"/>
      <c r="AR303" s="290"/>
      <c r="AS303" s="290"/>
      <c r="AT303" s="290"/>
      <c r="AU303" s="290"/>
      <c r="AV303" s="290"/>
      <c r="AW303" s="290"/>
      <c r="AX303" s="290"/>
      <c r="AY303" s="290"/>
      <c r="AZ303" s="290"/>
      <c r="BA303" s="290"/>
      <c r="BB303" s="290"/>
      <c r="BC303" s="290"/>
      <c r="BD303" s="290"/>
      <c r="BE303" s="290"/>
      <c r="BF303" s="290"/>
    </row>
    <row r="304" spans="2:58" hidden="1">
      <c r="B304" s="251"/>
      <c r="AB304" s="290"/>
      <c r="AC304" s="290"/>
      <c r="AD304" s="290"/>
      <c r="AE304" s="290"/>
      <c r="AF304" s="290"/>
      <c r="AG304" s="290"/>
      <c r="AH304" s="290"/>
      <c r="AI304" s="290"/>
      <c r="AJ304" s="290"/>
      <c r="AK304" s="290"/>
      <c r="AL304" s="290"/>
      <c r="AM304" s="290"/>
      <c r="AN304" s="290"/>
      <c r="AO304" s="290"/>
      <c r="AP304" s="290"/>
      <c r="AQ304" s="290"/>
      <c r="AR304" s="290"/>
      <c r="AS304" s="290"/>
      <c r="AT304" s="290"/>
      <c r="AU304" s="290"/>
      <c r="AV304" s="290"/>
      <c r="AW304" s="290"/>
      <c r="AX304" s="290"/>
      <c r="AY304" s="290"/>
      <c r="AZ304" s="290"/>
      <c r="BA304" s="290"/>
      <c r="BB304" s="290"/>
      <c r="BC304" s="290"/>
      <c r="BD304" s="290"/>
      <c r="BE304" s="290"/>
      <c r="BF304" s="290"/>
    </row>
    <row r="305" spans="2:58" hidden="1">
      <c r="B305" s="251"/>
      <c r="AB305" s="290"/>
      <c r="AC305" s="290"/>
      <c r="AD305" s="290"/>
      <c r="AE305" s="290"/>
      <c r="AF305" s="290"/>
      <c r="AG305" s="290"/>
      <c r="AH305" s="290"/>
      <c r="AI305" s="290"/>
      <c r="AJ305" s="290"/>
      <c r="AK305" s="290"/>
      <c r="AL305" s="290"/>
      <c r="AM305" s="290"/>
      <c r="AN305" s="290"/>
      <c r="AO305" s="290"/>
      <c r="AP305" s="290"/>
      <c r="AQ305" s="290"/>
      <c r="AR305" s="290"/>
      <c r="AS305" s="290"/>
      <c r="AT305" s="290"/>
      <c r="AU305" s="290"/>
      <c r="AV305" s="290"/>
      <c r="AW305" s="290"/>
      <c r="AX305" s="290"/>
      <c r="AY305" s="290"/>
      <c r="AZ305" s="290"/>
      <c r="BA305" s="290"/>
      <c r="BB305" s="290"/>
      <c r="BC305" s="290"/>
      <c r="BD305" s="290"/>
      <c r="BE305" s="290"/>
      <c r="BF305" s="290"/>
    </row>
    <row r="306" spans="2:58" hidden="1">
      <c r="B306" s="251"/>
      <c r="AB306" s="290"/>
      <c r="AC306" s="290"/>
      <c r="AD306" s="290"/>
      <c r="AE306" s="290"/>
      <c r="AF306" s="290"/>
      <c r="AG306" s="290"/>
      <c r="AH306" s="290"/>
      <c r="AI306" s="290"/>
      <c r="AJ306" s="290"/>
      <c r="AK306" s="290"/>
      <c r="AL306" s="290"/>
      <c r="AM306" s="290"/>
      <c r="AN306" s="290"/>
      <c r="AO306" s="290"/>
      <c r="AP306" s="290"/>
      <c r="AQ306" s="290"/>
      <c r="AR306" s="290"/>
      <c r="AS306" s="290"/>
      <c r="AT306" s="290"/>
      <c r="AU306" s="290"/>
      <c r="AV306" s="290"/>
      <c r="AW306" s="290"/>
      <c r="AX306" s="290"/>
      <c r="AY306" s="290"/>
      <c r="AZ306" s="290"/>
      <c r="BA306" s="290"/>
      <c r="BB306" s="290"/>
      <c r="BC306" s="290"/>
      <c r="BD306" s="290"/>
      <c r="BE306" s="290"/>
      <c r="BF306" s="290"/>
    </row>
    <row r="307" spans="2:58" hidden="1">
      <c r="B307" s="251"/>
      <c r="AB307" s="290"/>
      <c r="AC307" s="290"/>
      <c r="AD307" s="290"/>
      <c r="AE307" s="290"/>
      <c r="AF307" s="290"/>
      <c r="AG307" s="290"/>
      <c r="AH307" s="290"/>
      <c r="AI307" s="290"/>
      <c r="AJ307" s="290"/>
      <c r="AK307" s="290"/>
      <c r="AL307" s="290"/>
      <c r="AM307" s="290"/>
      <c r="AN307" s="290"/>
      <c r="AO307" s="290"/>
      <c r="AP307" s="290"/>
      <c r="AQ307" s="290"/>
      <c r="AR307" s="290"/>
      <c r="AS307" s="290"/>
      <c r="AT307" s="290"/>
      <c r="AU307" s="290"/>
      <c r="AV307" s="290"/>
      <c r="AW307" s="290"/>
      <c r="AX307" s="290"/>
      <c r="AY307" s="290"/>
      <c r="AZ307" s="290"/>
      <c r="BA307" s="290"/>
      <c r="BB307" s="290"/>
      <c r="BC307" s="290"/>
      <c r="BD307" s="290"/>
      <c r="BE307" s="290"/>
      <c r="BF307" s="290"/>
    </row>
    <row r="308" spans="2:58" hidden="1">
      <c r="B308" s="251"/>
      <c r="AB308" s="290"/>
      <c r="AC308" s="290"/>
      <c r="AD308" s="290"/>
      <c r="AE308" s="290"/>
      <c r="AF308" s="290"/>
      <c r="AG308" s="290"/>
      <c r="AH308" s="290"/>
      <c r="AI308" s="290"/>
      <c r="AJ308" s="290"/>
      <c r="AK308" s="290"/>
      <c r="AL308" s="290"/>
      <c r="AM308" s="290"/>
      <c r="AN308" s="290"/>
      <c r="AO308" s="290"/>
      <c r="AP308" s="290"/>
      <c r="AQ308" s="290"/>
      <c r="AR308" s="290"/>
      <c r="AS308" s="290"/>
      <c r="AT308" s="290"/>
      <c r="AU308" s="290"/>
      <c r="AV308" s="290"/>
      <c r="AW308" s="290"/>
      <c r="AX308" s="290"/>
      <c r="AY308" s="290"/>
      <c r="AZ308" s="290"/>
      <c r="BA308" s="290"/>
      <c r="BB308" s="290"/>
      <c r="BC308" s="290"/>
      <c r="BD308" s="290"/>
      <c r="BE308" s="290"/>
      <c r="BF308" s="290"/>
    </row>
    <row r="309" spans="2:58" hidden="1">
      <c r="B309" s="251"/>
      <c r="AB309" s="290"/>
      <c r="AC309" s="290"/>
      <c r="AD309" s="290"/>
      <c r="AE309" s="290"/>
      <c r="AF309" s="290"/>
      <c r="AG309" s="290"/>
      <c r="AH309" s="290"/>
      <c r="AI309" s="290"/>
      <c r="AJ309" s="290"/>
      <c r="AK309" s="290"/>
      <c r="AL309" s="290"/>
      <c r="AM309" s="290"/>
      <c r="AN309" s="290"/>
      <c r="AO309" s="290"/>
      <c r="AP309" s="290"/>
      <c r="AQ309" s="290"/>
      <c r="AR309" s="290"/>
      <c r="AS309" s="290"/>
      <c r="AT309" s="290"/>
      <c r="AU309" s="290"/>
      <c r="AV309" s="290"/>
      <c r="AW309" s="290"/>
      <c r="AX309" s="290"/>
      <c r="AY309" s="290"/>
      <c r="AZ309" s="290"/>
      <c r="BA309" s="290"/>
      <c r="BB309" s="290"/>
      <c r="BC309" s="290"/>
      <c r="BD309" s="290"/>
      <c r="BE309" s="290"/>
      <c r="BF309" s="290"/>
    </row>
    <row r="310" spans="2:58" hidden="1">
      <c r="B310" s="251"/>
      <c r="AB310" s="290"/>
      <c r="AC310" s="290"/>
      <c r="AD310" s="290"/>
      <c r="AE310" s="290"/>
      <c r="AF310" s="290"/>
      <c r="AG310" s="290"/>
      <c r="AH310" s="290"/>
      <c r="AI310" s="290"/>
      <c r="AJ310" s="290"/>
      <c r="AK310" s="290"/>
      <c r="AL310" s="290"/>
      <c r="AM310" s="290"/>
      <c r="AN310" s="290"/>
      <c r="AO310" s="290"/>
      <c r="AP310" s="290"/>
      <c r="AQ310" s="290"/>
      <c r="AR310" s="290"/>
      <c r="AS310" s="290"/>
      <c r="AT310" s="290"/>
      <c r="AU310" s="290"/>
      <c r="AV310" s="290"/>
      <c r="AW310" s="290"/>
      <c r="AX310" s="290"/>
      <c r="AY310" s="290"/>
      <c r="AZ310" s="290"/>
      <c r="BA310" s="290"/>
      <c r="BB310" s="290"/>
      <c r="BC310" s="290"/>
      <c r="BD310" s="290"/>
      <c r="BE310" s="290"/>
      <c r="BF310" s="290"/>
    </row>
    <row r="311" spans="2:58" hidden="1">
      <c r="B311" s="251"/>
      <c r="AB311" s="290"/>
      <c r="AC311" s="290"/>
      <c r="AD311" s="290"/>
      <c r="AE311" s="290"/>
      <c r="AF311" s="290"/>
      <c r="AG311" s="290"/>
      <c r="AH311" s="290"/>
      <c r="AI311" s="290"/>
      <c r="AJ311" s="290"/>
      <c r="AK311" s="290"/>
      <c r="AL311" s="290"/>
      <c r="AM311" s="290"/>
      <c r="AN311" s="290"/>
      <c r="AO311" s="290"/>
      <c r="AP311" s="290"/>
      <c r="AQ311" s="290"/>
      <c r="AR311" s="290"/>
      <c r="AS311" s="290"/>
      <c r="AT311" s="290"/>
      <c r="AU311" s="290"/>
      <c r="AV311" s="290"/>
      <c r="AW311" s="290"/>
      <c r="AX311" s="290"/>
      <c r="AY311" s="290"/>
      <c r="AZ311" s="290"/>
      <c r="BA311" s="290"/>
      <c r="BB311" s="290"/>
      <c r="BC311" s="290"/>
      <c r="BD311" s="290"/>
      <c r="BE311" s="290"/>
      <c r="BF311" s="290"/>
    </row>
    <row r="312" spans="2:58" hidden="1">
      <c r="B312" s="251"/>
      <c r="AB312" s="290"/>
      <c r="AC312" s="290"/>
      <c r="AD312" s="290"/>
      <c r="AE312" s="290"/>
      <c r="AF312" s="290"/>
      <c r="AG312" s="290"/>
      <c r="AH312" s="290"/>
      <c r="AI312" s="290"/>
      <c r="AJ312" s="290"/>
      <c r="AK312" s="290"/>
      <c r="AL312" s="290"/>
      <c r="AM312" s="290"/>
      <c r="AN312" s="290"/>
      <c r="AO312" s="290"/>
      <c r="AP312" s="290"/>
      <c r="AQ312" s="290"/>
      <c r="AR312" s="290"/>
      <c r="AS312" s="290"/>
      <c r="AT312" s="290"/>
      <c r="AU312" s="290"/>
      <c r="AV312" s="290"/>
      <c r="AW312" s="290"/>
      <c r="AX312" s="290"/>
      <c r="AY312" s="290"/>
      <c r="AZ312" s="290"/>
      <c r="BA312" s="290"/>
      <c r="BB312" s="290"/>
      <c r="BC312" s="290"/>
      <c r="BD312" s="290"/>
      <c r="BE312" s="290"/>
      <c r="BF312" s="290"/>
    </row>
    <row r="313" spans="2:58" hidden="1">
      <c r="B313" s="251"/>
      <c r="AB313" s="290"/>
      <c r="AC313" s="290"/>
      <c r="AD313" s="290"/>
      <c r="AE313" s="290"/>
      <c r="AF313" s="290"/>
      <c r="AG313" s="290"/>
      <c r="AH313" s="290"/>
      <c r="AI313" s="290"/>
      <c r="AJ313" s="290"/>
      <c r="AK313" s="290"/>
      <c r="AL313" s="290"/>
      <c r="AM313" s="290"/>
      <c r="AN313" s="290"/>
      <c r="AO313" s="290"/>
      <c r="AP313" s="290"/>
      <c r="AQ313" s="290"/>
      <c r="AR313" s="290"/>
      <c r="AS313" s="290"/>
      <c r="AT313" s="290"/>
      <c r="AU313" s="290"/>
      <c r="AV313" s="290"/>
      <c r="AW313" s="290"/>
      <c r="AX313" s="290"/>
      <c r="AY313" s="290"/>
      <c r="AZ313" s="290"/>
      <c r="BA313" s="290"/>
      <c r="BB313" s="290"/>
      <c r="BC313" s="290"/>
      <c r="BD313" s="290"/>
      <c r="BE313" s="290"/>
      <c r="BF313" s="290"/>
    </row>
    <row r="314" spans="2:58" hidden="1">
      <c r="B314" s="251"/>
      <c r="AB314" s="290"/>
      <c r="AC314" s="290"/>
      <c r="AD314" s="290"/>
      <c r="AE314" s="290"/>
      <c r="AF314" s="290"/>
      <c r="AG314" s="290"/>
      <c r="AH314" s="290"/>
      <c r="AI314" s="290"/>
      <c r="AJ314" s="290"/>
      <c r="AK314" s="290"/>
      <c r="AL314" s="290"/>
      <c r="AM314" s="290"/>
      <c r="AN314" s="290"/>
      <c r="AO314" s="290"/>
      <c r="AP314" s="290"/>
      <c r="AQ314" s="290"/>
      <c r="AR314" s="290"/>
      <c r="AS314" s="290"/>
      <c r="AT314" s="290"/>
      <c r="AU314" s="290"/>
      <c r="AV314" s="290"/>
      <c r="AW314" s="290"/>
      <c r="AX314" s="290"/>
      <c r="AY314" s="290"/>
      <c r="AZ314" s="290"/>
      <c r="BA314" s="290"/>
      <c r="BB314" s="290"/>
      <c r="BC314" s="290"/>
      <c r="BD314" s="290"/>
      <c r="BE314" s="290"/>
      <c r="BF314" s="290"/>
    </row>
    <row r="315" spans="2:58" hidden="1">
      <c r="B315" s="251"/>
      <c r="AB315" s="290"/>
      <c r="AC315" s="290"/>
      <c r="AD315" s="290"/>
      <c r="AE315" s="290"/>
      <c r="AF315" s="290"/>
      <c r="AG315" s="290"/>
      <c r="AH315" s="290"/>
      <c r="AI315" s="290"/>
      <c r="AJ315" s="290"/>
      <c r="AK315" s="290"/>
      <c r="AL315" s="290"/>
      <c r="AM315" s="290"/>
      <c r="AN315" s="290"/>
      <c r="AO315" s="290"/>
      <c r="AP315" s="290"/>
      <c r="AQ315" s="290"/>
      <c r="AR315" s="290"/>
      <c r="AS315" s="290"/>
      <c r="AT315" s="290"/>
      <c r="AU315" s="290"/>
      <c r="AV315" s="290"/>
      <c r="AW315" s="290"/>
      <c r="AX315" s="290"/>
      <c r="AY315" s="290"/>
      <c r="AZ315" s="290"/>
      <c r="BA315" s="290"/>
      <c r="BB315" s="290"/>
      <c r="BC315" s="290"/>
      <c r="BD315" s="290"/>
      <c r="BE315" s="290"/>
      <c r="BF315" s="290"/>
    </row>
    <row r="316" spans="2:58" hidden="1">
      <c r="B316" s="251"/>
      <c r="AB316" s="290"/>
      <c r="AC316" s="290"/>
      <c r="AD316" s="290"/>
      <c r="AE316" s="290"/>
      <c r="AF316" s="290"/>
      <c r="AG316" s="290"/>
      <c r="AH316" s="290"/>
      <c r="AI316" s="290"/>
      <c r="AJ316" s="290"/>
      <c r="AK316" s="290"/>
      <c r="AL316" s="290"/>
      <c r="AM316" s="290"/>
      <c r="AN316" s="290"/>
      <c r="AO316" s="290"/>
      <c r="AP316" s="290"/>
      <c r="AQ316" s="290"/>
      <c r="AR316" s="290"/>
      <c r="AS316" s="290"/>
      <c r="AT316" s="290"/>
      <c r="AU316" s="290"/>
      <c r="AV316" s="290"/>
      <c r="AW316" s="290"/>
      <c r="AX316" s="290"/>
      <c r="AY316" s="290"/>
      <c r="AZ316" s="290"/>
      <c r="BA316" s="290"/>
      <c r="BB316" s="290"/>
      <c r="BC316" s="290"/>
      <c r="BD316" s="290"/>
      <c r="BE316" s="290"/>
      <c r="BF316" s="290"/>
    </row>
    <row r="317" spans="2:58" hidden="1">
      <c r="B317" s="251"/>
      <c r="AB317" s="290"/>
      <c r="AC317" s="290"/>
      <c r="AD317" s="290"/>
      <c r="AE317" s="290"/>
      <c r="AF317" s="290"/>
      <c r="AG317" s="290"/>
      <c r="AH317" s="290"/>
      <c r="AI317" s="290"/>
      <c r="AJ317" s="290"/>
      <c r="AK317" s="290"/>
      <c r="AL317" s="290"/>
      <c r="AM317" s="290"/>
      <c r="AN317" s="290"/>
      <c r="AO317" s="290"/>
      <c r="AP317" s="290"/>
      <c r="AQ317" s="290"/>
      <c r="AR317" s="290"/>
      <c r="AS317" s="290"/>
      <c r="AT317" s="290"/>
      <c r="AU317" s="290"/>
      <c r="AV317" s="290"/>
      <c r="AW317" s="290"/>
      <c r="AX317" s="290"/>
      <c r="AY317" s="290"/>
      <c r="AZ317" s="290"/>
      <c r="BA317" s="290"/>
      <c r="BB317" s="290"/>
      <c r="BC317" s="290"/>
      <c r="BD317" s="290"/>
      <c r="BE317" s="290"/>
      <c r="BF317" s="290"/>
    </row>
    <row r="318" spans="2:58" hidden="1">
      <c r="B318" s="251"/>
      <c r="AB318" s="290"/>
      <c r="AC318" s="290"/>
      <c r="AD318" s="290"/>
      <c r="AE318" s="290"/>
      <c r="AF318" s="290"/>
      <c r="AG318" s="290"/>
      <c r="AH318" s="290"/>
      <c r="AI318" s="290"/>
      <c r="AJ318" s="290"/>
      <c r="AK318" s="290"/>
      <c r="AL318" s="290"/>
      <c r="AM318" s="290"/>
      <c r="AN318" s="290"/>
      <c r="AO318" s="290"/>
      <c r="AP318" s="290"/>
      <c r="AQ318" s="290"/>
      <c r="AR318" s="290"/>
      <c r="AS318" s="290"/>
      <c r="AT318" s="290"/>
      <c r="AU318" s="290"/>
      <c r="AV318" s="290"/>
      <c r="AW318" s="290"/>
      <c r="AX318" s="290"/>
      <c r="AY318" s="290"/>
      <c r="AZ318" s="290"/>
      <c r="BA318" s="290"/>
      <c r="BB318" s="290"/>
      <c r="BC318" s="290"/>
      <c r="BD318" s="290"/>
      <c r="BE318" s="290"/>
      <c r="BF318" s="290"/>
    </row>
    <row r="319" spans="2:58" hidden="1">
      <c r="B319" s="251"/>
      <c r="AB319" s="290"/>
      <c r="AC319" s="290"/>
      <c r="AD319" s="290"/>
      <c r="AE319" s="290"/>
      <c r="AF319" s="290"/>
      <c r="AG319" s="290"/>
      <c r="AH319" s="290"/>
      <c r="AI319" s="290"/>
      <c r="AJ319" s="290"/>
      <c r="AK319" s="290"/>
      <c r="AL319" s="290"/>
      <c r="AM319" s="290"/>
      <c r="AN319" s="290"/>
      <c r="AO319" s="290"/>
      <c r="AP319" s="290"/>
      <c r="AQ319" s="290"/>
      <c r="AR319" s="290"/>
      <c r="AS319" s="290"/>
      <c r="AT319" s="290"/>
      <c r="AU319" s="290"/>
      <c r="AV319" s="290"/>
      <c r="AW319" s="290"/>
      <c r="AX319" s="290"/>
      <c r="AY319" s="290"/>
      <c r="AZ319" s="290"/>
      <c r="BA319" s="290"/>
      <c r="BB319" s="290"/>
      <c r="BC319" s="290"/>
      <c r="BD319" s="290"/>
      <c r="BE319" s="290"/>
      <c r="BF319" s="290"/>
    </row>
    <row r="320" spans="2:58" hidden="1">
      <c r="B320" s="251"/>
      <c r="AB320" s="290"/>
      <c r="AC320" s="290"/>
      <c r="AD320" s="290"/>
      <c r="AE320" s="290"/>
      <c r="AF320" s="290"/>
      <c r="AG320" s="290"/>
      <c r="AH320" s="290"/>
      <c r="AI320" s="290"/>
      <c r="AJ320" s="290"/>
      <c r="AK320" s="290"/>
      <c r="AL320" s="290"/>
      <c r="AM320" s="290"/>
      <c r="AN320" s="290"/>
      <c r="AO320" s="290"/>
      <c r="AP320" s="290"/>
      <c r="AQ320" s="290"/>
      <c r="AR320" s="290"/>
      <c r="AS320" s="290"/>
      <c r="AT320" s="290"/>
      <c r="AU320" s="290"/>
      <c r="AV320" s="290"/>
      <c r="AW320" s="290"/>
      <c r="AX320" s="290"/>
      <c r="AY320" s="290"/>
      <c r="AZ320" s="290"/>
      <c r="BA320" s="290"/>
      <c r="BB320" s="290"/>
      <c r="BC320" s="290"/>
      <c r="BD320" s="290"/>
      <c r="BE320" s="290"/>
      <c r="BF320" s="290"/>
    </row>
    <row r="321" spans="2:58" hidden="1">
      <c r="B321" s="251"/>
      <c r="AB321" s="290"/>
      <c r="AC321" s="290"/>
      <c r="AD321" s="290"/>
      <c r="AE321" s="290"/>
      <c r="AF321" s="290"/>
      <c r="AG321" s="290"/>
      <c r="AH321" s="290"/>
      <c r="AI321" s="290"/>
      <c r="AJ321" s="290"/>
      <c r="AK321" s="290"/>
      <c r="AL321" s="290"/>
      <c r="AM321" s="290"/>
      <c r="AN321" s="290"/>
      <c r="AO321" s="290"/>
      <c r="AP321" s="290"/>
      <c r="AQ321" s="290"/>
      <c r="AR321" s="290"/>
      <c r="AS321" s="290"/>
      <c r="AT321" s="290"/>
      <c r="AU321" s="290"/>
      <c r="AV321" s="290"/>
      <c r="AW321" s="290"/>
      <c r="AX321" s="290"/>
      <c r="AY321" s="290"/>
      <c r="AZ321" s="290"/>
      <c r="BA321" s="290"/>
      <c r="BB321" s="290"/>
      <c r="BC321" s="290"/>
      <c r="BD321" s="290"/>
      <c r="BE321" s="290"/>
      <c r="BF321" s="290"/>
    </row>
    <row r="322" spans="2:58" hidden="1">
      <c r="B322" s="251"/>
      <c r="AB322" s="290"/>
      <c r="AC322" s="290"/>
      <c r="AD322" s="290"/>
      <c r="AE322" s="290"/>
      <c r="AF322" s="290"/>
      <c r="AG322" s="290"/>
      <c r="AH322" s="290"/>
      <c r="AI322" s="290"/>
      <c r="AJ322" s="290"/>
      <c r="AK322" s="290"/>
      <c r="AL322" s="290"/>
      <c r="AM322" s="290"/>
      <c r="AN322" s="290"/>
      <c r="AO322" s="290"/>
      <c r="AP322" s="290"/>
      <c r="AQ322" s="290"/>
      <c r="AR322" s="290"/>
      <c r="AS322" s="290"/>
      <c r="AT322" s="290"/>
      <c r="AU322" s="290"/>
      <c r="AV322" s="290"/>
      <c r="AW322" s="290"/>
      <c r="AX322" s="290"/>
      <c r="AY322" s="290"/>
      <c r="AZ322" s="290"/>
      <c r="BA322" s="290"/>
      <c r="BB322" s="290"/>
      <c r="BC322" s="290"/>
      <c r="BD322" s="290"/>
      <c r="BE322" s="290"/>
      <c r="BF322" s="290"/>
    </row>
    <row r="323" spans="2:58" hidden="1">
      <c r="B323" s="251"/>
      <c r="AB323" s="290"/>
      <c r="AC323" s="290"/>
      <c r="AD323" s="290"/>
      <c r="AE323" s="290"/>
      <c r="AF323" s="290"/>
      <c r="AG323" s="290"/>
      <c r="AH323" s="290"/>
      <c r="AI323" s="290"/>
      <c r="AJ323" s="290"/>
      <c r="AK323" s="290"/>
      <c r="AL323" s="290"/>
      <c r="AM323" s="290"/>
      <c r="AN323" s="290"/>
      <c r="AO323" s="290"/>
      <c r="AP323" s="290"/>
      <c r="AQ323" s="290"/>
      <c r="AR323" s="290"/>
      <c r="AS323" s="290"/>
      <c r="AT323" s="290"/>
      <c r="AU323" s="290"/>
      <c r="AV323" s="290"/>
      <c r="AW323" s="290"/>
      <c r="AX323" s="290"/>
      <c r="AY323" s="290"/>
      <c r="AZ323" s="290"/>
      <c r="BA323" s="290"/>
      <c r="BB323" s="290"/>
      <c r="BC323" s="290"/>
      <c r="BD323" s="290"/>
      <c r="BE323" s="290"/>
      <c r="BF323" s="290"/>
    </row>
    <row r="324" spans="2:58" hidden="1">
      <c r="B324" s="251"/>
      <c r="AB324" s="290"/>
      <c r="AC324" s="290"/>
      <c r="AD324" s="290"/>
      <c r="AE324" s="290"/>
      <c r="AF324" s="290"/>
      <c r="AG324" s="290"/>
      <c r="AH324" s="290"/>
      <c r="AI324" s="290"/>
      <c r="AJ324" s="290"/>
      <c r="AK324" s="290"/>
      <c r="AL324" s="290"/>
      <c r="AM324" s="290"/>
      <c r="AN324" s="290"/>
      <c r="AO324" s="290"/>
      <c r="AP324" s="290"/>
      <c r="AQ324" s="290"/>
      <c r="AR324" s="290"/>
      <c r="AS324" s="290"/>
      <c r="AT324" s="290"/>
      <c r="AU324" s="290"/>
      <c r="AV324" s="290"/>
      <c r="AW324" s="290"/>
      <c r="AX324" s="290"/>
      <c r="AY324" s="290"/>
      <c r="AZ324" s="290"/>
      <c r="BA324" s="290"/>
      <c r="BB324" s="290"/>
      <c r="BC324" s="290"/>
      <c r="BD324" s="290"/>
      <c r="BE324" s="290"/>
      <c r="BF324" s="290"/>
    </row>
    <row r="325" spans="2:58" hidden="1">
      <c r="B325" s="251"/>
      <c r="AB325" s="290"/>
      <c r="AC325" s="290"/>
      <c r="AD325" s="290"/>
      <c r="AE325" s="290"/>
      <c r="AF325" s="290"/>
      <c r="AG325" s="290"/>
      <c r="AH325" s="290"/>
      <c r="AI325" s="290"/>
      <c r="AJ325" s="290"/>
      <c r="AK325" s="290"/>
      <c r="AL325" s="290"/>
      <c r="AM325" s="290"/>
      <c r="AN325" s="290"/>
      <c r="AO325" s="290"/>
      <c r="AP325" s="290"/>
      <c r="AQ325" s="290"/>
      <c r="AR325" s="290"/>
      <c r="AS325" s="290"/>
      <c r="AT325" s="290"/>
      <c r="AU325" s="290"/>
      <c r="AV325" s="290"/>
      <c r="AW325" s="290"/>
      <c r="AX325" s="290"/>
      <c r="AY325" s="290"/>
      <c r="AZ325" s="290"/>
      <c r="BA325" s="290"/>
      <c r="BB325" s="290"/>
      <c r="BC325" s="290"/>
      <c r="BD325" s="290"/>
      <c r="BE325" s="290"/>
      <c r="BF325" s="290"/>
    </row>
    <row r="326" spans="2:58" hidden="1">
      <c r="B326" s="251"/>
      <c r="AB326" s="290"/>
      <c r="AC326" s="290"/>
      <c r="AD326" s="290"/>
      <c r="AE326" s="290"/>
      <c r="AF326" s="290"/>
      <c r="AG326" s="290"/>
      <c r="AH326" s="290"/>
      <c r="AI326" s="290"/>
      <c r="AJ326" s="290"/>
      <c r="AK326" s="290"/>
      <c r="AL326" s="290"/>
      <c r="AM326" s="290"/>
      <c r="AN326" s="290"/>
      <c r="AO326" s="290"/>
      <c r="AP326" s="290"/>
      <c r="AQ326" s="290"/>
      <c r="AR326" s="290"/>
      <c r="AS326" s="290"/>
      <c r="AT326" s="290"/>
      <c r="AU326" s="290"/>
      <c r="AV326" s="290"/>
      <c r="AW326" s="290"/>
      <c r="AX326" s="290"/>
      <c r="AY326" s="290"/>
      <c r="AZ326" s="290"/>
      <c r="BA326" s="290"/>
      <c r="BB326" s="290"/>
      <c r="BC326" s="290"/>
      <c r="BD326" s="290"/>
      <c r="BE326" s="290"/>
      <c r="BF326" s="290"/>
    </row>
    <row r="327" spans="2:58" hidden="1">
      <c r="B327" s="251"/>
      <c r="AB327" s="290"/>
      <c r="AC327" s="290"/>
      <c r="AD327" s="290"/>
      <c r="AE327" s="290"/>
      <c r="AF327" s="290"/>
      <c r="AG327" s="290"/>
      <c r="AH327" s="290"/>
      <c r="AI327" s="290"/>
      <c r="AJ327" s="290"/>
      <c r="AK327" s="290"/>
      <c r="AL327" s="290"/>
      <c r="AM327" s="290"/>
      <c r="AN327" s="290"/>
      <c r="AO327" s="290"/>
      <c r="AP327" s="290"/>
      <c r="AQ327" s="290"/>
      <c r="AR327" s="290"/>
      <c r="AS327" s="290"/>
      <c r="AT327" s="290"/>
      <c r="AU327" s="290"/>
      <c r="AV327" s="290"/>
      <c r="AW327" s="290"/>
      <c r="AX327" s="290"/>
      <c r="AY327" s="290"/>
      <c r="AZ327" s="290"/>
      <c r="BA327" s="290"/>
      <c r="BB327" s="290"/>
      <c r="BC327" s="290"/>
      <c r="BD327" s="290"/>
      <c r="BE327" s="290"/>
      <c r="BF327" s="290"/>
    </row>
    <row r="328" spans="2:58" hidden="1">
      <c r="B328" s="251"/>
      <c r="AB328" s="290"/>
      <c r="AC328" s="290"/>
      <c r="AD328" s="290"/>
      <c r="AE328" s="290"/>
      <c r="AF328" s="290"/>
      <c r="AG328" s="290"/>
      <c r="AH328" s="290"/>
      <c r="AI328" s="290"/>
      <c r="AJ328" s="290"/>
      <c r="AK328" s="290"/>
      <c r="AL328" s="290"/>
      <c r="AM328" s="290"/>
      <c r="AN328" s="290"/>
      <c r="AO328" s="290"/>
      <c r="AP328" s="290"/>
      <c r="AQ328" s="290"/>
      <c r="AR328" s="290"/>
      <c r="AS328" s="290"/>
      <c r="AT328" s="290"/>
      <c r="AU328" s="290"/>
      <c r="AV328" s="290"/>
      <c r="AW328" s="290"/>
      <c r="AX328" s="290"/>
      <c r="AY328" s="290"/>
      <c r="AZ328" s="290"/>
      <c r="BA328" s="290"/>
      <c r="BB328" s="290"/>
      <c r="BC328" s="290"/>
      <c r="BD328" s="290"/>
      <c r="BE328" s="290"/>
      <c r="BF328" s="290"/>
    </row>
    <row r="329" spans="2:58" hidden="1">
      <c r="B329" s="251"/>
      <c r="AB329" s="290"/>
      <c r="AC329" s="290"/>
      <c r="AD329" s="290"/>
      <c r="AE329" s="290"/>
      <c r="AF329" s="290"/>
      <c r="AG329" s="290"/>
      <c r="AH329" s="290"/>
      <c r="AI329" s="290"/>
      <c r="AJ329" s="290"/>
      <c r="AK329" s="290"/>
      <c r="AL329" s="290"/>
      <c r="AM329" s="290"/>
      <c r="AN329" s="290"/>
      <c r="AO329" s="290"/>
      <c r="AP329" s="290"/>
      <c r="AQ329" s="290"/>
      <c r="AR329" s="290"/>
      <c r="AS329" s="290"/>
      <c r="AT329" s="290"/>
      <c r="AU329" s="290"/>
      <c r="AV329" s="290"/>
      <c r="AW329" s="290"/>
      <c r="AX329" s="290"/>
      <c r="AY329" s="290"/>
      <c r="AZ329" s="290"/>
      <c r="BA329" s="290"/>
      <c r="BB329" s="290"/>
      <c r="BC329" s="290"/>
      <c r="BD329" s="290"/>
      <c r="BE329" s="290"/>
      <c r="BF329" s="290"/>
    </row>
    <row r="330" spans="2:58" hidden="1">
      <c r="B330" s="251"/>
      <c r="AB330" s="290"/>
      <c r="AC330" s="290"/>
      <c r="AD330" s="290"/>
      <c r="AE330" s="290"/>
      <c r="AF330" s="290"/>
      <c r="AG330" s="290"/>
      <c r="AH330" s="290"/>
      <c r="AI330" s="290"/>
      <c r="AJ330" s="290"/>
      <c r="AK330" s="290"/>
      <c r="AL330" s="290"/>
      <c r="AM330" s="290"/>
      <c r="AN330" s="290"/>
      <c r="AO330" s="290"/>
      <c r="AP330" s="290"/>
      <c r="AQ330" s="290"/>
      <c r="AR330" s="290"/>
      <c r="AS330" s="290"/>
      <c r="AT330" s="290"/>
      <c r="AU330" s="290"/>
      <c r="AV330" s="290"/>
      <c r="AW330" s="290"/>
      <c r="AX330" s="290"/>
      <c r="AY330" s="290"/>
      <c r="AZ330" s="290"/>
      <c r="BA330" s="290"/>
      <c r="BB330" s="290"/>
      <c r="BC330" s="290"/>
      <c r="BD330" s="290"/>
      <c r="BE330" s="290"/>
      <c r="BF330" s="290"/>
    </row>
    <row r="331" spans="2:58" hidden="1">
      <c r="B331" s="251"/>
      <c r="AB331" s="290"/>
      <c r="AC331" s="290"/>
      <c r="AD331" s="290"/>
      <c r="AE331" s="290"/>
      <c r="AF331" s="290"/>
      <c r="AG331" s="290"/>
      <c r="AH331" s="290"/>
      <c r="AI331" s="290"/>
      <c r="AJ331" s="290"/>
      <c r="AK331" s="290"/>
      <c r="AL331" s="290"/>
      <c r="AM331" s="290"/>
      <c r="AN331" s="290"/>
      <c r="AO331" s="290"/>
      <c r="AP331" s="290"/>
      <c r="AQ331" s="290"/>
      <c r="AR331" s="290"/>
      <c r="AS331" s="290"/>
      <c r="AT331" s="290"/>
      <c r="AU331" s="290"/>
      <c r="AV331" s="290"/>
      <c r="AW331" s="290"/>
      <c r="AX331" s="290"/>
      <c r="AY331" s="290"/>
      <c r="AZ331" s="290"/>
      <c r="BA331" s="290"/>
      <c r="BB331" s="290"/>
      <c r="BC331" s="290"/>
      <c r="BD331" s="290"/>
      <c r="BE331" s="290"/>
      <c r="BF331" s="290"/>
    </row>
    <row r="332" spans="2:58" hidden="1">
      <c r="B332" s="251"/>
      <c r="AB332" s="290"/>
      <c r="AC332" s="290"/>
      <c r="AD332" s="290"/>
      <c r="AE332" s="290"/>
      <c r="AF332" s="290"/>
      <c r="AG332" s="290"/>
      <c r="AH332" s="290"/>
      <c r="AI332" s="290"/>
      <c r="AJ332" s="290"/>
      <c r="AK332" s="290"/>
      <c r="AL332" s="290"/>
      <c r="AM332" s="290"/>
      <c r="AN332" s="290"/>
      <c r="AO332" s="290"/>
      <c r="AP332" s="290"/>
      <c r="AQ332" s="290"/>
      <c r="AR332" s="290"/>
      <c r="AS332" s="290"/>
      <c r="AT332" s="290"/>
      <c r="AU332" s="290"/>
      <c r="AV332" s="290"/>
      <c r="AW332" s="290"/>
      <c r="AX332" s="290"/>
      <c r="AY332" s="290"/>
      <c r="AZ332" s="290"/>
      <c r="BA332" s="290"/>
      <c r="BB332" s="290"/>
      <c r="BC332" s="290"/>
      <c r="BD332" s="290"/>
      <c r="BE332" s="290"/>
      <c r="BF332" s="290"/>
    </row>
    <row r="333" spans="2:58" hidden="1">
      <c r="B333" s="251"/>
      <c r="AB333" s="290"/>
      <c r="AC333" s="290"/>
      <c r="AD333" s="290"/>
      <c r="AE333" s="290"/>
      <c r="AF333" s="290"/>
      <c r="AG333" s="290"/>
      <c r="AH333" s="290"/>
      <c r="AI333" s="290"/>
      <c r="AJ333" s="290"/>
      <c r="AK333" s="290"/>
      <c r="AL333" s="290"/>
      <c r="AM333" s="290"/>
      <c r="AN333" s="290"/>
      <c r="AO333" s="290"/>
      <c r="AP333" s="290"/>
      <c r="AQ333" s="290"/>
      <c r="AR333" s="290"/>
      <c r="AS333" s="290"/>
      <c r="AT333" s="290"/>
      <c r="AU333" s="290"/>
      <c r="AV333" s="290"/>
      <c r="AW333" s="290"/>
      <c r="AX333" s="290"/>
      <c r="AY333" s="290"/>
      <c r="AZ333" s="290"/>
      <c r="BA333" s="290"/>
      <c r="BB333" s="290"/>
      <c r="BC333" s="290"/>
      <c r="BD333" s="290"/>
      <c r="BE333" s="290"/>
      <c r="BF333" s="290"/>
    </row>
    <row r="334" spans="2:58" hidden="1">
      <c r="B334" s="251"/>
      <c r="AB334" s="290"/>
      <c r="AC334" s="290"/>
      <c r="AD334" s="290"/>
      <c r="AE334" s="290"/>
      <c r="AF334" s="290"/>
      <c r="AG334" s="290"/>
      <c r="AH334" s="290"/>
      <c r="AI334" s="290"/>
      <c r="AJ334" s="290"/>
      <c r="AK334" s="290"/>
      <c r="AL334" s="290"/>
      <c r="AM334" s="290"/>
      <c r="AN334" s="290"/>
      <c r="AO334" s="290"/>
      <c r="AP334" s="290"/>
      <c r="AQ334" s="290"/>
      <c r="AR334" s="290"/>
      <c r="AS334" s="290"/>
      <c r="AT334" s="290"/>
      <c r="AU334" s="290"/>
      <c r="AV334" s="290"/>
      <c r="AW334" s="290"/>
      <c r="AX334" s="290"/>
      <c r="AY334" s="290"/>
      <c r="AZ334" s="290"/>
      <c r="BA334" s="290"/>
      <c r="BB334" s="290"/>
      <c r="BC334" s="290"/>
      <c r="BD334" s="290"/>
      <c r="BE334" s="290"/>
      <c r="BF334" s="290"/>
    </row>
    <row r="335" spans="2:58" hidden="1">
      <c r="B335" s="251"/>
      <c r="AB335" s="290"/>
      <c r="AC335" s="290"/>
      <c r="AD335" s="290"/>
      <c r="AE335" s="290"/>
      <c r="AF335" s="290"/>
      <c r="AG335" s="290"/>
      <c r="AH335" s="290"/>
      <c r="AI335" s="290"/>
      <c r="AJ335" s="290"/>
      <c r="AK335" s="290"/>
      <c r="AL335" s="290"/>
      <c r="AM335" s="290"/>
      <c r="AN335" s="290"/>
      <c r="AO335" s="290"/>
      <c r="AP335" s="290"/>
      <c r="AQ335" s="290"/>
      <c r="AR335" s="290"/>
      <c r="AS335" s="290"/>
      <c r="AT335" s="290"/>
      <c r="AU335" s="290"/>
      <c r="AV335" s="290"/>
      <c r="AW335" s="290"/>
      <c r="AX335" s="290"/>
      <c r="AY335" s="290"/>
      <c r="AZ335" s="290"/>
      <c r="BA335" s="290"/>
      <c r="BB335" s="290"/>
      <c r="BC335" s="290"/>
      <c r="BD335" s="290"/>
      <c r="BE335" s="290"/>
      <c r="BF335" s="290"/>
    </row>
    <row r="336" spans="2:58" hidden="1">
      <c r="B336" s="251"/>
      <c r="AB336" s="290"/>
      <c r="AC336" s="290"/>
      <c r="AD336" s="290"/>
      <c r="AE336" s="290"/>
      <c r="AF336" s="290"/>
      <c r="AG336" s="290"/>
      <c r="AH336" s="290"/>
      <c r="AI336" s="290"/>
      <c r="AJ336" s="290"/>
      <c r="AK336" s="290"/>
      <c r="AL336" s="290"/>
      <c r="AM336" s="290"/>
      <c r="AN336" s="290"/>
      <c r="AO336" s="290"/>
      <c r="AP336" s="290"/>
      <c r="AQ336" s="290"/>
      <c r="AR336" s="290"/>
      <c r="AS336" s="290"/>
      <c r="AT336" s="290"/>
      <c r="AU336" s="290"/>
      <c r="AV336" s="290"/>
      <c r="AW336" s="290"/>
      <c r="AX336" s="290"/>
      <c r="AY336" s="290"/>
      <c r="AZ336" s="290"/>
      <c r="BA336" s="290"/>
      <c r="BB336" s="290"/>
      <c r="BC336" s="290"/>
      <c r="BD336" s="290"/>
      <c r="BE336" s="290"/>
      <c r="BF336" s="290"/>
    </row>
    <row r="337" spans="2:58" hidden="1">
      <c r="B337" s="251"/>
      <c r="AB337" s="290"/>
      <c r="AC337" s="290"/>
      <c r="AD337" s="290"/>
      <c r="AE337" s="290"/>
      <c r="AF337" s="290"/>
      <c r="AG337" s="290"/>
      <c r="AH337" s="290"/>
      <c r="AI337" s="290"/>
      <c r="AJ337" s="290"/>
      <c r="AK337" s="290"/>
      <c r="AL337" s="290"/>
      <c r="AM337" s="290"/>
      <c r="AN337" s="290"/>
      <c r="AO337" s="290"/>
      <c r="AP337" s="290"/>
      <c r="AQ337" s="290"/>
      <c r="AR337" s="290"/>
      <c r="AS337" s="290"/>
      <c r="AT337" s="290"/>
      <c r="AU337" s="290"/>
      <c r="AV337" s="290"/>
      <c r="AW337" s="290"/>
      <c r="AX337" s="290"/>
      <c r="AY337" s="290"/>
      <c r="AZ337" s="290"/>
      <c r="BA337" s="290"/>
      <c r="BB337" s="290"/>
      <c r="BC337" s="290"/>
      <c r="BD337" s="290"/>
      <c r="BE337" s="290"/>
      <c r="BF337" s="290"/>
    </row>
    <row r="338" spans="2:58" hidden="1">
      <c r="B338" s="251"/>
      <c r="AB338" s="290"/>
      <c r="AC338" s="290"/>
      <c r="AD338" s="290"/>
      <c r="AE338" s="290"/>
      <c r="AF338" s="290"/>
      <c r="AG338" s="290"/>
      <c r="AH338" s="290"/>
      <c r="AI338" s="290"/>
      <c r="AJ338" s="290"/>
      <c r="AK338" s="290"/>
      <c r="AL338" s="290"/>
      <c r="AM338" s="290"/>
      <c r="AN338" s="290"/>
      <c r="AO338" s="290"/>
      <c r="AP338" s="290"/>
      <c r="AQ338" s="290"/>
      <c r="AR338" s="290"/>
      <c r="AS338" s="290"/>
      <c r="AT338" s="290"/>
      <c r="AU338" s="290"/>
      <c r="AV338" s="290"/>
      <c r="AW338" s="290"/>
      <c r="AX338" s="290"/>
      <c r="AY338" s="290"/>
      <c r="AZ338" s="290"/>
      <c r="BA338" s="290"/>
      <c r="BB338" s="290"/>
      <c r="BC338" s="290"/>
      <c r="BD338" s="290"/>
      <c r="BE338" s="290"/>
      <c r="BF338" s="290"/>
    </row>
    <row r="339" spans="2:58" hidden="1">
      <c r="B339" s="251"/>
      <c r="AB339" s="290"/>
      <c r="AC339" s="290"/>
      <c r="AD339" s="290"/>
      <c r="AE339" s="290"/>
      <c r="AF339" s="290"/>
      <c r="AG339" s="290"/>
      <c r="AH339" s="290"/>
      <c r="AI339" s="290"/>
      <c r="AJ339" s="290"/>
      <c r="AK339" s="290"/>
      <c r="AL339" s="290"/>
      <c r="AM339" s="290"/>
      <c r="AN339" s="290"/>
      <c r="AO339" s="290"/>
      <c r="AP339" s="290"/>
      <c r="AQ339" s="290"/>
      <c r="AR339" s="290"/>
      <c r="AS339" s="290"/>
      <c r="AT339" s="290"/>
      <c r="AU339" s="290"/>
      <c r="AV339" s="290"/>
      <c r="AW339" s="290"/>
      <c r="AX339" s="290"/>
      <c r="AY339" s="290"/>
      <c r="AZ339" s="290"/>
      <c r="BA339" s="290"/>
      <c r="BB339" s="290"/>
      <c r="BC339" s="290"/>
      <c r="BD339" s="290"/>
      <c r="BE339" s="290"/>
      <c r="BF339" s="290"/>
    </row>
    <row r="340" spans="2:58" hidden="1">
      <c r="B340" s="251"/>
      <c r="AB340" s="290"/>
      <c r="AC340" s="290"/>
      <c r="AD340" s="290"/>
      <c r="AE340" s="290"/>
      <c r="AF340" s="290"/>
      <c r="AG340" s="290"/>
      <c r="AH340" s="290"/>
      <c r="AI340" s="290"/>
      <c r="AJ340" s="290"/>
      <c r="AK340" s="290"/>
      <c r="AL340" s="290"/>
      <c r="AM340" s="290"/>
      <c r="AN340" s="290"/>
      <c r="AO340" s="290"/>
      <c r="AP340" s="290"/>
      <c r="AQ340" s="290"/>
      <c r="AR340" s="290"/>
      <c r="AS340" s="290"/>
      <c r="AT340" s="290"/>
      <c r="AU340" s="290"/>
      <c r="AV340" s="290"/>
      <c r="AW340" s="290"/>
      <c r="AX340" s="290"/>
      <c r="AY340" s="290"/>
      <c r="AZ340" s="290"/>
      <c r="BA340" s="290"/>
      <c r="BB340" s="290"/>
      <c r="BC340" s="290"/>
      <c r="BD340" s="290"/>
      <c r="BE340" s="290"/>
      <c r="BF340" s="290"/>
    </row>
    <row r="341" spans="2:58" hidden="1">
      <c r="B341" s="251"/>
      <c r="AB341" s="290"/>
      <c r="AC341" s="290"/>
      <c r="AD341" s="290"/>
      <c r="AE341" s="290"/>
      <c r="AF341" s="290"/>
      <c r="AG341" s="290"/>
      <c r="AH341" s="290"/>
      <c r="AI341" s="290"/>
      <c r="AJ341" s="290"/>
      <c r="AK341" s="290"/>
      <c r="AL341" s="290"/>
      <c r="AM341" s="290"/>
      <c r="AN341" s="290"/>
      <c r="AO341" s="290"/>
      <c r="AP341" s="290"/>
      <c r="AQ341" s="290"/>
      <c r="AR341" s="290"/>
      <c r="AS341" s="290"/>
      <c r="AT341" s="290"/>
      <c r="AU341" s="290"/>
      <c r="AV341" s="290"/>
      <c r="AW341" s="290"/>
      <c r="AX341" s="290"/>
      <c r="AY341" s="290"/>
      <c r="AZ341" s="290"/>
      <c r="BA341" s="290"/>
      <c r="BB341" s="290"/>
      <c r="BC341" s="290"/>
      <c r="BD341" s="290"/>
      <c r="BE341" s="290"/>
      <c r="BF341" s="290"/>
    </row>
    <row r="342" spans="2:58" hidden="1">
      <c r="B342" s="251"/>
      <c r="AB342" s="290"/>
      <c r="AC342" s="290"/>
      <c r="AD342" s="290"/>
      <c r="AE342" s="290"/>
      <c r="AF342" s="290"/>
      <c r="AG342" s="290"/>
      <c r="AH342" s="290"/>
      <c r="AI342" s="290"/>
      <c r="AJ342" s="290"/>
      <c r="AK342" s="290"/>
      <c r="AL342" s="290"/>
      <c r="AM342" s="290"/>
      <c r="AN342" s="290"/>
      <c r="AO342" s="290"/>
      <c r="AP342" s="290"/>
      <c r="AQ342" s="290"/>
      <c r="AR342" s="290"/>
      <c r="AS342" s="290"/>
      <c r="AT342" s="290"/>
      <c r="AU342" s="290"/>
      <c r="AV342" s="290"/>
      <c r="AW342" s="290"/>
      <c r="AX342" s="290"/>
      <c r="AY342" s="290"/>
      <c r="AZ342" s="290"/>
      <c r="BA342" s="290"/>
      <c r="BB342" s="290"/>
      <c r="BC342" s="290"/>
      <c r="BD342" s="290"/>
      <c r="BE342" s="290"/>
      <c r="BF342" s="290"/>
    </row>
    <row r="343" spans="2:58" hidden="1">
      <c r="B343" s="251"/>
      <c r="AB343" s="290"/>
      <c r="AC343" s="290"/>
      <c r="AD343" s="290"/>
      <c r="AE343" s="290"/>
      <c r="AF343" s="290"/>
      <c r="AG343" s="290"/>
      <c r="AH343" s="290"/>
      <c r="AI343" s="290"/>
      <c r="AJ343" s="290"/>
      <c r="AK343" s="290"/>
      <c r="AL343" s="290"/>
      <c r="AM343" s="290"/>
      <c r="AN343" s="290"/>
      <c r="AO343" s="290"/>
      <c r="AP343" s="290"/>
      <c r="AQ343" s="290"/>
      <c r="AR343" s="290"/>
      <c r="AS343" s="290"/>
      <c r="AT343" s="290"/>
      <c r="AU343" s="290"/>
      <c r="AV343" s="290"/>
      <c r="AW343" s="290"/>
      <c r="AX343" s="290"/>
      <c r="AY343" s="290"/>
      <c r="AZ343" s="290"/>
      <c r="BA343" s="290"/>
      <c r="BB343" s="290"/>
      <c r="BC343" s="290"/>
      <c r="BD343" s="290"/>
      <c r="BE343" s="290"/>
      <c r="BF343" s="290"/>
    </row>
    <row r="344" spans="2:58" hidden="1">
      <c r="B344" s="251"/>
      <c r="AB344" s="290"/>
      <c r="AC344" s="290"/>
      <c r="AD344" s="290"/>
      <c r="AE344" s="290"/>
      <c r="AF344" s="290"/>
      <c r="AG344" s="290"/>
      <c r="AH344" s="290"/>
      <c r="AI344" s="290"/>
      <c r="AJ344" s="290"/>
      <c r="AK344" s="290"/>
      <c r="AL344" s="290"/>
      <c r="AM344" s="290"/>
      <c r="AN344" s="290"/>
      <c r="AO344" s="290"/>
      <c r="AP344" s="290"/>
      <c r="AQ344" s="290"/>
      <c r="AR344" s="290"/>
      <c r="AS344" s="290"/>
      <c r="AT344" s="290"/>
      <c r="AU344" s="290"/>
      <c r="AV344" s="290"/>
      <c r="AW344" s="290"/>
      <c r="AX344" s="290"/>
      <c r="AY344" s="290"/>
      <c r="AZ344" s="290"/>
      <c r="BA344" s="290"/>
      <c r="BB344" s="290"/>
      <c r="BC344" s="290"/>
      <c r="BD344" s="290"/>
      <c r="BE344" s="290"/>
      <c r="BF344" s="290"/>
    </row>
    <row r="345" spans="2:58" hidden="1">
      <c r="B345" s="251"/>
      <c r="AB345" s="290"/>
      <c r="AC345" s="290"/>
      <c r="AD345" s="290"/>
      <c r="AE345" s="290"/>
      <c r="AF345" s="290"/>
      <c r="AG345" s="290"/>
      <c r="AH345" s="290"/>
      <c r="AI345" s="290"/>
      <c r="AJ345" s="290"/>
      <c r="AK345" s="290"/>
      <c r="AL345" s="290"/>
      <c r="AM345" s="290"/>
      <c r="AN345" s="290"/>
      <c r="AO345" s="290"/>
      <c r="AP345" s="290"/>
      <c r="AQ345" s="290"/>
      <c r="AR345" s="290"/>
      <c r="AS345" s="290"/>
      <c r="AT345" s="290"/>
      <c r="AU345" s="290"/>
      <c r="AV345" s="290"/>
      <c r="AW345" s="290"/>
      <c r="AX345" s="290"/>
      <c r="AY345" s="290"/>
      <c r="AZ345" s="290"/>
      <c r="BA345" s="290"/>
      <c r="BB345" s="290"/>
      <c r="BC345" s="290"/>
      <c r="BD345" s="290"/>
      <c r="BE345" s="290"/>
      <c r="BF345" s="290"/>
    </row>
    <row r="346" spans="2:58" hidden="1">
      <c r="B346" s="251"/>
      <c r="AB346" s="290"/>
      <c r="AC346" s="290"/>
      <c r="AD346" s="290"/>
      <c r="AE346" s="290"/>
      <c r="AF346" s="290"/>
      <c r="AG346" s="290"/>
      <c r="AH346" s="290"/>
      <c r="AI346" s="290"/>
      <c r="AJ346" s="290"/>
      <c r="AK346" s="290"/>
      <c r="AL346" s="290"/>
      <c r="AM346" s="290"/>
      <c r="AN346" s="290"/>
      <c r="AO346" s="290"/>
      <c r="AP346" s="290"/>
      <c r="AQ346" s="290"/>
      <c r="AR346" s="290"/>
      <c r="AS346" s="290"/>
      <c r="AT346" s="290"/>
      <c r="AU346" s="290"/>
      <c r="AV346" s="290"/>
      <c r="AW346" s="290"/>
      <c r="AX346" s="290"/>
      <c r="AY346" s="290"/>
      <c r="AZ346" s="290"/>
      <c r="BA346" s="290"/>
      <c r="BB346" s="290"/>
      <c r="BC346" s="290"/>
      <c r="BD346" s="290"/>
      <c r="BE346" s="290"/>
      <c r="BF346" s="290"/>
    </row>
    <row r="347" spans="2:58" hidden="1">
      <c r="B347" s="251"/>
      <c r="AB347" s="290"/>
      <c r="AC347" s="290"/>
      <c r="AD347" s="290"/>
      <c r="AE347" s="290"/>
      <c r="AF347" s="290"/>
      <c r="AG347" s="290"/>
      <c r="AH347" s="290"/>
      <c r="AI347" s="290"/>
      <c r="AJ347" s="290"/>
      <c r="AK347" s="290"/>
      <c r="AL347" s="290"/>
      <c r="AM347" s="290"/>
      <c r="AN347" s="290"/>
      <c r="AO347" s="290"/>
      <c r="AP347" s="290"/>
      <c r="AQ347" s="290"/>
      <c r="AR347" s="290"/>
      <c r="AS347" s="290"/>
      <c r="AT347" s="290"/>
      <c r="AU347" s="290"/>
      <c r="AV347" s="290"/>
      <c r="AW347" s="290"/>
      <c r="AX347" s="290"/>
      <c r="AY347" s="290"/>
      <c r="AZ347" s="290"/>
      <c r="BA347" s="290"/>
      <c r="BB347" s="290"/>
      <c r="BC347" s="290"/>
      <c r="BD347" s="290"/>
      <c r="BE347" s="290"/>
      <c r="BF347" s="290"/>
    </row>
    <row r="348" spans="2:58" hidden="1">
      <c r="B348" s="251"/>
      <c r="AB348" s="290"/>
      <c r="AC348" s="290"/>
      <c r="AD348" s="290"/>
      <c r="AE348" s="290"/>
      <c r="AF348" s="290"/>
      <c r="AG348" s="290"/>
      <c r="AH348" s="290"/>
      <c r="AI348" s="290"/>
      <c r="AJ348" s="290"/>
      <c r="AK348" s="290"/>
      <c r="AL348" s="290"/>
      <c r="AM348" s="290"/>
      <c r="AN348" s="290"/>
      <c r="AO348" s="290"/>
      <c r="AP348" s="290"/>
      <c r="AQ348" s="290"/>
      <c r="AR348" s="290"/>
      <c r="AS348" s="290"/>
      <c r="AT348" s="290"/>
      <c r="AU348" s="290"/>
      <c r="AV348" s="290"/>
      <c r="AW348" s="290"/>
      <c r="AX348" s="290"/>
      <c r="AY348" s="290"/>
      <c r="AZ348" s="290"/>
      <c r="BA348" s="290"/>
      <c r="BB348" s="290"/>
      <c r="BC348" s="290"/>
      <c r="BD348" s="290"/>
      <c r="BE348" s="290"/>
      <c r="BF348" s="290"/>
    </row>
    <row r="349" spans="2:58" hidden="1">
      <c r="B349" s="251"/>
      <c r="AB349" s="290"/>
      <c r="AC349" s="290"/>
      <c r="AD349" s="290"/>
      <c r="AE349" s="290"/>
      <c r="AF349" s="290"/>
      <c r="AG349" s="290"/>
      <c r="AH349" s="290"/>
      <c r="AI349" s="290"/>
      <c r="AJ349" s="290"/>
      <c r="AK349" s="290"/>
      <c r="AL349" s="290"/>
      <c r="AM349" s="290"/>
      <c r="AN349" s="290"/>
      <c r="AO349" s="290"/>
      <c r="AP349" s="290"/>
      <c r="AQ349" s="290"/>
      <c r="AR349" s="290"/>
      <c r="AS349" s="290"/>
      <c r="AT349" s="290"/>
      <c r="AU349" s="290"/>
      <c r="AV349" s="290"/>
      <c r="AW349" s="290"/>
      <c r="AX349" s="290"/>
      <c r="AY349" s="290"/>
      <c r="AZ349" s="290"/>
      <c r="BA349" s="290"/>
      <c r="BB349" s="290"/>
      <c r="BC349" s="290"/>
      <c r="BD349" s="290"/>
      <c r="BE349" s="290"/>
      <c r="BF349" s="290"/>
    </row>
    <row r="350" spans="2:58" hidden="1">
      <c r="B350" s="251"/>
      <c r="AB350" s="290"/>
      <c r="AC350" s="290"/>
      <c r="AD350" s="290"/>
      <c r="AE350" s="290"/>
      <c r="AF350" s="290"/>
      <c r="AG350" s="290"/>
      <c r="AH350" s="290"/>
      <c r="AI350" s="290"/>
      <c r="AJ350" s="290"/>
      <c r="AK350" s="290"/>
      <c r="AL350" s="290"/>
      <c r="AM350" s="290"/>
      <c r="AN350" s="290"/>
      <c r="AO350" s="290"/>
      <c r="AP350" s="290"/>
      <c r="AQ350" s="290"/>
      <c r="AR350" s="290"/>
      <c r="AS350" s="290"/>
      <c r="AT350" s="290"/>
      <c r="AU350" s="290"/>
      <c r="AV350" s="290"/>
      <c r="AW350" s="290"/>
      <c r="AX350" s="290"/>
      <c r="AY350" s="290"/>
      <c r="AZ350" s="290"/>
      <c r="BA350" s="290"/>
      <c r="BB350" s="290"/>
      <c r="BC350" s="290"/>
      <c r="BD350" s="290"/>
      <c r="BE350" s="290"/>
      <c r="BF350" s="290"/>
    </row>
    <row r="351" spans="2:58" hidden="1">
      <c r="B351" s="251"/>
      <c r="AB351" s="290"/>
      <c r="AC351" s="290"/>
      <c r="AD351" s="290"/>
      <c r="AE351" s="290"/>
      <c r="AF351" s="290"/>
      <c r="AG351" s="290"/>
      <c r="AH351" s="290"/>
      <c r="AI351" s="290"/>
      <c r="AJ351" s="290"/>
      <c r="AK351" s="290"/>
      <c r="AL351" s="290"/>
      <c r="AM351" s="290"/>
      <c r="AN351" s="290"/>
      <c r="AO351" s="290"/>
      <c r="AP351" s="290"/>
      <c r="AQ351" s="290"/>
      <c r="AR351" s="290"/>
      <c r="AS351" s="290"/>
      <c r="AT351" s="290"/>
      <c r="AU351" s="290"/>
      <c r="AV351" s="290"/>
      <c r="AW351" s="290"/>
      <c r="AX351" s="290"/>
      <c r="AY351" s="290"/>
      <c r="AZ351" s="290"/>
      <c r="BA351" s="290"/>
      <c r="BB351" s="290"/>
      <c r="BC351" s="290"/>
      <c r="BD351" s="290"/>
      <c r="BE351" s="290"/>
      <c r="BF351" s="290"/>
    </row>
    <row r="352" spans="2:58" hidden="1">
      <c r="B352" s="251"/>
      <c r="AB352" s="290"/>
      <c r="AC352" s="290"/>
      <c r="AD352" s="290"/>
      <c r="AE352" s="290"/>
      <c r="AF352" s="290"/>
      <c r="AG352" s="290"/>
      <c r="AH352" s="290"/>
      <c r="AI352" s="290"/>
      <c r="AJ352" s="290"/>
      <c r="AK352" s="290"/>
      <c r="AL352" s="290"/>
      <c r="AM352" s="290"/>
      <c r="AN352" s="290"/>
      <c r="AO352" s="290"/>
      <c r="AP352" s="290"/>
      <c r="AQ352" s="290"/>
      <c r="AR352" s="290"/>
      <c r="AS352" s="290"/>
      <c r="AT352" s="290"/>
      <c r="AU352" s="290"/>
      <c r="AV352" s="290"/>
      <c r="AW352" s="290"/>
      <c r="AX352" s="290"/>
      <c r="AY352" s="290"/>
      <c r="AZ352" s="290"/>
      <c r="BA352" s="290"/>
      <c r="BB352" s="290"/>
      <c r="BC352" s="290"/>
      <c r="BD352" s="290"/>
      <c r="BE352" s="290"/>
      <c r="BF352" s="290"/>
    </row>
    <row r="353" spans="2:58" hidden="1">
      <c r="B353" s="251"/>
      <c r="AB353" s="290"/>
      <c r="AC353" s="290"/>
      <c r="AD353" s="290"/>
      <c r="AE353" s="290"/>
      <c r="AF353" s="290"/>
      <c r="AG353" s="290"/>
      <c r="AH353" s="290"/>
      <c r="AI353" s="290"/>
      <c r="AJ353" s="290"/>
      <c r="AK353" s="290"/>
      <c r="AL353" s="290"/>
      <c r="AM353" s="290"/>
      <c r="AN353" s="290"/>
      <c r="AO353" s="290"/>
      <c r="AP353" s="290"/>
      <c r="AQ353" s="290"/>
      <c r="AR353" s="290"/>
      <c r="AS353" s="290"/>
      <c r="AT353" s="290"/>
      <c r="AU353" s="290"/>
      <c r="AV353" s="290"/>
      <c r="AW353" s="290"/>
      <c r="AX353" s="290"/>
      <c r="AY353" s="290"/>
      <c r="AZ353" s="290"/>
      <c r="BA353" s="290"/>
      <c r="BB353" s="290"/>
      <c r="BC353" s="290"/>
      <c r="BD353" s="290"/>
      <c r="BE353" s="290"/>
      <c r="BF353" s="290"/>
    </row>
    <row r="354" spans="2:58" hidden="1">
      <c r="B354" s="251"/>
      <c r="AB354" s="290"/>
      <c r="AC354" s="290"/>
      <c r="AD354" s="290"/>
      <c r="AE354" s="290"/>
      <c r="AF354" s="290"/>
      <c r="AG354" s="290"/>
      <c r="AH354" s="290"/>
      <c r="AI354" s="290"/>
      <c r="AJ354" s="290"/>
      <c r="AK354" s="290"/>
      <c r="AL354" s="290"/>
      <c r="AM354" s="290"/>
      <c r="AN354" s="290"/>
      <c r="AO354" s="290"/>
      <c r="AP354" s="290"/>
      <c r="AQ354" s="290"/>
      <c r="AR354" s="290"/>
      <c r="AS354" s="290"/>
      <c r="AT354" s="290"/>
      <c r="AU354" s="290"/>
      <c r="AV354" s="290"/>
      <c r="AW354" s="290"/>
      <c r="AX354" s="290"/>
      <c r="AY354" s="290"/>
      <c r="AZ354" s="290"/>
      <c r="BA354" s="290"/>
      <c r="BB354" s="290"/>
      <c r="BC354" s="290"/>
      <c r="BD354" s="290"/>
      <c r="BE354" s="290"/>
      <c r="BF354" s="290"/>
    </row>
    <row r="355" spans="2:58" hidden="1">
      <c r="B355" s="251"/>
      <c r="AB355" s="290"/>
      <c r="AC355" s="290"/>
      <c r="AD355" s="290"/>
      <c r="AE355" s="290"/>
      <c r="AF355" s="290"/>
      <c r="AG355" s="290"/>
      <c r="AH355" s="290"/>
      <c r="AI355" s="290"/>
      <c r="AJ355" s="290"/>
      <c r="AK355" s="290"/>
      <c r="AL355" s="290"/>
      <c r="AM355" s="290"/>
      <c r="AN355" s="290"/>
      <c r="AO355" s="290"/>
      <c r="AP355" s="290"/>
      <c r="AQ355" s="290"/>
      <c r="AR355" s="290"/>
      <c r="AS355" s="290"/>
      <c r="AT355" s="290"/>
      <c r="AU355" s="290"/>
      <c r="AV355" s="290"/>
      <c r="AW355" s="290"/>
      <c r="AX355" s="290"/>
      <c r="AY355" s="290"/>
      <c r="AZ355" s="290"/>
      <c r="BA355" s="290"/>
      <c r="BB355" s="290"/>
      <c r="BC355" s="290"/>
      <c r="BD355" s="290"/>
      <c r="BE355" s="290"/>
      <c r="BF355" s="290"/>
    </row>
    <row r="356" spans="2:58" hidden="1">
      <c r="B356" s="251"/>
      <c r="AB356" s="290"/>
      <c r="AC356" s="290"/>
      <c r="AD356" s="290"/>
      <c r="AE356" s="290"/>
      <c r="AF356" s="290"/>
      <c r="AG356" s="290"/>
      <c r="AH356" s="290"/>
      <c r="AI356" s="290"/>
      <c r="AJ356" s="290"/>
      <c r="AK356" s="290"/>
      <c r="AL356" s="290"/>
      <c r="AM356" s="290"/>
      <c r="AN356" s="290"/>
      <c r="AO356" s="290"/>
      <c r="AP356" s="290"/>
      <c r="AQ356" s="290"/>
      <c r="AR356" s="290"/>
      <c r="AS356" s="290"/>
      <c r="AT356" s="290"/>
      <c r="AU356" s="290"/>
      <c r="AV356" s="290"/>
      <c r="AW356" s="290"/>
      <c r="AX356" s="290"/>
      <c r="AY356" s="290"/>
      <c r="AZ356" s="290"/>
      <c r="BA356" s="290"/>
      <c r="BB356" s="290"/>
      <c r="BC356" s="290"/>
      <c r="BD356" s="290"/>
      <c r="BE356" s="290"/>
      <c r="BF356" s="290"/>
    </row>
    <row r="357" spans="2:58" hidden="1">
      <c r="B357" s="251"/>
      <c r="AB357" s="290"/>
      <c r="AC357" s="290"/>
      <c r="AD357" s="290"/>
      <c r="AE357" s="290"/>
      <c r="AF357" s="290"/>
      <c r="AG357" s="290"/>
      <c r="AH357" s="290"/>
      <c r="AI357" s="290"/>
      <c r="AJ357" s="290"/>
      <c r="AK357" s="290"/>
      <c r="AL357" s="290"/>
      <c r="AM357" s="290"/>
      <c r="AN357" s="290"/>
      <c r="AO357" s="290"/>
      <c r="AP357" s="290"/>
      <c r="AQ357" s="290"/>
      <c r="AR357" s="290"/>
      <c r="AS357" s="290"/>
      <c r="AT357" s="290"/>
      <c r="AU357" s="290"/>
      <c r="AV357" s="290"/>
      <c r="AW357" s="290"/>
      <c r="AX357" s="290"/>
      <c r="AY357" s="290"/>
      <c r="AZ357" s="290"/>
      <c r="BA357" s="290"/>
      <c r="BB357" s="290"/>
      <c r="BC357" s="290"/>
      <c r="BD357" s="290"/>
      <c r="BE357" s="290"/>
      <c r="BF357" s="290"/>
    </row>
    <row r="358" spans="2:58" hidden="1">
      <c r="B358" s="251"/>
      <c r="AB358" s="290"/>
      <c r="AC358" s="290"/>
      <c r="AD358" s="290"/>
      <c r="AE358" s="290"/>
      <c r="AF358" s="290"/>
      <c r="AG358" s="290"/>
      <c r="AH358" s="290"/>
      <c r="AI358" s="290"/>
      <c r="AJ358" s="290"/>
      <c r="AK358" s="290"/>
      <c r="AL358" s="290"/>
      <c r="AM358" s="290"/>
      <c r="AN358" s="290"/>
      <c r="AO358" s="290"/>
      <c r="AP358" s="290"/>
      <c r="AQ358" s="290"/>
      <c r="AR358" s="290"/>
      <c r="AS358" s="290"/>
      <c r="AT358" s="290"/>
      <c r="AU358" s="290"/>
      <c r="AV358" s="290"/>
      <c r="AW358" s="290"/>
      <c r="AX358" s="290"/>
      <c r="AY358" s="290"/>
      <c r="AZ358" s="290"/>
      <c r="BA358" s="290"/>
      <c r="BB358" s="290"/>
      <c r="BC358" s="290"/>
      <c r="BD358" s="290"/>
      <c r="BE358" s="290"/>
      <c r="BF358" s="290"/>
    </row>
    <row r="359" spans="2:58" hidden="1">
      <c r="B359" s="251"/>
      <c r="AB359" s="290"/>
      <c r="AC359" s="290"/>
      <c r="AD359" s="290"/>
      <c r="AE359" s="290"/>
      <c r="AF359" s="290"/>
      <c r="AG359" s="290"/>
      <c r="AH359" s="290"/>
      <c r="AI359" s="290"/>
      <c r="AJ359" s="290"/>
      <c r="AK359" s="290"/>
      <c r="AL359" s="290"/>
      <c r="AM359" s="290"/>
      <c r="AN359" s="290"/>
      <c r="AO359" s="290"/>
      <c r="AP359" s="290"/>
      <c r="AQ359" s="290"/>
      <c r="AR359" s="290"/>
      <c r="AS359" s="290"/>
      <c r="AT359" s="290"/>
      <c r="AU359" s="290"/>
      <c r="AV359" s="290"/>
      <c r="AW359" s="290"/>
      <c r="AX359" s="290"/>
      <c r="AY359" s="290"/>
      <c r="AZ359" s="290"/>
      <c r="BA359" s="290"/>
      <c r="BB359" s="290"/>
      <c r="BC359" s="290"/>
      <c r="BD359" s="290"/>
      <c r="BE359" s="290"/>
      <c r="BF359" s="290"/>
    </row>
    <row r="360" spans="2:58" hidden="1">
      <c r="B360" s="251"/>
      <c r="AB360" s="290"/>
      <c r="AC360" s="290"/>
      <c r="AD360" s="290"/>
      <c r="AE360" s="290"/>
      <c r="AF360" s="290"/>
      <c r="AG360" s="290"/>
      <c r="AH360" s="290"/>
      <c r="AI360" s="290"/>
      <c r="AJ360" s="290"/>
      <c r="AK360" s="290"/>
      <c r="AL360" s="290"/>
      <c r="AM360" s="290"/>
      <c r="AN360" s="290"/>
      <c r="AO360" s="290"/>
      <c r="AP360" s="290"/>
      <c r="AQ360" s="290"/>
      <c r="AR360" s="290"/>
      <c r="AS360" s="290"/>
      <c r="AT360" s="290"/>
      <c r="AU360" s="290"/>
      <c r="AV360" s="290"/>
      <c r="AW360" s="290"/>
      <c r="AX360" s="290"/>
      <c r="AY360" s="290"/>
      <c r="AZ360" s="290"/>
      <c r="BA360" s="290"/>
      <c r="BB360" s="290"/>
      <c r="BC360" s="290"/>
      <c r="BD360" s="290"/>
      <c r="BE360" s="290"/>
      <c r="BF360" s="290"/>
    </row>
    <row r="361" spans="2:58" hidden="1">
      <c r="B361" s="251"/>
      <c r="AB361" s="290"/>
      <c r="AC361" s="290"/>
      <c r="AD361" s="290"/>
      <c r="AE361" s="290"/>
      <c r="AF361" s="290"/>
      <c r="AG361" s="290"/>
      <c r="AH361" s="290"/>
      <c r="AI361" s="290"/>
      <c r="AJ361" s="290"/>
      <c r="AK361" s="290"/>
      <c r="AL361" s="290"/>
      <c r="AM361" s="290"/>
      <c r="AN361" s="290"/>
      <c r="AO361" s="290"/>
      <c r="AP361" s="290"/>
      <c r="AQ361" s="290"/>
      <c r="AR361" s="290"/>
      <c r="AS361" s="290"/>
      <c r="AT361" s="290"/>
      <c r="AU361" s="290"/>
      <c r="AV361" s="290"/>
      <c r="AW361" s="290"/>
      <c r="AX361" s="290"/>
      <c r="AY361" s="290"/>
      <c r="AZ361" s="290"/>
      <c r="BA361" s="290"/>
      <c r="BB361" s="290"/>
      <c r="BC361" s="290"/>
      <c r="BD361" s="290"/>
      <c r="BE361" s="290"/>
      <c r="BF361" s="290"/>
    </row>
    <row r="362" spans="2:58" hidden="1">
      <c r="B362" s="251"/>
      <c r="AB362" s="290"/>
      <c r="AC362" s="290"/>
      <c r="AD362" s="290"/>
      <c r="AE362" s="290"/>
      <c r="AF362" s="290"/>
      <c r="AG362" s="290"/>
      <c r="AH362" s="290"/>
      <c r="AI362" s="290"/>
      <c r="AJ362" s="290"/>
      <c r="AK362" s="290"/>
      <c r="AL362" s="290"/>
      <c r="AM362" s="290"/>
      <c r="AN362" s="290"/>
      <c r="AO362" s="290"/>
      <c r="AP362" s="290"/>
      <c r="AQ362" s="290"/>
      <c r="AR362" s="290"/>
      <c r="AS362" s="290"/>
      <c r="AT362" s="290"/>
      <c r="AU362" s="290"/>
      <c r="AV362" s="290"/>
      <c r="AW362" s="290"/>
      <c r="AX362" s="290"/>
      <c r="AY362" s="290"/>
      <c r="AZ362" s="290"/>
      <c r="BA362" s="290"/>
      <c r="BB362" s="290"/>
      <c r="BC362" s="290"/>
      <c r="BD362" s="290"/>
      <c r="BE362" s="290"/>
      <c r="BF362" s="290"/>
    </row>
    <row r="363" spans="2:58" hidden="1">
      <c r="B363" s="251"/>
      <c r="AB363" s="290"/>
      <c r="AC363" s="290"/>
      <c r="AD363" s="290"/>
      <c r="AE363" s="290"/>
      <c r="AF363" s="290"/>
      <c r="AG363" s="290"/>
      <c r="AH363" s="290"/>
      <c r="AI363" s="290"/>
      <c r="AJ363" s="290"/>
      <c r="AK363" s="290"/>
      <c r="AL363" s="290"/>
      <c r="AM363" s="290"/>
      <c r="AN363" s="290"/>
      <c r="AO363" s="290"/>
      <c r="AP363" s="290"/>
      <c r="AQ363" s="290"/>
      <c r="AR363" s="290"/>
      <c r="AS363" s="290"/>
      <c r="AT363" s="290"/>
      <c r="AU363" s="290"/>
      <c r="AV363" s="290"/>
      <c r="AW363" s="290"/>
      <c r="AX363" s="290"/>
      <c r="AY363" s="290"/>
      <c r="AZ363" s="290"/>
      <c r="BA363" s="290"/>
      <c r="BB363" s="290"/>
      <c r="BC363" s="290"/>
      <c r="BD363" s="290"/>
      <c r="BE363" s="290"/>
      <c r="BF363" s="290"/>
    </row>
    <row r="364" spans="2:58" hidden="1">
      <c r="B364" s="251"/>
      <c r="AB364" s="290"/>
      <c r="AC364" s="290"/>
      <c r="AD364" s="290"/>
      <c r="AE364" s="290"/>
      <c r="AF364" s="290"/>
      <c r="AG364" s="290"/>
      <c r="AH364" s="290"/>
      <c r="AI364" s="290"/>
      <c r="AJ364" s="290"/>
      <c r="AK364" s="290"/>
      <c r="AL364" s="290"/>
      <c r="AM364" s="290"/>
      <c r="AN364" s="290"/>
      <c r="AO364" s="290"/>
      <c r="AP364" s="290"/>
      <c r="AQ364" s="290"/>
      <c r="AR364" s="290"/>
      <c r="AS364" s="290"/>
      <c r="AT364" s="290"/>
      <c r="AU364" s="290"/>
      <c r="AV364" s="290"/>
      <c r="AW364" s="290"/>
      <c r="AX364" s="290"/>
      <c r="AY364" s="290"/>
      <c r="AZ364" s="290"/>
      <c r="BA364" s="290"/>
      <c r="BB364" s="290"/>
      <c r="BC364" s="290"/>
      <c r="BD364" s="290"/>
      <c r="BE364" s="290"/>
      <c r="BF364" s="290"/>
    </row>
    <row r="365" spans="2:58" hidden="1">
      <c r="B365" s="251"/>
      <c r="AB365" s="290"/>
      <c r="AC365" s="290"/>
      <c r="AD365" s="290"/>
      <c r="AE365" s="290"/>
      <c r="AF365" s="290"/>
      <c r="AG365" s="290"/>
      <c r="AH365" s="290"/>
      <c r="AI365" s="290"/>
      <c r="AJ365" s="290"/>
      <c r="AK365" s="290"/>
      <c r="AL365" s="290"/>
      <c r="AM365" s="290"/>
      <c r="AN365" s="290"/>
      <c r="AO365" s="290"/>
      <c r="AP365" s="290"/>
      <c r="AQ365" s="290"/>
      <c r="AR365" s="290"/>
      <c r="AS365" s="290"/>
      <c r="AT365" s="290"/>
      <c r="AU365" s="290"/>
      <c r="AV365" s="290"/>
      <c r="AW365" s="290"/>
      <c r="AX365" s="290"/>
      <c r="AY365" s="290"/>
      <c r="AZ365" s="290"/>
      <c r="BA365" s="290"/>
      <c r="BB365" s="290"/>
      <c r="BC365" s="290"/>
      <c r="BD365" s="290"/>
      <c r="BE365" s="290"/>
      <c r="BF365" s="290"/>
    </row>
    <row r="366" spans="2:58" hidden="1">
      <c r="B366" s="251"/>
      <c r="AB366" s="290"/>
      <c r="AC366" s="290"/>
      <c r="AD366" s="290"/>
      <c r="AE366" s="290"/>
      <c r="AF366" s="290"/>
      <c r="AG366" s="290"/>
      <c r="AH366" s="290"/>
      <c r="AI366" s="290"/>
      <c r="AJ366" s="290"/>
      <c r="AK366" s="290"/>
      <c r="AL366" s="290"/>
      <c r="AM366" s="290"/>
      <c r="AN366" s="290"/>
      <c r="AO366" s="290"/>
      <c r="AP366" s="290"/>
      <c r="AQ366" s="290"/>
      <c r="AR366" s="290"/>
      <c r="AS366" s="290"/>
      <c r="AT366" s="290"/>
      <c r="AU366" s="290"/>
      <c r="AV366" s="290"/>
      <c r="AW366" s="290"/>
      <c r="AX366" s="290"/>
      <c r="AY366" s="290"/>
      <c r="AZ366" s="290"/>
      <c r="BA366" s="290"/>
      <c r="BB366" s="290"/>
      <c r="BC366" s="290"/>
      <c r="BD366" s="290"/>
      <c r="BE366" s="290"/>
      <c r="BF366" s="290"/>
    </row>
    <row r="367" spans="2:58" hidden="1">
      <c r="B367" s="251"/>
      <c r="AB367" s="290"/>
      <c r="AC367" s="290"/>
      <c r="AD367" s="290"/>
      <c r="AE367" s="290"/>
      <c r="AF367" s="290"/>
      <c r="AG367" s="290"/>
      <c r="AH367" s="290"/>
      <c r="AI367" s="290"/>
      <c r="AJ367" s="290"/>
      <c r="AK367" s="290"/>
      <c r="AL367" s="290"/>
      <c r="AM367" s="290"/>
      <c r="AN367" s="290"/>
      <c r="AO367" s="290"/>
      <c r="AP367" s="290"/>
      <c r="AQ367" s="290"/>
      <c r="AR367" s="290"/>
      <c r="AS367" s="290"/>
      <c r="AT367" s="290"/>
      <c r="AU367" s="290"/>
      <c r="AV367" s="290"/>
      <c r="AW367" s="290"/>
      <c r="AX367" s="290"/>
      <c r="AY367" s="290"/>
      <c r="AZ367" s="290"/>
      <c r="BA367" s="290"/>
      <c r="BB367" s="290"/>
      <c r="BC367" s="290"/>
      <c r="BD367" s="290"/>
      <c r="BE367" s="290"/>
      <c r="BF367" s="290"/>
    </row>
    <row r="368" spans="2:58" hidden="1">
      <c r="B368" s="251"/>
      <c r="AB368" s="290"/>
      <c r="AC368" s="290"/>
      <c r="AD368" s="290"/>
      <c r="AE368" s="290"/>
      <c r="AF368" s="290"/>
      <c r="AG368" s="290"/>
      <c r="AH368" s="290"/>
      <c r="AI368" s="290"/>
      <c r="AJ368" s="290"/>
      <c r="AK368" s="290"/>
      <c r="AL368" s="290"/>
      <c r="AM368" s="290"/>
      <c r="AN368" s="290"/>
      <c r="AO368" s="290"/>
      <c r="AP368" s="290"/>
      <c r="AQ368" s="290"/>
      <c r="AR368" s="290"/>
      <c r="AS368" s="290"/>
      <c r="AT368" s="290"/>
      <c r="AU368" s="290"/>
      <c r="AV368" s="290"/>
      <c r="AW368" s="290"/>
      <c r="AX368" s="290"/>
      <c r="AY368" s="290"/>
      <c r="AZ368" s="290"/>
      <c r="BA368" s="290"/>
      <c r="BB368" s="290"/>
      <c r="BC368" s="290"/>
      <c r="BD368" s="290"/>
      <c r="BE368" s="290"/>
      <c r="BF368" s="290"/>
    </row>
    <row r="369" spans="2:58" hidden="1">
      <c r="B369" s="251"/>
      <c r="AB369" s="290"/>
      <c r="AC369" s="290"/>
      <c r="AD369" s="290"/>
      <c r="AE369" s="290"/>
      <c r="AF369" s="290"/>
      <c r="AG369" s="290"/>
      <c r="AH369" s="290"/>
      <c r="AI369" s="290"/>
      <c r="AJ369" s="290"/>
      <c r="AK369" s="290"/>
      <c r="AL369" s="290"/>
      <c r="AM369" s="290"/>
      <c r="AN369" s="290"/>
      <c r="AO369" s="290"/>
      <c r="AP369" s="290"/>
      <c r="AQ369" s="290"/>
      <c r="AR369" s="290"/>
      <c r="AS369" s="290"/>
      <c r="AT369" s="290"/>
      <c r="AU369" s="290"/>
      <c r="AV369" s="290"/>
      <c r="AW369" s="290"/>
      <c r="AX369" s="290"/>
      <c r="AY369" s="290"/>
      <c r="AZ369" s="290"/>
      <c r="BA369" s="290"/>
      <c r="BB369" s="290"/>
      <c r="BC369" s="290"/>
      <c r="BD369" s="290"/>
      <c r="BE369" s="290"/>
      <c r="BF369" s="290"/>
    </row>
    <row r="370" spans="2:58" hidden="1">
      <c r="B370" s="251"/>
      <c r="AB370" s="290"/>
      <c r="AC370" s="290"/>
      <c r="AD370" s="290"/>
      <c r="AE370" s="290"/>
      <c r="AF370" s="290"/>
      <c r="AG370" s="290"/>
      <c r="AH370" s="290"/>
      <c r="AI370" s="290"/>
      <c r="AJ370" s="290"/>
      <c r="AK370" s="290"/>
      <c r="AL370" s="290"/>
      <c r="AM370" s="290"/>
      <c r="AN370" s="290"/>
      <c r="AO370" s="290"/>
      <c r="AP370" s="290"/>
      <c r="AQ370" s="290"/>
      <c r="AR370" s="290"/>
      <c r="AS370" s="290"/>
      <c r="AT370" s="290"/>
      <c r="AU370" s="290"/>
      <c r="AV370" s="290"/>
      <c r="AW370" s="290"/>
      <c r="AX370" s="290"/>
      <c r="AY370" s="290"/>
      <c r="AZ370" s="290"/>
      <c r="BA370" s="290"/>
      <c r="BB370" s="290"/>
      <c r="BC370" s="290"/>
      <c r="BD370" s="290"/>
      <c r="BE370" s="290"/>
      <c r="BF370" s="290"/>
    </row>
    <row r="371" spans="2:58" hidden="1">
      <c r="B371" s="251"/>
      <c r="AB371" s="290"/>
      <c r="AC371" s="290"/>
      <c r="AD371" s="290"/>
      <c r="AE371" s="290"/>
      <c r="AF371" s="290"/>
      <c r="AG371" s="290"/>
      <c r="AH371" s="290"/>
      <c r="AI371" s="290"/>
      <c r="AJ371" s="290"/>
      <c r="AK371" s="290"/>
      <c r="AL371" s="290"/>
      <c r="AM371" s="290"/>
      <c r="AN371" s="290"/>
      <c r="AO371" s="290"/>
      <c r="AP371" s="290"/>
      <c r="AQ371" s="290"/>
      <c r="AR371" s="290"/>
      <c r="AS371" s="290"/>
      <c r="AT371" s="290"/>
      <c r="AU371" s="290"/>
      <c r="AV371" s="290"/>
      <c r="AW371" s="290"/>
      <c r="AX371" s="290"/>
      <c r="AY371" s="290"/>
      <c r="AZ371" s="290"/>
      <c r="BA371" s="290"/>
      <c r="BB371" s="290"/>
      <c r="BC371" s="290"/>
      <c r="BD371" s="290"/>
      <c r="BE371" s="290"/>
      <c r="BF371" s="290"/>
    </row>
    <row r="372" spans="2:58" hidden="1">
      <c r="B372" s="251"/>
      <c r="AB372" s="290"/>
      <c r="AC372" s="290"/>
      <c r="AD372" s="290"/>
      <c r="AE372" s="290"/>
      <c r="AF372" s="290"/>
      <c r="AG372" s="290"/>
      <c r="AH372" s="290"/>
      <c r="AI372" s="290"/>
      <c r="AJ372" s="290"/>
      <c r="AK372" s="290"/>
      <c r="AL372" s="290"/>
      <c r="AM372" s="290"/>
      <c r="AN372" s="290"/>
      <c r="AO372" s="290"/>
      <c r="AP372" s="290"/>
      <c r="AQ372" s="290"/>
      <c r="AR372" s="290"/>
      <c r="AS372" s="290"/>
      <c r="AT372" s="290"/>
      <c r="AU372" s="290"/>
      <c r="AV372" s="290"/>
      <c r="AW372" s="290"/>
      <c r="AX372" s="290"/>
      <c r="AY372" s="290"/>
      <c r="AZ372" s="290"/>
      <c r="BA372" s="290"/>
      <c r="BB372" s="290"/>
      <c r="BC372" s="290"/>
      <c r="BD372" s="290"/>
      <c r="BE372" s="290"/>
      <c r="BF372" s="290"/>
    </row>
    <row r="373" spans="2:58" hidden="1">
      <c r="B373" s="251"/>
      <c r="AB373" s="290"/>
      <c r="AC373" s="290"/>
      <c r="AD373" s="290"/>
      <c r="AE373" s="290"/>
      <c r="AF373" s="290"/>
      <c r="AG373" s="290"/>
      <c r="AH373" s="290"/>
      <c r="AI373" s="290"/>
      <c r="AJ373" s="290"/>
      <c r="AK373" s="290"/>
      <c r="AL373" s="290"/>
      <c r="AM373" s="290"/>
      <c r="AN373" s="290"/>
      <c r="AO373" s="290"/>
      <c r="AP373" s="290"/>
      <c r="AQ373" s="290"/>
      <c r="AR373" s="290"/>
      <c r="AS373" s="290"/>
      <c r="AT373" s="290"/>
      <c r="AU373" s="290"/>
      <c r="AV373" s="290"/>
      <c r="AW373" s="290"/>
      <c r="AX373" s="290"/>
      <c r="AY373" s="290"/>
      <c r="AZ373" s="290"/>
      <c r="BA373" s="290"/>
      <c r="BB373" s="290"/>
      <c r="BC373" s="290"/>
      <c r="BD373" s="290"/>
      <c r="BE373" s="290"/>
      <c r="BF373" s="290"/>
    </row>
    <row r="374" spans="2:58" hidden="1">
      <c r="B374" s="251"/>
      <c r="AB374" s="290"/>
      <c r="AC374" s="290"/>
      <c r="AD374" s="290"/>
      <c r="AE374" s="290"/>
      <c r="AF374" s="290"/>
      <c r="AG374" s="290"/>
      <c r="AH374" s="290"/>
      <c r="AI374" s="290"/>
      <c r="AJ374" s="290"/>
      <c r="AK374" s="290"/>
      <c r="AL374" s="290"/>
      <c r="AM374" s="290"/>
      <c r="AN374" s="290"/>
      <c r="AO374" s="290"/>
      <c r="AP374" s="290"/>
      <c r="AQ374" s="290"/>
      <c r="AR374" s="290"/>
      <c r="AS374" s="290"/>
      <c r="AT374" s="290"/>
      <c r="AU374" s="290"/>
      <c r="AV374" s="290"/>
      <c r="AW374" s="290"/>
      <c r="AX374" s="290"/>
      <c r="AY374" s="290"/>
      <c r="AZ374" s="290"/>
      <c r="BA374" s="290"/>
      <c r="BB374" s="290"/>
      <c r="BC374" s="290"/>
      <c r="BD374" s="290"/>
      <c r="BE374" s="290"/>
      <c r="BF374" s="290"/>
    </row>
    <row r="375" spans="2:58" hidden="1">
      <c r="B375" s="251"/>
      <c r="AB375" s="290"/>
      <c r="AC375" s="290"/>
      <c r="AD375" s="290"/>
      <c r="AE375" s="290"/>
      <c r="AF375" s="290"/>
      <c r="AG375" s="290"/>
      <c r="AH375" s="290"/>
      <c r="AI375" s="290"/>
      <c r="AJ375" s="290"/>
      <c r="AK375" s="290"/>
      <c r="AL375" s="290"/>
      <c r="AM375" s="290"/>
      <c r="AN375" s="290"/>
      <c r="AO375" s="290"/>
      <c r="AP375" s="290"/>
      <c r="AQ375" s="290"/>
      <c r="AR375" s="290"/>
      <c r="AS375" s="290"/>
      <c r="AT375" s="290"/>
      <c r="AU375" s="290"/>
      <c r="AV375" s="290"/>
      <c r="AW375" s="290"/>
      <c r="AX375" s="290"/>
      <c r="AY375" s="290"/>
      <c r="AZ375" s="290"/>
      <c r="BA375" s="290"/>
      <c r="BB375" s="290"/>
      <c r="BC375" s="290"/>
      <c r="BD375" s="290"/>
      <c r="BE375" s="290"/>
      <c r="BF375" s="290"/>
    </row>
    <row r="376" spans="2:58" hidden="1">
      <c r="B376" s="251"/>
      <c r="AB376" s="290"/>
      <c r="AC376" s="290"/>
      <c r="AD376" s="290"/>
      <c r="AE376" s="290"/>
      <c r="AF376" s="290"/>
      <c r="AG376" s="290"/>
      <c r="AH376" s="290"/>
      <c r="AI376" s="290"/>
      <c r="AJ376" s="290"/>
      <c r="AK376" s="290"/>
      <c r="AL376" s="290"/>
      <c r="AM376" s="290"/>
      <c r="AN376" s="290"/>
      <c r="AO376" s="290"/>
      <c r="AP376" s="290"/>
      <c r="AQ376" s="290"/>
      <c r="AR376" s="290"/>
      <c r="AS376" s="290"/>
      <c r="AT376" s="290"/>
      <c r="AU376" s="290"/>
      <c r="AV376" s="290"/>
      <c r="AW376" s="290"/>
      <c r="AX376" s="290"/>
      <c r="AY376" s="290"/>
      <c r="AZ376" s="290"/>
      <c r="BA376" s="290"/>
      <c r="BB376" s="290"/>
      <c r="BC376" s="290"/>
      <c r="BD376" s="290"/>
      <c r="BE376" s="290"/>
      <c r="BF376" s="290"/>
    </row>
    <row r="377" spans="2:58" hidden="1">
      <c r="B377" s="251"/>
      <c r="AB377" s="290"/>
      <c r="AC377" s="290"/>
      <c r="AD377" s="290"/>
      <c r="AE377" s="290"/>
      <c r="AF377" s="290"/>
      <c r="AG377" s="290"/>
      <c r="AH377" s="290"/>
      <c r="AI377" s="290"/>
      <c r="AJ377" s="290"/>
      <c r="AK377" s="290"/>
      <c r="AL377" s="290"/>
      <c r="AM377" s="290"/>
      <c r="AN377" s="290"/>
      <c r="AO377" s="290"/>
      <c r="AP377" s="290"/>
      <c r="AQ377" s="290"/>
      <c r="AR377" s="290"/>
      <c r="AS377" s="290"/>
      <c r="AT377" s="290"/>
      <c r="AU377" s="290"/>
      <c r="AV377" s="290"/>
      <c r="AW377" s="290"/>
      <c r="AX377" s="290"/>
      <c r="AY377" s="290"/>
      <c r="AZ377" s="290"/>
      <c r="BA377" s="290"/>
      <c r="BB377" s="290"/>
      <c r="BC377" s="290"/>
      <c r="BD377" s="290"/>
      <c r="BE377" s="290"/>
      <c r="BF377" s="290"/>
    </row>
    <row r="378" spans="2:58" hidden="1">
      <c r="B378" s="251"/>
      <c r="AB378" s="290"/>
      <c r="AC378" s="290"/>
      <c r="AD378" s="290"/>
      <c r="AE378" s="290"/>
      <c r="AF378" s="290"/>
      <c r="AG378" s="290"/>
      <c r="AH378" s="290"/>
      <c r="AI378" s="290"/>
      <c r="AJ378" s="290"/>
      <c r="AK378" s="290"/>
      <c r="AL378" s="290"/>
      <c r="AM378" s="290"/>
      <c r="AN378" s="290"/>
      <c r="AO378" s="290"/>
      <c r="AP378" s="290"/>
      <c r="AQ378" s="290"/>
      <c r="AR378" s="290"/>
      <c r="AS378" s="290"/>
      <c r="AT378" s="290"/>
      <c r="AU378" s="290"/>
      <c r="AV378" s="290"/>
      <c r="AW378" s="290"/>
      <c r="AX378" s="290"/>
      <c r="AY378" s="290"/>
      <c r="AZ378" s="290"/>
      <c r="BA378" s="290"/>
      <c r="BB378" s="290"/>
      <c r="BC378" s="290"/>
      <c r="BD378" s="290"/>
      <c r="BE378" s="290"/>
      <c r="BF378" s="290"/>
    </row>
    <row r="379" spans="2:58" hidden="1">
      <c r="B379" s="251"/>
      <c r="AB379" s="290"/>
      <c r="AC379" s="290"/>
      <c r="AD379" s="290"/>
      <c r="AE379" s="290"/>
      <c r="AF379" s="290"/>
      <c r="AG379" s="290"/>
      <c r="AH379" s="290"/>
      <c r="AI379" s="290"/>
      <c r="AJ379" s="290"/>
      <c r="AK379" s="290"/>
      <c r="AL379" s="290"/>
      <c r="AM379" s="290"/>
      <c r="AN379" s="290"/>
      <c r="AO379" s="290"/>
      <c r="AP379" s="290"/>
      <c r="AQ379" s="290"/>
      <c r="AR379" s="290"/>
      <c r="AS379" s="290"/>
      <c r="AT379" s="290"/>
      <c r="AU379" s="290"/>
      <c r="AV379" s="290"/>
      <c r="AW379" s="290"/>
      <c r="AX379" s="290"/>
      <c r="AY379" s="290"/>
      <c r="AZ379" s="290"/>
      <c r="BA379" s="290"/>
      <c r="BB379" s="290"/>
      <c r="BC379" s="290"/>
      <c r="BD379" s="290"/>
      <c r="BE379" s="290"/>
      <c r="BF379" s="290"/>
    </row>
    <row r="380" spans="2:58" hidden="1">
      <c r="B380" s="251"/>
      <c r="AB380" s="290"/>
      <c r="AC380" s="290"/>
      <c r="AD380" s="290"/>
      <c r="AE380" s="290"/>
      <c r="AF380" s="290"/>
      <c r="AG380" s="290"/>
      <c r="AH380" s="290"/>
      <c r="AI380" s="290"/>
      <c r="AJ380" s="290"/>
      <c r="AK380" s="290"/>
      <c r="AL380" s="290"/>
      <c r="AM380" s="290"/>
      <c r="AN380" s="290"/>
      <c r="AO380" s="290"/>
      <c r="AP380" s="290"/>
      <c r="AQ380" s="290"/>
      <c r="AR380" s="290"/>
      <c r="AS380" s="290"/>
      <c r="AT380" s="290"/>
      <c r="AU380" s="290"/>
      <c r="AV380" s="290"/>
      <c r="AW380" s="290"/>
      <c r="AX380" s="290"/>
      <c r="AY380" s="290"/>
      <c r="AZ380" s="290"/>
      <c r="BA380" s="290"/>
      <c r="BB380" s="290"/>
      <c r="BC380" s="290"/>
      <c r="BD380" s="290"/>
      <c r="BE380" s="290"/>
      <c r="BF380" s="290"/>
    </row>
    <row r="381" spans="2:58" hidden="1">
      <c r="B381" s="251"/>
      <c r="AB381" s="290"/>
      <c r="AC381" s="290"/>
      <c r="AD381" s="290"/>
      <c r="AE381" s="290"/>
      <c r="AF381" s="290"/>
      <c r="AG381" s="290"/>
      <c r="AH381" s="290"/>
      <c r="AI381" s="290"/>
      <c r="AJ381" s="290"/>
      <c r="AK381" s="290"/>
      <c r="AL381" s="290"/>
      <c r="AM381" s="290"/>
      <c r="AN381" s="290"/>
      <c r="AO381" s="290"/>
      <c r="AP381" s="290"/>
      <c r="AQ381" s="290"/>
      <c r="AR381" s="290"/>
      <c r="AS381" s="290"/>
      <c r="AT381" s="290"/>
      <c r="AU381" s="290"/>
      <c r="AV381" s="290"/>
      <c r="AW381" s="290"/>
      <c r="AX381" s="290"/>
      <c r="AY381" s="290"/>
      <c r="AZ381" s="290"/>
      <c r="BA381" s="290"/>
      <c r="BB381" s="290"/>
      <c r="BC381" s="290"/>
      <c r="BD381" s="290"/>
      <c r="BE381" s="290"/>
      <c r="BF381" s="290"/>
    </row>
    <row r="382" spans="2:58" hidden="1">
      <c r="B382" s="251"/>
      <c r="AB382" s="290"/>
      <c r="AC382" s="290"/>
      <c r="AD382" s="290"/>
      <c r="AE382" s="290"/>
      <c r="AF382" s="290"/>
      <c r="AG382" s="290"/>
      <c r="AH382" s="290"/>
      <c r="AI382" s="290"/>
      <c r="AJ382" s="290"/>
      <c r="AK382" s="290"/>
      <c r="AL382" s="290"/>
      <c r="AM382" s="290"/>
      <c r="AN382" s="290"/>
      <c r="AO382" s="290"/>
      <c r="AP382" s="290"/>
      <c r="AQ382" s="290"/>
      <c r="AR382" s="290"/>
      <c r="AS382" s="290"/>
      <c r="AT382" s="290"/>
      <c r="AU382" s="290"/>
      <c r="AV382" s="290"/>
      <c r="AW382" s="290"/>
      <c r="AX382" s="290"/>
      <c r="AY382" s="290"/>
      <c r="AZ382" s="290"/>
      <c r="BA382" s="290"/>
      <c r="BB382" s="290"/>
      <c r="BC382" s="290"/>
      <c r="BD382" s="290"/>
      <c r="BE382" s="290"/>
      <c r="BF382" s="290"/>
    </row>
    <row r="383" spans="2:58" hidden="1">
      <c r="B383" s="251"/>
      <c r="AB383" s="290"/>
      <c r="AC383" s="290"/>
      <c r="AD383" s="290"/>
      <c r="AE383" s="290"/>
      <c r="AF383" s="290"/>
      <c r="AG383" s="290"/>
      <c r="AH383" s="290"/>
      <c r="AI383" s="290"/>
      <c r="AJ383" s="290"/>
      <c r="AK383" s="290"/>
      <c r="AL383" s="290"/>
      <c r="AM383" s="290"/>
      <c r="AN383" s="290"/>
      <c r="AO383" s="290"/>
      <c r="AP383" s="290"/>
      <c r="AQ383" s="290"/>
      <c r="AR383" s="290"/>
      <c r="AS383" s="290"/>
      <c r="AT383" s="290"/>
      <c r="AU383" s="290"/>
      <c r="AV383" s="290"/>
      <c r="AW383" s="290"/>
      <c r="AX383" s="290"/>
      <c r="AY383" s="290"/>
      <c r="AZ383" s="290"/>
      <c r="BA383" s="290"/>
      <c r="BB383" s="290"/>
      <c r="BC383" s="290"/>
      <c r="BD383" s="290"/>
      <c r="BE383" s="290"/>
      <c r="BF383" s="290"/>
    </row>
    <row r="384" spans="2:58" hidden="1">
      <c r="B384" s="251"/>
      <c r="AB384" s="290"/>
      <c r="AC384" s="290"/>
      <c r="AD384" s="290"/>
      <c r="AE384" s="290"/>
      <c r="AF384" s="290"/>
      <c r="AG384" s="290"/>
      <c r="AH384" s="290"/>
      <c r="AI384" s="290"/>
      <c r="AJ384" s="290"/>
      <c r="AK384" s="290"/>
      <c r="AL384" s="290"/>
      <c r="AM384" s="290"/>
      <c r="AN384" s="290"/>
      <c r="AO384" s="290"/>
      <c r="AP384" s="290"/>
      <c r="AQ384" s="290"/>
      <c r="AR384" s="290"/>
      <c r="AS384" s="290"/>
      <c r="AT384" s="290"/>
      <c r="AU384" s="290"/>
      <c r="AV384" s="290"/>
      <c r="AW384" s="290"/>
      <c r="AX384" s="290"/>
      <c r="AY384" s="290"/>
      <c r="AZ384" s="290"/>
      <c r="BA384" s="290"/>
      <c r="BB384" s="290"/>
      <c r="BC384" s="290"/>
      <c r="BD384" s="290"/>
      <c r="BE384" s="290"/>
      <c r="BF384" s="290"/>
    </row>
    <row r="385" spans="2:58" hidden="1">
      <c r="B385" s="251"/>
      <c r="AB385" s="290"/>
      <c r="AC385" s="290"/>
      <c r="AD385" s="290"/>
      <c r="AE385" s="290"/>
      <c r="AF385" s="290"/>
      <c r="AG385" s="290"/>
      <c r="AH385" s="290"/>
      <c r="AI385" s="290"/>
      <c r="AJ385" s="290"/>
      <c r="AK385" s="290"/>
      <c r="AL385" s="290"/>
      <c r="AM385" s="290"/>
      <c r="AN385" s="290"/>
      <c r="AO385" s="290"/>
      <c r="AP385" s="290"/>
      <c r="AQ385" s="290"/>
      <c r="AR385" s="290"/>
      <c r="AS385" s="290"/>
      <c r="AT385" s="290"/>
      <c r="AU385" s="290"/>
      <c r="AV385" s="290"/>
      <c r="AW385" s="290"/>
      <c r="AX385" s="290"/>
      <c r="AY385" s="290"/>
      <c r="AZ385" s="290"/>
      <c r="BA385" s="290"/>
      <c r="BB385" s="290"/>
      <c r="BC385" s="290"/>
      <c r="BD385" s="290"/>
      <c r="BE385" s="290"/>
      <c r="BF385" s="290"/>
    </row>
    <row r="386" spans="2:58" hidden="1">
      <c r="B386" s="251"/>
      <c r="AB386" s="290"/>
      <c r="AC386" s="290"/>
      <c r="AD386" s="290"/>
      <c r="AE386" s="290"/>
      <c r="AF386" s="290"/>
      <c r="AG386" s="290"/>
      <c r="AH386" s="290"/>
      <c r="AI386" s="290"/>
      <c r="AJ386" s="290"/>
      <c r="AK386" s="290"/>
      <c r="AL386" s="290"/>
      <c r="AM386" s="290"/>
      <c r="AN386" s="290"/>
      <c r="AO386" s="290"/>
      <c r="AP386" s="290"/>
      <c r="AQ386" s="290"/>
      <c r="AR386" s="290"/>
      <c r="AS386" s="290"/>
      <c r="AT386" s="290"/>
      <c r="AU386" s="290"/>
      <c r="AV386" s="290"/>
      <c r="AW386" s="290"/>
      <c r="AX386" s="290"/>
      <c r="AY386" s="290"/>
      <c r="AZ386" s="290"/>
      <c r="BA386" s="290"/>
      <c r="BB386" s="290"/>
      <c r="BC386" s="290"/>
      <c r="BD386" s="290"/>
      <c r="BE386" s="290"/>
      <c r="BF386" s="290"/>
    </row>
    <row r="387" spans="2:58" hidden="1">
      <c r="B387" s="251"/>
      <c r="AB387" s="290"/>
      <c r="AC387" s="290"/>
      <c r="AD387" s="290"/>
      <c r="AE387" s="290"/>
      <c r="AF387" s="290"/>
      <c r="AG387" s="290"/>
      <c r="AH387" s="290"/>
      <c r="AI387" s="290"/>
      <c r="AJ387" s="290"/>
      <c r="AK387" s="290"/>
      <c r="AL387" s="290"/>
      <c r="AM387" s="290"/>
      <c r="AN387" s="290"/>
      <c r="AO387" s="290"/>
      <c r="AP387" s="290"/>
      <c r="AQ387" s="290"/>
      <c r="AR387" s="290"/>
      <c r="AS387" s="290"/>
      <c r="AT387" s="290"/>
      <c r="AU387" s="290"/>
      <c r="AV387" s="290"/>
      <c r="AW387" s="290"/>
      <c r="AX387" s="290"/>
      <c r="AY387" s="290"/>
      <c r="AZ387" s="290"/>
      <c r="BA387" s="290"/>
      <c r="BB387" s="290"/>
      <c r="BC387" s="290"/>
      <c r="BD387" s="290"/>
      <c r="BE387" s="290"/>
      <c r="BF387" s="290"/>
    </row>
    <row r="388" spans="2:58" hidden="1">
      <c r="B388" s="251"/>
      <c r="AB388" s="290"/>
      <c r="AC388" s="290"/>
      <c r="AD388" s="290"/>
      <c r="AE388" s="290"/>
      <c r="AF388" s="290"/>
      <c r="AG388" s="290"/>
      <c r="AH388" s="290"/>
      <c r="AI388" s="290"/>
      <c r="AJ388" s="290"/>
      <c r="AK388" s="290"/>
      <c r="AL388" s="290"/>
      <c r="AM388" s="290"/>
      <c r="AN388" s="290"/>
      <c r="AO388" s="290"/>
      <c r="AP388" s="290"/>
      <c r="AQ388" s="290"/>
      <c r="AR388" s="290"/>
      <c r="AS388" s="290"/>
      <c r="AT388" s="290"/>
      <c r="AU388" s="290"/>
      <c r="AV388" s="290"/>
      <c r="AW388" s="290"/>
      <c r="AX388" s="290"/>
      <c r="AY388" s="290"/>
      <c r="AZ388" s="290"/>
      <c r="BA388" s="290"/>
      <c r="BB388" s="290"/>
      <c r="BC388" s="290"/>
      <c r="BD388" s="290"/>
      <c r="BE388" s="290"/>
      <c r="BF388" s="290"/>
    </row>
    <row r="389" spans="2:58" hidden="1">
      <c r="B389" s="251"/>
      <c r="AB389" s="290"/>
      <c r="AC389" s="290"/>
      <c r="AD389" s="290"/>
      <c r="AE389" s="290"/>
      <c r="AF389" s="290"/>
      <c r="AG389" s="290"/>
      <c r="AH389" s="290"/>
      <c r="AI389" s="290"/>
      <c r="AJ389" s="290"/>
      <c r="AK389" s="290"/>
      <c r="AL389" s="290"/>
      <c r="AM389" s="290"/>
      <c r="AN389" s="290"/>
      <c r="AO389" s="290"/>
      <c r="AP389" s="290"/>
      <c r="AQ389" s="290"/>
      <c r="AR389" s="290"/>
      <c r="AS389" s="290"/>
      <c r="AT389" s="290"/>
      <c r="AU389" s="290"/>
      <c r="AV389" s="290"/>
      <c r="AW389" s="290"/>
      <c r="AX389" s="290"/>
      <c r="AY389" s="290"/>
      <c r="AZ389" s="290"/>
      <c r="BA389" s="290"/>
      <c r="BB389" s="290"/>
      <c r="BC389" s="290"/>
      <c r="BD389" s="290"/>
      <c r="BE389" s="290"/>
      <c r="BF389" s="290"/>
    </row>
    <row r="390" spans="2:58" hidden="1">
      <c r="B390" s="251"/>
      <c r="AB390" s="290"/>
      <c r="AC390" s="290"/>
      <c r="AD390" s="290"/>
      <c r="AE390" s="290"/>
      <c r="AF390" s="290"/>
      <c r="AG390" s="290"/>
      <c r="AH390" s="290"/>
      <c r="AI390" s="290"/>
      <c r="AJ390" s="290"/>
      <c r="AK390" s="290"/>
      <c r="AL390" s="290"/>
      <c r="AM390" s="290"/>
      <c r="AN390" s="290"/>
      <c r="AO390" s="290"/>
      <c r="AP390" s="290"/>
      <c r="AQ390" s="290"/>
      <c r="AR390" s="290"/>
      <c r="AS390" s="290"/>
      <c r="AT390" s="290"/>
      <c r="AU390" s="290"/>
      <c r="AV390" s="290"/>
      <c r="AW390" s="290"/>
      <c r="AX390" s="290"/>
      <c r="AY390" s="290"/>
      <c r="AZ390" s="290"/>
      <c r="BA390" s="290"/>
      <c r="BB390" s="290"/>
      <c r="BC390" s="290"/>
      <c r="BD390" s="290"/>
      <c r="BE390" s="290"/>
      <c r="BF390" s="290"/>
    </row>
    <row r="391" spans="2:58" hidden="1">
      <c r="B391" s="251"/>
      <c r="AB391" s="290"/>
      <c r="AC391" s="290"/>
      <c r="AD391" s="290"/>
      <c r="AE391" s="290"/>
      <c r="AF391" s="290"/>
      <c r="AG391" s="290"/>
      <c r="AH391" s="290"/>
      <c r="AI391" s="290"/>
      <c r="AJ391" s="290"/>
      <c r="AK391" s="290"/>
      <c r="AL391" s="290"/>
      <c r="AM391" s="290"/>
      <c r="AN391" s="290"/>
      <c r="AO391" s="290"/>
      <c r="AP391" s="290"/>
      <c r="AQ391" s="290"/>
      <c r="AR391" s="290"/>
      <c r="AS391" s="290"/>
      <c r="AT391" s="290"/>
      <c r="AU391" s="290"/>
      <c r="AV391" s="290"/>
      <c r="AW391" s="290"/>
      <c r="AX391" s="290"/>
      <c r="AY391" s="290"/>
      <c r="AZ391" s="290"/>
      <c r="BA391" s="290"/>
      <c r="BB391" s="290"/>
      <c r="BC391" s="290"/>
      <c r="BD391" s="290"/>
      <c r="BE391" s="290"/>
      <c r="BF391" s="290"/>
    </row>
    <row r="392" spans="2:58" hidden="1">
      <c r="B392" s="251"/>
      <c r="AB392" s="290"/>
      <c r="AC392" s="290"/>
      <c r="AD392" s="290"/>
      <c r="AE392" s="290"/>
      <c r="AF392" s="290"/>
      <c r="AG392" s="290"/>
      <c r="AH392" s="290"/>
      <c r="AI392" s="290"/>
      <c r="AJ392" s="290"/>
      <c r="AK392" s="290"/>
      <c r="AL392" s="290"/>
      <c r="AM392" s="290"/>
      <c r="AN392" s="290"/>
      <c r="AO392" s="290"/>
      <c r="AP392" s="290"/>
      <c r="AQ392" s="290"/>
      <c r="AR392" s="290"/>
      <c r="AS392" s="290"/>
      <c r="AT392" s="290"/>
      <c r="AU392" s="290"/>
      <c r="AV392" s="290"/>
      <c r="AW392" s="290"/>
      <c r="AX392" s="290"/>
      <c r="AY392" s="290"/>
      <c r="AZ392" s="290"/>
      <c r="BA392" s="290"/>
      <c r="BB392" s="290"/>
      <c r="BC392" s="290"/>
      <c r="BD392" s="290"/>
      <c r="BE392" s="290"/>
      <c r="BF392" s="290"/>
    </row>
    <row r="393" spans="2:58" hidden="1">
      <c r="B393" s="251"/>
      <c r="AB393" s="290"/>
      <c r="AC393" s="290"/>
      <c r="AD393" s="290"/>
      <c r="AE393" s="290"/>
      <c r="AF393" s="290"/>
      <c r="AG393" s="290"/>
      <c r="AH393" s="290"/>
      <c r="AI393" s="290"/>
      <c r="AJ393" s="290"/>
      <c r="AK393" s="290"/>
      <c r="AL393" s="290"/>
      <c r="AM393" s="290"/>
      <c r="AN393" s="290"/>
      <c r="AO393" s="290"/>
      <c r="AP393" s="290"/>
      <c r="AQ393" s="290"/>
      <c r="AR393" s="290"/>
      <c r="AS393" s="290"/>
      <c r="AT393" s="290"/>
      <c r="AU393" s="290"/>
      <c r="AV393" s="290"/>
      <c r="AW393" s="290"/>
      <c r="AX393" s="290"/>
      <c r="AY393" s="290"/>
      <c r="AZ393" s="290"/>
      <c r="BA393" s="290"/>
      <c r="BB393" s="290"/>
      <c r="BC393" s="290"/>
      <c r="BD393" s="290"/>
      <c r="BE393" s="290"/>
      <c r="BF393" s="290"/>
    </row>
    <row r="394" spans="2:58" hidden="1">
      <c r="B394" s="251"/>
      <c r="AB394" s="290"/>
      <c r="AC394" s="290"/>
      <c r="AD394" s="290"/>
      <c r="AE394" s="290"/>
      <c r="AF394" s="290"/>
      <c r="AG394" s="290"/>
      <c r="AH394" s="290"/>
      <c r="AI394" s="290"/>
      <c r="AJ394" s="290"/>
      <c r="AK394" s="290"/>
      <c r="AL394" s="290"/>
      <c r="AM394" s="290"/>
      <c r="AN394" s="290"/>
      <c r="AO394" s="290"/>
      <c r="AP394" s="290"/>
      <c r="AQ394" s="290"/>
      <c r="AR394" s="290"/>
      <c r="AS394" s="290"/>
      <c r="AT394" s="290"/>
      <c r="AU394" s="290"/>
      <c r="AV394" s="290"/>
      <c r="AW394" s="290"/>
      <c r="AX394" s="290"/>
      <c r="AY394" s="290"/>
      <c r="AZ394" s="290"/>
      <c r="BA394" s="290"/>
      <c r="BB394" s="290"/>
      <c r="BC394" s="290"/>
      <c r="BD394" s="290"/>
      <c r="BE394" s="290"/>
      <c r="BF394" s="290"/>
    </row>
    <row r="395" spans="2:58" hidden="1">
      <c r="B395" s="251"/>
      <c r="AB395" s="290"/>
      <c r="AC395" s="290"/>
      <c r="AD395" s="290"/>
      <c r="AE395" s="290"/>
      <c r="AF395" s="290"/>
      <c r="AG395" s="290"/>
      <c r="AH395" s="290"/>
      <c r="AI395" s="290"/>
      <c r="AJ395" s="290"/>
      <c r="AK395" s="290"/>
      <c r="AL395" s="290"/>
      <c r="AM395" s="290"/>
      <c r="AN395" s="290"/>
      <c r="AO395" s="290"/>
      <c r="AP395" s="290"/>
      <c r="AQ395" s="290"/>
      <c r="AR395" s="290"/>
      <c r="AS395" s="290"/>
      <c r="AT395" s="290"/>
      <c r="AU395" s="290"/>
      <c r="AV395" s="290"/>
      <c r="AW395" s="290"/>
      <c r="AX395" s="290"/>
      <c r="AY395" s="290"/>
      <c r="AZ395" s="290"/>
      <c r="BA395" s="290"/>
      <c r="BB395" s="290"/>
      <c r="BC395" s="290"/>
      <c r="BD395" s="290"/>
      <c r="BE395" s="290"/>
      <c r="BF395" s="290"/>
    </row>
    <row r="396" spans="2:58" hidden="1">
      <c r="B396" s="251"/>
      <c r="AB396" s="290"/>
      <c r="AC396" s="290"/>
      <c r="AD396" s="290"/>
      <c r="AE396" s="290"/>
      <c r="AF396" s="290"/>
      <c r="AG396" s="290"/>
      <c r="AH396" s="290"/>
      <c r="AI396" s="290"/>
      <c r="AJ396" s="290"/>
      <c r="AK396" s="290"/>
      <c r="AL396" s="290"/>
      <c r="AM396" s="290"/>
      <c r="AN396" s="290"/>
      <c r="AO396" s="290"/>
      <c r="AP396" s="290"/>
      <c r="AQ396" s="290"/>
      <c r="AR396" s="290"/>
      <c r="AS396" s="290"/>
      <c r="AT396" s="290"/>
      <c r="AU396" s="290"/>
      <c r="AV396" s="290"/>
      <c r="AW396" s="290"/>
      <c r="AX396" s="290"/>
      <c r="AY396" s="290"/>
      <c r="AZ396" s="290"/>
      <c r="BA396" s="290"/>
      <c r="BB396" s="290"/>
      <c r="BC396" s="290"/>
      <c r="BD396" s="290"/>
      <c r="BE396" s="290"/>
      <c r="BF396" s="290"/>
    </row>
    <row r="397" spans="2:58" hidden="1">
      <c r="B397" s="251"/>
      <c r="AB397" s="290"/>
      <c r="AC397" s="290"/>
      <c r="AD397" s="290"/>
      <c r="AE397" s="290"/>
      <c r="AF397" s="290"/>
      <c r="AG397" s="290"/>
      <c r="AH397" s="290"/>
      <c r="AI397" s="290"/>
      <c r="AJ397" s="290"/>
      <c r="AK397" s="290"/>
      <c r="AL397" s="290"/>
      <c r="AM397" s="290"/>
      <c r="AN397" s="290"/>
      <c r="AO397" s="290"/>
      <c r="AP397" s="290"/>
      <c r="AQ397" s="290"/>
      <c r="AR397" s="290"/>
      <c r="AS397" s="290"/>
      <c r="AT397" s="290"/>
      <c r="AU397" s="290"/>
      <c r="AV397" s="290"/>
      <c r="AW397" s="290"/>
      <c r="AX397" s="290"/>
      <c r="AY397" s="290"/>
      <c r="AZ397" s="290"/>
      <c r="BA397" s="290"/>
      <c r="BB397" s="290"/>
      <c r="BC397" s="290"/>
      <c r="BD397" s="290"/>
      <c r="BE397" s="290"/>
      <c r="BF397" s="290"/>
    </row>
    <row r="398" spans="2:58" hidden="1">
      <c r="B398" s="251"/>
      <c r="AB398" s="290"/>
      <c r="AC398" s="290"/>
      <c r="AD398" s="290"/>
      <c r="AE398" s="290"/>
      <c r="AF398" s="290"/>
      <c r="AG398" s="290"/>
      <c r="AH398" s="290"/>
      <c r="AI398" s="290"/>
      <c r="AJ398" s="290"/>
      <c r="AK398" s="290"/>
      <c r="AL398" s="290"/>
      <c r="AM398" s="290"/>
      <c r="AN398" s="290"/>
      <c r="AO398" s="290"/>
      <c r="AP398" s="290"/>
      <c r="AQ398" s="290"/>
      <c r="AR398" s="290"/>
      <c r="AS398" s="290"/>
      <c r="AT398" s="290"/>
      <c r="AU398" s="290"/>
      <c r="AV398" s="290"/>
      <c r="AW398" s="290"/>
      <c r="AX398" s="290"/>
      <c r="AY398" s="290"/>
      <c r="AZ398" s="290"/>
      <c r="BA398" s="290"/>
      <c r="BB398" s="290"/>
      <c r="BC398" s="290"/>
      <c r="BD398" s="290"/>
      <c r="BE398" s="290"/>
      <c r="BF398" s="290"/>
    </row>
    <row r="399" spans="2:58" hidden="1">
      <c r="B399" s="251"/>
      <c r="AB399" s="290"/>
      <c r="AC399" s="290"/>
      <c r="AD399" s="290"/>
      <c r="AE399" s="290"/>
      <c r="AF399" s="290"/>
      <c r="AG399" s="290"/>
      <c r="AH399" s="290"/>
      <c r="AI399" s="290"/>
      <c r="AJ399" s="290"/>
      <c r="AK399" s="290"/>
      <c r="AL399" s="290"/>
      <c r="AM399" s="290"/>
      <c r="AN399" s="290"/>
      <c r="AO399" s="290"/>
      <c r="AP399" s="290"/>
      <c r="AQ399" s="290"/>
      <c r="AR399" s="290"/>
      <c r="AS399" s="290"/>
      <c r="AT399" s="290"/>
      <c r="AU399" s="290"/>
      <c r="AV399" s="290"/>
      <c r="AW399" s="290"/>
      <c r="AX399" s="290"/>
      <c r="AY399" s="290"/>
      <c r="AZ399" s="290"/>
      <c r="BA399" s="290"/>
      <c r="BB399" s="290"/>
      <c r="BC399" s="290"/>
      <c r="BD399" s="290"/>
      <c r="BE399" s="290"/>
      <c r="BF399" s="290"/>
    </row>
    <row r="400" spans="2:58" hidden="1">
      <c r="B400" s="251"/>
      <c r="AB400" s="290"/>
      <c r="AC400" s="290"/>
      <c r="AD400" s="290"/>
      <c r="AE400" s="290"/>
      <c r="AF400" s="290"/>
      <c r="AG400" s="290"/>
      <c r="AH400" s="290"/>
      <c r="AI400" s="290"/>
      <c r="AJ400" s="290"/>
      <c r="AK400" s="290"/>
      <c r="AL400" s="290"/>
      <c r="AM400" s="290"/>
      <c r="AN400" s="290"/>
      <c r="AO400" s="290"/>
      <c r="AP400" s="290"/>
      <c r="AQ400" s="290"/>
      <c r="AR400" s="290"/>
      <c r="AS400" s="290"/>
      <c r="AT400" s="290"/>
      <c r="AU400" s="290"/>
      <c r="AV400" s="290"/>
      <c r="AW400" s="290"/>
      <c r="AX400" s="290"/>
      <c r="AY400" s="290"/>
      <c r="AZ400" s="290"/>
      <c r="BA400" s="290"/>
      <c r="BB400" s="290"/>
      <c r="BC400" s="290"/>
      <c r="BD400" s="290"/>
      <c r="BE400" s="290"/>
      <c r="BF400" s="290"/>
    </row>
    <row r="401" spans="2:58" hidden="1">
      <c r="B401" s="251"/>
      <c r="AB401" s="290"/>
      <c r="AC401" s="290"/>
      <c r="AD401" s="290"/>
      <c r="AE401" s="290"/>
      <c r="AF401" s="290"/>
      <c r="AG401" s="290"/>
      <c r="AH401" s="290"/>
      <c r="AI401" s="290"/>
      <c r="AJ401" s="290"/>
      <c r="AK401" s="290"/>
      <c r="AL401" s="290"/>
      <c r="AM401" s="290"/>
      <c r="AN401" s="290"/>
      <c r="AO401" s="290"/>
      <c r="AP401" s="290"/>
      <c r="AQ401" s="290"/>
      <c r="AR401" s="290"/>
      <c r="AS401" s="290"/>
      <c r="AT401" s="290"/>
      <c r="AU401" s="290"/>
      <c r="AV401" s="290"/>
      <c r="AW401" s="290"/>
      <c r="AX401" s="290"/>
      <c r="AY401" s="290"/>
      <c r="AZ401" s="290"/>
      <c r="BA401" s="290"/>
      <c r="BB401" s="290"/>
      <c r="BC401" s="290"/>
      <c r="BD401" s="290"/>
      <c r="BE401" s="290"/>
      <c r="BF401" s="290"/>
    </row>
    <row r="402" spans="2:58" hidden="1">
      <c r="B402" s="251"/>
      <c r="AB402" s="290"/>
      <c r="AC402" s="290"/>
      <c r="AD402" s="290"/>
      <c r="AE402" s="290"/>
      <c r="AF402" s="290"/>
      <c r="AG402" s="290"/>
      <c r="AH402" s="290"/>
      <c r="AI402" s="290"/>
      <c r="AJ402" s="290"/>
      <c r="AK402" s="290"/>
      <c r="AL402" s="290"/>
      <c r="AM402" s="290"/>
      <c r="AN402" s="290"/>
      <c r="AO402" s="290"/>
      <c r="AP402" s="290"/>
      <c r="AQ402" s="290"/>
      <c r="AR402" s="290"/>
      <c r="AS402" s="290"/>
      <c r="AT402" s="290"/>
      <c r="AU402" s="290"/>
      <c r="AV402" s="290"/>
      <c r="AW402" s="290"/>
      <c r="AX402" s="290"/>
      <c r="AY402" s="290"/>
      <c r="AZ402" s="290"/>
      <c r="BA402" s="290"/>
      <c r="BB402" s="290"/>
      <c r="BC402" s="290"/>
      <c r="BD402" s="290"/>
      <c r="BE402" s="290"/>
      <c r="BF402" s="290"/>
    </row>
    <row r="403" spans="2:58" hidden="1">
      <c r="B403" s="251"/>
      <c r="AB403" s="290"/>
      <c r="AC403" s="290"/>
      <c r="AD403" s="290"/>
      <c r="AE403" s="290"/>
      <c r="AF403" s="290"/>
      <c r="AG403" s="290"/>
      <c r="AH403" s="290"/>
      <c r="AI403" s="290"/>
      <c r="AJ403" s="290"/>
      <c r="AK403" s="290"/>
      <c r="AL403" s="290"/>
      <c r="AM403" s="290"/>
      <c r="AN403" s="290"/>
      <c r="AO403" s="290"/>
      <c r="AP403" s="290"/>
      <c r="AQ403" s="290"/>
      <c r="AR403" s="290"/>
      <c r="AS403" s="290"/>
      <c r="AT403" s="290"/>
      <c r="AU403" s="290"/>
      <c r="AV403" s="290"/>
      <c r="AW403" s="290"/>
      <c r="AX403" s="290"/>
      <c r="AY403" s="290"/>
      <c r="AZ403" s="290"/>
      <c r="BA403" s="290"/>
      <c r="BB403" s="290"/>
      <c r="BC403" s="290"/>
      <c r="BD403" s="290"/>
      <c r="BE403" s="290"/>
      <c r="BF403" s="290"/>
    </row>
    <row r="404" spans="2:58" hidden="1">
      <c r="B404" s="251"/>
      <c r="AB404" s="290"/>
      <c r="AC404" s="290"/>
      <c r="AD404" s="290"/>
      <c r="AE404" s="290"/>
      <c r="AF404" s="290"/>
      <c r="AG404" s="290"/>
      <c r="AH404" s="290"/>
      <c r="AI404" s="290"/>
      <c r="AJ404" s="290"/>
      <c r="AK404" s="290"/>
      <c r="AL404" s="290"/>
      <c r="AM404" s="290"/>
      <c r="AN404" s="290"/>
      <c r="AO404" s="290"/>
      <c r="AP404" s="290"/>
      <c r="AQ404" s="290"/>
      <c r="AR404" s="290"/>
      <c r="AS404" s="290"/>
      <c r="AT404" s="290"/>
      <c r="AU404" s="290"/>
      <c r="AV404" s="290"/>
      <c r="AW404" s="290"/>
      <c r="AX404" s="290"/>
      <c r="AY404" s="290"/>
      <c r="AZ404" s="290"/>
      <c r="BA404" s="290"/>
      <c r="BB404" s="290"/>
      <c r="BC404" s="290"/>
      <c r="BD404" s="290"/>
      <c r="BE404" s="290"/>
      <c r="BF404" s="290"/>
    </row>
    <row r="405" spans="2:58" hidden="1">
      <c r="B405" s="251"/>
      <c r="AB405" s="290"/>
      <c r="AC405" s="290"/>
      <c r="AD405" s="290"/>
      <c r="AE405" s="290"/>
      <c r="AF405" s="290"/>
      <c r="AG405" s="290"/>
      <c r="AH405" s="290"/>
      <c r="AI405" s="290"/>
      <c r="AJ405" s="290"/>
      <c r="AK405" s="290"/>
      <c r="AL405" s="290"/>
      <c r="AM405" s="290"/>
      <c r="AN405" s="290"/>
      <c r="AO405" s="290"/>
      <c r="AP405" s="290"/>
      <c r="AQ405" s="290"/>
      <c r="AR405" s="290"/>
      <c r="AS405" s="290"/>
      <c r="AT405" s="290"/>
      <c r="AU405" s="290"/>
      <c r="AV405" s="290"/>
      <c r="AW405" s="290"/>
      <c r="AX405" s="290"/>
      <c r="AY405" s="290"/>
      <c r="AZ405" s="290"/>
      <c r="BA405" s="290"/>
      <c r="BB405" s="290"/>
      <c r="BC405" s="290"/>
      <c r="BD405" s="290"/>
      <c r="BE405" s="290"/>
      <c r="BF405" s="290"/>
    </row>
    <row r="406" spans="2:58" hidden="1">
      <c r="B406" s="251"/>
      <c r="AB406" s="290"/>
      <c r="AC406" s="290"/>
      <c r="AD406" s="290"/>
      <c r="AE406" s="290"/>
      <c r="AF406" s="290"/>
      <c r="AG406" s="290"/>
      <c r="AH406" s="290"/>
      <c r="AI406" s="290"/>
      <c r="AJ406" s="290"/>
      <c r="AK406" s="290"/>
      <c r="AL406" s="290"/>
      <c r="AM406" s="290"/>
      <c r="AN406" s="290"/>
      <c r="AO406" s="290"/>
      <c r="AP406" s="290"/>
      <c r="AQ406" s="290"/>
      <c r="AR406" s="290"/>
      <c r="AS406" s="290"/>
      <c r="AT406" s="290"/>
      <c r="AU406" s="290"/>
      <c r="AV406" s="290"/>
      <c r="AW406" s="290"/>
      <c r="AX406" s="290"/>
      <c r="AY406" s="290"/>
      <c r="AZ406" s="290"/>
      <c r="BA406" s="290"/>
      <c r="BB406" s="290"/>
      <c r="BC406" s="290"/>
      <c r="BD406" s="290"/>
      <c r="BE406" s="290"/>
      <c r="BF406" s="290"/>
    </row>
    <row r="407" spans="2:58" hidden="1">
      <c r="B407" s="251"/>
      <c r="AB407" s="290"/>
      <c r="AC407" s="290"/>
      <c r="AD407" s="290"/>
      <c r="AE407" s="290"/>
      <c r="AF407" s="290"/>
      <c r="AG407" s="290"/>
      <c r="AH407" s="290"/>
      <c r="AI407" s="290"/>
      <c r="AJ407" s="290"/>
      <c r="AK407" s="290"/>
      <c r="AL407" s="290"/>
      <c r="AM407" s="290"/>
      <c r="AN407" s="290"/>
      <c r="AO407" s="290"/>
      <c r="AP407" s="290"/>
      <c r="AQ407" s="290"/>
      <c r="AR407" s="290"/>
      <c r="AS407" s="290"/>
      <c r="AT407" s="290"/>
      <c r="AU407" s="290"/>
      <c r="AV407" s="290"/>
      <c r="AW407" s="290"/>
      <c r="AX407" s="290"/>
      <c r="AY407" s="290"/>
      <c r="AZ407" s="290"/>
      <c r="BA407" s="290"/>
      <c r="BB407" s="290"/>
      <c r="BC407" s="290"/>
      <c r="BD407" s="290"/>
      <c r="BE407" s="290"/>
      <c r="BF407" s="290"/>
    </row>
    <row r="408" spans="2:58" hidden="1">
      <c r="B408" s="251"/>
      <c r="AB408" s="290"/>
      <c r="AC408" s="290"/>
      <c r="AD408" s="290"/>
      <c r="AE408" s="290"/>
      <c r="AF408" s="290"/>
      <c r="AG408" s="290"/>
      <c r="AH408" s="290"/>
      <c r="AI408" s="290"/>
      <c r="AJ408" s="290"/>
      <c r="AK408" s="290"/>
      <c r="AL408" s="290"/>
      <c r="AM408" s="290"/>
      <c r="AN408" s="290"/>
      <c r="AO408" s="290"/>
      <c r="AP408" s="290"/>
      <c r="AQ408" s="290"/>
      <c r="AR408" s="290"/>
      <c r="AS408" s="290"/>
      <c r="AT408" s="290"/>
      <c r="AU408" s="290"/>
      <c r="AV408" s="290"/>
      <c r="AW408" s="290"/>
      <c r="AX408" s="290"/>
      <c r="AY408" s="290"/>
      <c r="AZ408" s="290"/>
      <c r="BA408" s="290"/>
      <c r="BB408" s="290"/>
      <c r="BC408" s="290"/>
      <c r="BD408" s="290"/>
      <c r="BE408" s="290"/>
      <c r="BF408" s="290"/>
    </row>
    <row r="409" spans="2:58" hidden="1">
      <c r="B409" s="251"/>
      <c r="AB409" s="290"/>
      <c r="AC409" s="290"/>
      <c r="AD409" s="290"/>
      <c r="AE409" s="290"/>
      <c r="AF409" s="290"/>
      <c r="AG409" s="290"/>
      <c r="AH409" s="290"/>
      <c r="AI409" s="290"/>
      <c r="AJ409" s="290"/>
      <c r="AK409" s="290"/>
      <c r="AL409" s="290"/>
      <c r="AM409" s="290"/>
      <c r="AN409" s="290"/>
      <c r="AO409" s="290"/>
      <c r="AP409" s="290"/>
      <c r="AQ409" s="290"/>
      <c r="AR409" s="290"/>
      <c r="AS409" s="290"/>
      <c r="AT409" s="290"/>
      <c r="AU409" s="290"/>
      <c r="AV409" s="290"/>
      <c r="AW409" s="290"/>
      <c r="AX409" s="290"/>
      <c r="AY409" s="290"/>
      <c r="AZ409" s="290"/>
      <c r="BA409" s="290"/>
      <c r="BB409" s="290"/>
      <c r="BC409" s="290"/>
      <c r="BD409" s="290"/>
      <c r="BE409" s="290"/>
      <c r="BF409" s="290"/>
    </row>
    <row r="410" spans="2:58" hidden="1">
      <c r="B410" s="251"/>
      <c r="AB410" s="290"/>
      <c r="AC410" s="290"/>
      <c r="AD410" s="290"/>
      <c r="AE410" s="290"/>
      <c r="AF410" s="290"/>
      <c r="AG410" s="290"/>
      <c r="AH410" s="290"/>
      <c r="AI410" s="290"/>
      <c r="AJ410" s="290"/>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c r="BE410" s="290"/>
      <c r="BF410" s="290"/>
    </row>
    <row r="411" spans="2:58" hidden="1">
      <c r="B411" s="251"/>
      <c r="AB411" s="290"/>
      <c r="AC411" s="290"/>
      <c r="AD411" s="290"/>
      <c r="AE411" s="290"/>
      <c r="AF411" s="290"/>
      <c r="AG411" s="290"/>
      <c r="AH411" s="290"/>
      <c r="AI411" s="290"/>
      <c r="AJ411" s="290"/>
      <c r="AK411" s="290"/>
      <c r="AL411" s="290"/>
      <c r="AM411" s="290"/>
      <c r="AN411" s="290"/>
      <c r="AO411" s="290"/>
      <c r="AP411" s="290"/>
      <c r="AQ411" s="290"/>
      <c r="AR411" s="290"/>
      <c r="AS411" s="290"/>
      <c r="AT411" s="290"/>
      <c r="AU411" s="290"/>
      <c r="AV411" s="290"/>
      <c r="AW411" s="290"/>
      <c r="AX411" s="290"/>
      <c r="AY411" s="290"/>
      <c r="AZ411" s="290"/>
      <c r="BA411" s="290"/>
      <c r="BB411" s="290"/>
      <c r="BC411" s="290"/>
      <c r="BD411" s="290"/>
      <c r="BE411" s="290"/>
      <c r="BF411" s="290"/>
    </row>
    <row r="412" spans="2:58" hidden="1">
      <c r="B412" s="251"/>
      <c r="AB412" s="290"/>
      <c r="AC412" s="290"/>
      <c r="AD412" s="290"/>
      <c r="AE412" s="290"/>
      <c r="AF412" s="290"/>
      <c r="AG412" s="290"/>
      <c r="AH412" s="290"/>
      <c r="AI412" s="290"/>
      <c r="AJ412" s="290"/>
      <c r="AK412" s="290"/>
      <c r="AL412" s="290"/>
      <c r="AM412" s="290"/>
      <c r="AN412" s="290"/>
      <c r="AO412" s="290"/>
      <c r="AP412" s="290"/>
      <c r="AQ412" s="290"/>
      <c r="AR412" s="290"/>
      <c r="AS412" s="290"/>
      <c r="AT412" s="290"/>
      <c r="AU412" s="290"/>
      <c r="AV412" s="290"/>
      <c r="AW412" s="290"/>
      <c r="AX412" s="290"/>
      <c r="AY412" s="290"/>
      <c r="AZ412" s="290"/>
      <c r="BA412" s="290"/>
      <c r="BB412" s="290"/>
      <c r="BC412" s="290"/>
      <c r="BD412" s="290"/>
      <c r="BE412" s="290"/>
      <c r="BF412" s="290"/>
    </row>
    <row r="413" spans="2:58" hidden="1">
      <c r="B413" s="251"/>
      <c r="AB413" s="290"/>
      <c r="AC413" s="290"/>
      <c r="AD413" s="290"/>
      <c r="AE413" s="290"/>
      <c r="AF413" s="290"/>
      <c r="AG413" s="290"/>
      <c r="AH413" s="290"/>
      <c r="AI413" s="290"/>
      <c r="AJ413" s="290"/>
      <c r="AK413" s="290"/>
      <c r="AL413" s="290"/>
      <c r="AM413" s="290"/>
      <c r="AN413" s="290"/>
      <c r="AO413" s="290"/>
      <c r="AP413" s="290"/>
      <c r="AQ413" s="290"/>
      <c r="AR413" s="290"/>
      <c r="AS413" s="290"/>
      <c r="AT413" s="290"/>
      <c r="AU413" s="290"/>
      <c r="AV413" s="290"/>
      <c r="AW413" s="290"/>
      <c r="AX413" s="290"/>
      <c r="AY413" s="290"/>
      <c r="AZ413" s="290"/>
      <c r="BA413" s="290"/>
      <c r="BB413" s="290"/>
      <c r="BC413" s="290"/>
      <c r="BD413" s="290"/>
      <c r="BE413" s="290"/>
      <c r="BF413" s="290"/>
    </row>
    <row r="414" spans="2:58" hidden="1">
      <c r="B414" s="251"/>
      <c r="AB414" s="290"/>
      <c r="AC414" s="290"/>
      <c r="AD414" s="290"/>
      <c r="AE414" s="290"/>
      <c r="AF414" s="290"/>
      <c r="AG414" s="290"/>
      <c r="AH414" s="290"/>
      <c r="AI414" s="290"/>
      <c r="AJ414" s="290"/>
      <c r="AK414" s="290"/>
      <c r="AL414" s="290"/>
      <c r="AM414" s="290"/>
      <c r="AN414" s="290"/>
      <c r="AO414" s="290"/>
      <c r="AP414" s="290"/>
      <c r="AQ414" s="290"/>
      <c r="AR414" s="290"/>
      <c r="AS414" s="290"/>
      <c r="AT414" s="290"/>
      <c r="AU414" s="290"/>
      <c r="AV414" s="290"/>
      <c r="AW414" s="290"/>
      <c r="AX414" s="290"/>
      <c r="AY414" s="290"/>
      <c r="AZ414" s="290"/>
      <c r="BA414" s="290"/>
      <c r="BB414" s="290"/>
      <c r="BC414" s="290"/>
      <c r="BD414" s="290"/>
      <c r="BE414" s="290"/>
      <c r="BF414" s="290"/>
    </row>
    <row r="415" spans="2:58" hidden="1">
      <c r="B415" s="251"/>
      <c r="AB415" s="290"/>
      <c r="AC415" s="290"/>
      <c r="AD415" s="290"/>
      <c r="AE415" s="290"/>
      <c r="AF415" s="290"/>
      <c r="AG415" s="290"/>
      <c r="AH415" s="290"/>
      <c r="AI415" s="290"/>
      <c r="AJ415" s="290"/>
      <c r="AK415" s="290"/>
      <c r="AL415" s="290"/>
      <c r="AM415" s="290"/>
      <c r="AN415" s="290"/>
      <c r="AO415" s="290"/>
      <c r="AP415" s="290"/>
      <c r="AQ415" s="290"/>
      <c r="AR415" s="290"/>
      <c r="AS415" s="290"/>
      <c r="AT415" s="290"/>
      <c r="AU415" s="290"/>
      <c r="AV415" s="290"/>
      <c r="AW415" s="290"/>
      <c r="AX415" s="290"/>
      <c r="AY415" s="290"/>
      <c r="AZ415" s="290"/>
      <c r="BA415" s="290"/>
      <c r="BB415" s="290"/>
      <c r="BC415" s="290"/>
      <c r="BD415" s="290"/>
      <c r="BE415" s="290"/>
      <c r="BF415" s="290"/>
    </row>
    <row r="416" spans="2:58" hidden="1">
      <c r="B416" s="251"/>
      <c r="AB416" s="290"/>
      <c r="AC416" s="290"/>
      <c r="AD416" s="290"/>
      <c r="AE416" s="290"/>
      <c r="AF416" s="290"/>
      <c r="AG416" s="290"/>
      <c r="AH416" s="290"/>
      <c r="AI416" s="290"/>
      <c r="AJ416" s="290"/>
      <c r="AK416" s="290"/>
      <c r="AL416" s="290"/>
      <c r="AM416" s="290"/>
      <c r="AN416" s="290"/>
      <c r="AO416" s="290"/>
      <c r="AP416" s="290"/>
      <c r="AQ416" s="290"/>
      <c r="AR416" s="290"/>
      <c r="AS416" s="290"/>
      <c r="AT416" s="290"/>
      <c r="AU416" s="290"/>
      <c r="AV416" s="290"/>
      <c r="AW416" s="290"/>
      <c r="AX416" s="290"/>
      <c r="AY416" s="290"/>
      <c r="AZ416" s="290"/>
      <c r="BA416" s="290"/>
      <c r="BB416" s="290"/>
      <c r="BC416" s="290"/>
      <c r="BD416" s="290"/>
      <c r="BE416" s="290"/>
      <c r="BF416" s="290"/>
    </row>
    <row r="417" spans="2:58" hidden="1">
      <c r="B417" s="251"/>
      <c r="AB417" s="290"/>
      <c r="AC417" s="290"/>
      <c r="AD417" s="290"/>
      <c r="AE417" s="290"/>
      <c r="AF417" s="290"/>
      <c r="AG417" s="290"/>
      <c r="AH417" s="290"/>
      <c r="AI417" s="290"/>
      <c r="AJ417" s="290"/>
      <c r="AK417" s="290"/>
      <c r="AL417" s="290"/>
      <c r="AM417" s="290"/>
      <c r="AN417" s="290"/>
      <c r="AO417" s="290"/>
      <c r="AP417" s="290"/>
      <c r="AQ417" s="290"/>
      <c r="AR417" s="290"/>
      <c r="AS417" s="290"/>
      <c r="AT417" s="290"/>
      <c r="AU417" s="290"/>
      <c r="AV417" s="290"/>
      <c r="AW417" s="290"/>
      <c r="AX417" s="290"/>
      <c r="AY417" s="290"/>
      <c r="AZ417" s="290"/>
      <c r="BA417" s="290"/>
      <c r="BB417" s="290"/>
      <c r="BC417" s="290"/>
      <c r="BD417" s="290"/>
      <c r="BE417" s="290"/>
      <c r="BF417" s="290"/>
    </row>
    <row r="418" spans="2:58" hidden="1">
      <c r="B418" s="251"/>
      <c r="AB418" s="290"/>
      <c r="AC418" s="290"/>
      <c r="AD418" s="290"/>
      <c r="AE418" s="290"/>
      <c r="AF418" s="290"/>
      <c r="AG418" s="290"/>
      <c r="AH418" s="290"/>
      <c r="AI418" s="290"/>
      <c r="AJ418" s="290"/>
      <c r="AK418" s="290"/>
      <c r="AL418" s="290"/>
      <c r="AM418" s="290"/>
      <c r="AN418" s="290"/>
      <c r="AO418" s="290"/>
      <c r="AP418" s="290"/>
      <c r="AQ418" s="290"/>
      <c r="AR418" s="290"/>
      <c r="AS418" s="290"/>
      <c r="AT418" s="290"/>
      <c r="AU418" s="290"/>
      <c r="AV418" s="290"/>
      <c r="AW418" s="290"/>
      <c r="AX418" s="290"/>
      <c r="AY418" s="290"/>
      <c r="AZ418" s="290"/>
      <c r="BA418" s="290"/>
      <c r="BB418" s="290"/>
      <c r="BC418" s="290"/>
      <c r="BD418" s="290"/>
      <c r="BE418" s="290"/>
      <c r="BF418" s="290"/>
    </row>
    <row r="419" spans="2:58" hidden="1">
      <c r="B419" s="251"/>
      <c r="AB419" s="290"/>
      <c r="AC419" s="290"/>
      <c r="AD419" s="290"/>
      <c r="AE419" s="290"/>
      <c r="AF419" s="290"/>
      <c r="AG419" s="290"/>
      <c r="AH419" s="290"/>
      <c r="AI419" s="290"/>
      <c r="AJ419" s="290"/>
      <c r="AK419" s="290"/>
      <c r="AL419" s="290"/>
      <c r="AM419" s="290"/>
      <c r="AN419" s="290"/>
      <c r="AO419" s="290"/>
      <c r="AP419" s="290"/>
      <c r="AQ419" s="290"/>
      <c r="AR419" s="290"/>
      <c r="AS419" s="290"/>
      <c r="AT419" s="290"/>
      <c r="AU419" s="290"/>
      <c r="AV419" s="290"/>
      <c r="AW419" s="290"/>
      <c r="AX419" s="290"/>
      <c r="AY419" s="290"/>
      <c r="AZ419" s="290"/>
      <c r="BA419" s="290"/>
      <c r="BB419" s="290"/>
      <c r="BC419" s="290"/>
      <c r="BD419" s="290"/>
      <c r="BE419" s="290"/>
      <c r="BF419" s="290"/>
    </row>
    <row r="420" spans="2:58" hidden="1">
      <c r="B420" s="251"/>
      <c r="AB420" s="290"/>
      <c r="AC420" s="290"/>
      <c r="AD420" s="290"/>
      <c r="AE420" s="290"/>
      <c r="AF420" s="290"/>
      <c r="AG420" s="290"/>
      <c r="AH420" s="290"/>
      <c r="AI420" s="290"/>
      <c r="AJ420" s="290"/>
      <c r="AK420" s="290"/>
      <c r="AL420" s="290"/>
      <c r="AM420" s="290"/>
      <c r="AN420" s="290"/>
      <c r="AO420" s="290"/>
      <c r="AP420" s="290"/>
      <c r="AQ420" s="290"/>
      <c r="AR420" s="290"/>
      <c r="AS420" s="290"/>
      <c r="AT420" s="290"/>
      <c r="AU420" s="290"/>
      <c r="AV420" s="290"/>
      <c r="AW420" s="290"/>
      <c r="AX420" s="290"/>
      <c r="AY420" s="290"/>
      <c r="AZ420" s="290"/>
      <c r="BA420" s="290"/>
      <c r="BB420" s="290"/>
      <c r="BC420" s="290"/>
      <c r="BD420" s="290"/>
      <c r="BE420" s="290"/>
      <c r="BF420" s="290"/>
    </row>
    <row r="421" spans="2:58" hidden="1">
      <c r="B421" s="251"/>
      <c r="AB421" s="290"/>
      <c r="AC421" s="290"/>
      <c r="AD421" s="290"/>
      <c r="AE421" s="290"/>
      <c r="AF421" s="290"/>
      <c r="AG421" s="290"/>
      <c r="AH421" s="290"/>
      <c r="AI421" s="290"/>
      <c r="AJ421" s="290"/>
      <c r="AK421" s="290"/>
      <c r="AL421" s="290"/>
      <c r="AM421" s="290"/>
      <c r="AN421" s="290"/>
      <c r="AO421" s="290"/>
      <c r="AP421" s="290"/>
      <c r="AQ421" s="290"/>
      <c r="AR421" s="290"/>
      <c r="AS421" s="290"/>
      <c r="AT421" s="290"/>
      <c r="AU421" s="290"/>
      <c r="AV421" s="290"/>
      <c r="AW421" s="290"/>
      <c r="AX421" s="290"/>
      <c r="AY421" s="290"/>
      <c r="AZ421" s="290"/>
      <c r="BA421" s="290"/>
      <c r="BB421" s="290"/>
      <c r="BC421" s="290"/>
      <c r="BD421" s="290"/>
      <c r="BE421" s="290"/>
      <c r="BF421" s="290"/>
    </row>
    <row r="422" spans="2:58" hidden="1">
      <c r="B422" s="251"/>
      <c r="AB422" s="290"/>
      <c r="AC422" s="290"/>
      <c r="AD422" s="290"/>
      <c r="AE422" s="290"/>
      <c r="AF422" s="290"/>
      <c r="AG422" s="290"/>
      <c r="AH422" s="290"/>
      <c r="AI422" s="290"/>
      <c r="AJ422" s="290"/>
      <c r="AK422" s="290"/>
      <c r="AL422" s="290"/>
      <c r="AM422" s="290"/>
      <c r="AN422" s="290"/>
      <c r="AO422" s="290"/>
      <c r="AP422" s="290"/>
      <c r="AQ422" s="290"/>
      <c r="AR422" s="290"/>
      <c r="AS422" s="290"/>
      <c r="AT422" s="290"/>
      <c r="AU422" s="290"/>
      <c r="AV422" s="290"/>
      <c r="AW422" s="290"/>
      <c r="AX422" s="290"/>
      <c r="AY422" s="290"/>
      <c r="AZ422" s="290"/>
      <c r="BA422" s="290"/>
      <c r="BB422" s="290"/>
      <c r="BC422" s="290"/>
      <c r="BD422" s="290"/>
      <c r="BE422" s="290"/>
      <c r="BF422" s="290"/>
    </row>
    <row r="423" spans="2:58" hidden="1">
      <c r="B423" s="251"/>
      <c r="AB423" s="290"/>
      <c r="AC423" s="290"/>
      <c r="AD423" s="290"/>
      <c r="AE423" s="290"/>
      <c r="AF423" s="290"/>
      <c r="AG423" s="290"/>
      <c r="AH423" s="290"/>
      <c r="AI423" s="290"/>
      <c r="AJ423" s="290"/>
      <c r="AK423" s="290"/>
      <c r="AL423" s="290"/>
      <c r="AM423" s="290"/>
      <c r="AN423" s="290"/>
      <c r="AO423" s="290"/>
      <c r="AP423" s="290"/>
      <c r="AQ423" s="290"/>
      <c r="AR423" s="290"/>
      <c r="AS423" s="290"/>
      <c r="AT423" s="290"/>
      <c r="AU423" s="290"/>
      <c r="AV423" s="290"/>
      <c r="AW423" s="290"/>
      <c r="AX423" s="290"/>
      <c r="AY423" s="290"/>
      <c r="AZ423" s="290"/>
      <c r="BA423" s="290"/>
      <c r="BB423" s="290"/>
      <c r="BC423" s="290"/>
      <c r="BD423" s="290"/>
      <c r="BE423" s="290"/>
      <c r="BF423" s="290"/>
    </row>
    <row r="424" spans="2:58" hidden="1">
      <c r="B424" s="251"/>
      <c r="AB424" s="290"/>
      <c r="AC424" s="290"/>
      <c r="AD424" s="290"/>
      <c r="AE424" s="290"/>
      <c r="AF424" s="290"/>
      <c r="AG424" s="290"/>
      <c r="AH424" s="290"/>
      <c r="AI424" s="290"/>
      <c r="AJ424" s="290"/>
      <c r="AK424" s="290"/>
      <c r="AL424" s="290"/>
      <c r="AM424" s="290"/>
      <c r="AN424" s="290"/>
      <c r="AO424" s="290"/>
      <c r="AP424" s="290"/>
      <c r="AQ424" s="290"/>
      <c r="AR424" s="290"/>
      <c r="AS424" s="290"/>
      <c r="AT424" s="290"/>
      <c r="AU424" s="290"/>
      <c r="AV424" s="290"/>
      <c r="AW424" s="290"/>
      <c r="AX424" s="290"/>
      <c r="AY424" s="290"/>
      <c r="AZ424" s="290"/>
      <c r="BA424" s="290"/>
      <c r="BB424" s="290"/>
      <c r="BC424" s="290"/>
      <c r="BD424" s="290"/>
      <c r="BE424" s="290"/>
      <c r="BF424" s="290"/>
    </row>
    <row r="425" spans="2:58" hidden="1">
      <c r="B425" s="251"/>
      <c r="AB425" s="290"/>
      <c r="AC425" s="290"/>
      <c r="AD425" s="290"/>
      <c r="AE425" s="290"/>
      <c r="AF425" s="290"/>
      <c r="AG425" s="290"/>
      <c r="AH425" s="290"/>
      <c r="AI425" s="290"/>
      <c r="AJ425" s="290"/>
      <c r="AK425" s="290"/>
      <c r="AL425" s="290"/>
      <c r="AM425" s="290"/>
      <c r="AN425" s="290"/>
      <c r="AO425" s="290"/>
      <c r="AP425" s="290"/>
      <c r="AQ425" s="290"/>
      <c r="AR425" s="290"/>
      <c r="AS425" s="290"/>
      <c r="AT425" s="290"/>
      <c r="AU425" s="290"/>
      <c r="AV425" s="290"/>
      <c r="AW425" s="290"/>
      <c r="AX425" s="290"/>
      <c r="AY425" s="290"/>
      <c r="AZ425" s="290"/>
      <c r="BA425" s="290"/>
      <c r="BB425" s="290"/>
      <c r="BC425" s="290"/>
      <c r="BD425" s="290"/>
      <c r="BE425" s="290"/>
      <c r="BF425" s="290"/>
    </row>
    <row r="426" spans="2:58" hidden="1">
      <c r="B426" s="251"/>
      <c r="AB426" s="290"/>
      <c r="AC426" s="290"/>
      <c r="AD426" s="290"/>
      <c r="AE426" s="290"/>
      <c r="AF426" s="290"/>
      <c r="AG426" s="290"/>
      <c r="AH426" s="290"/>
      <c r="AI426" s="290"/>
      <c r="AJ426" s="290"/>
      <c r="AK426" s="290"/>
      <c r="AL426" s="290"/>
      <c r="AM426" s="290"/>
      <c r="AN426" s="290"/>
      <c r="AO426" s="290"/>
      <c r="AP426" s="290"/>
      <c r="AQ426" s="290"/>
      <c r="AR426" s="290"/>
      <c r="AS426" s="290"/>
      <c r="AT426" s="290"/>
      <c r="AU426" s="290"/>
      <c r="AV426" s="290"/>
      <c r="AW426" s="290"/>
      <c r="AX426" s="290"/>
      <c r="AY426" s="290"/>
      <c r="AZ426" s="290"/>
      <c r="BA426" s="290"/>
      <c r="BB426" s="290"/>
      <c r="BC426" s="290"/>
      <c r="BD426" s="290"/>
      <c r="BE426" s="290"/>
      <c r="BF426" s="290"/>
    </row>
    <row r="427" spans="2:58" hidden="1">
      <c r="B427" s="251"/>
      <c r="AB427" s="290"/>
      <c r="AC427" s="290"/>
      <c r="AD427" s="290"/>
      <c r="AE427" s="290"/>
      <c r="AF427" s="290"/>
      <c r="AG427" s="290"/>
      <c r="AH427" s="290"/>
      <c r="AI427" s="290"/>
      <c r="AJ427" s="290"/>
      <c r="AK427" s="290"/>
      <c r="AL427" s="290"/>
      <c r="AM427" s="290"/>
      <c r="AN427" s="290"/>
      <c r="AO427" s="290"/>
      <c r="AP427" s="290"/>
      <c r="AQ427" s="290"/>
      <c r="AR427" s="290"/>
      <c r="AS427" s="290"/>
      <c r="AT427" s="290"/>
      <c r="AU427" s="290"/>
      <c r="AV427" s="290"/>
      <c r="AW427" s="290"/>
      <c r="AX427" s="290"/>
      <c r="AY427" s="290"/>
      <c r="AZ427" s="290"/>
      <c r="BA427" s="290"/>
      <c r="BB427" s="290"/>
      <c r="BC427" s="290"/>
      <c r="BD427" s="290"/>
      <c r="BE427" s="290"/>
      <c r="BF427" s="290"/>
    </row>
    <row r="428" spans="2:58" hidden="1">
      <c r="B428" s="251"/>
      <c r="AB428" s="290"/>
      <c r="AC428" s="290"/>
      <c r="AD428" s="290"/>
      <c r="AE428" s="290"/>
      <c r="AF428" s="290"/>
      <c r="AG428" s="290"/>
      <c r="AH428" s="290"/>
      <c r="AI428" s="290"/>
      <c r="AJ428" s="290"/>
      <c r="AK428" s="290"/>
      <c r="AL428" s="290"/>
      <c r="AM428" s="290"/>
      <c r="AN428" s="290"/>
      <c r="AO428" s="290"/>
      <c r="AP428" s="290"/>
      <c r="AQ428" s="290"/>
      <c r="AR428" s="290"/>
      <c r="AS428" s="290"/>
      <c r="AT428" s="290"/>
      <c r="AU428" s="290"/>
      <c r="AV428" s="290"/>
      <c r="AW428" s="290"/>
      <c r="AX428" s="290"/>
      <c r="AY428" s="290"/>
      <c r="AZ428" s="290"/>
      <c r="BA428" s="290"/>
      <c r="BB428" s="290"/>
      <c r="BC428" s="290"/>
      <c r="BD428" s="290"/>
      <c r="BE428" s="290"/>
      <c r="BF428" s="290"/>
    </row>
    <row r="429" spans="2:58" hidden="1">
      <c r="B429" s="251"/>
      <c r="AB429" s="290"/>
      <c r="AC429" s="290"/>
      <c r="AD429" s="290"/>
      <c r="AE429" s="290"/>
      <c r="AF429" s="290"/>
      <c r="AG429" s="290"/>
      <c r="AH429" s="290"/>
      <c r="AI429" s="290"/>
      <c r="AJ429" s="290"/>
      <c r="AK429" s="290"/>
      <c r="AL429" s="290"/>
      <c r="AM429" s="290"/>
      <c r="AN429" s="290"/>
      <c r="AO429" s="290"/>
      <c r="AP429" s="290"/>
      <c r="AQ429" s="290"/>
      <c r="AR429" s="290"/>
      <c r="AS429" s="290"/>
      <c r="AT429" s="290"/>
      <c r="AU429" s="290"/>
      <c r="AV429" s="290"/>
      <c r="AW429" s="290"/>
      <c r="AX429" s="290"/>
      <c r="AY429" s="290"/>
      <c r="AZ429" s="290"/>
      <c r="BA429" s="290"/>
      <c r="BB429" s="290"/>
      <c r="BC429" s="290"/>
      <c r="BD429" s="290"/>
      <c r="BE429" s="290"/>
      <c r="BF429" s="290"/>
    </row>
    <row r="430" spans="2:58" hidden="1">
      <c r="B430" s="251"/>
      <c r="AB430" s="290"/>
      <c r="AC430" s="290"/>
      <c r="AD430" s="290"/>
      <c r="AE430" s="290"/>
      <c r="AF430" s="290"/>
      <c r="AG430" s="290"/>
      <c r="AH430" s="290"/>
      <c r="AI430" s="290"/>
      <c r="AJ430" s="290"/>
      <c r="AK430" s="290"/>
      <c r="AL430" s="290"/>
      <c r="AM430" s="290"/>
      <c r="AN430" s="290"/>
      <c r="AO430" s="290"/>
      <c r="AP430" s="290"/>
      <c r="AQ430" s="290"/>
      <c r="AR430" s="290"/>
      <c r="AS430" s="290"/>
      <c r="AT430" s="290"/>
      <c r="AU430" s="290"/>
      <c r="AV430" s="290"/>
      <c r="AW430" s="290"/>
      <c r="AX430" s="290"/>
      <c r="AY430" s="290"/>
      <c r="AZ430" s="290"/>
      <c r="BA430" s="290"/>
      <c r="BB430" s="290"/>
      <c r="BC430" s="290"/>
      <c r="BD430" s="290"/>
      <c r="BE430" s="290"/>
      <c r="BF430" s="290"/>
    </row>
    <row r="431" spans="2:58" hidden="1">
      <c r="B431" s="251"/>
      <c r="AB431" s="290"/>
      <c r="AC431" s="290"/>
      <c r="AD431" s="290"/>
      <c r="AE431" s="290"/>
      <c r="AF431" s="290"/>
      <c r="AG431" s="290"/>
      <c r="AH431" s="290"/>
      <c r="AI431" s="290"/>
      <c r="AJ431" s="290"/>
      <c r="AK431" s="290"/>
      <c r="AL431" s="290"/>
      <c r="AM431" s="290"/>
      <c r="AN431" s="290"/>
      <c r="AO431" s="290"/>
      <c r="AP431" s="290"/>
      <c r="AQ431" s="290"/>
      <c r="AR431" s="290"/>
      <c r="AS431" s="290"/>
      <c r="AT431" s="290"/>
      <c r="AU431" s="290"/>
      <c r="AV431" s="290"/>
      <c r="AW431" s="290"/>
      <c r="AX431" s="290"/>
      <c r="AY431" s="290"/>
      <c r="AZ431" s="290"/>
      <c r="BA431" s="290"/>
      <c r="BB431" s="290"/>
      <c r="BC431" s="290"/>
      <c r="BD431" s="290"/>
      <c r="BE431" s="290"/>
      <c r="BF431" s="290"/>
    </row>
    <row r="432" spans="2:58" hidden="1">
      <c r="B432" s="251"/>
      <c r="AB432" s="290"/>
      <c r="AC432" s="290"/>
      <c r="AD432" s="290"/>
      <c r="AE432" s="290"/>
      <c r="AF432" s="290"/>
      <c r="AG432" s="290"/>
      <c r="AH432" s="290"/>
      <c r="AI432" s="290"/>
      <c r="AJ432" s="290"/>
      <c r="AK432" s="290"/>
      <c r="AL432" s="290"/>
      <c r="AM432" s="290"/>
      <c r="AN432" s="290"/>
      <c r="AO432" s="290"/>
      <c r="AP432" s="290"/>
      <c r="AQ432" s="290"/>
      <c r="AR432" s="290"/>
      <c r="AS432" s="290"/>
      <c r="AT432" s="290"/>
      <c r="AU432" s="290"/>
      <c r="AV432" s="290"/>
      <c r="AW432" s="290"/>
      <c r="AX432" s="290"/>
      <c r="AY432" s="290"/>
      <c r="AZ432" s="290"/>
      <c r="BA432" s="290"/>
      <c r="BB432" s="290"/>
      <c r="BC432" s="290"/>
      <c r="BD432" s="290"/>
      <c r="BE432" s="290"/>
      <c r="BF432" s="290"/>
    </row>
    <row r="433" spans="2:58" hidden="1">
      <c r="B433" s="251"/>
      <c r="AB433" s="290"/>
      <c r="AC433" s="290"/>
      <c r="AD433" s="290"/>
      <c r="AE433" s="290"/>
      <c r="AF433" s="290"/>
      <c r="AG433" s="290"/>
      <c r="AH433" s="290"/>
      <c r="AI433" s="290"/>
      <c r="AJ433" s="290"/>
      <c r="AK433" s="290"/>
      <c r="AL433" s="290"/>
      <c r="AM433" s="290"/>
      <c r="AN433" s="290"/>
      <c r="AO433" s="290"/>
      <c r="AP433" s="290"/>
      <c r="AQ433" s="290"/>
      <c r="AR433" s="290"/>
      <c r="AS433" s="290"/>
      <c r="AT433" s="290"/>
      <c r="AU433" s="290"/>
      <c r="AV433" s="290"/>
      <c r="AW433" s="290"/>
      <c r="AX433" s="290"/>
      <c r="AY433" s="290"/>
      <c r="AZ433" s="290"/>
      <c r="BA433" s="290"/>
      <c r="BB433" s="290"/>
      <c r="BC433" s="290"/>
      <c r="BD433" s="290"/>
      <c r="BE433" s="290"/>
      <c r="BF433" s="290"/>
    </row>
    <row r="434" spans="2:58" hidden="1">
      <c r="B434" s="251"/>
      <c r="AB434" s="290"/>
      <c r="AC434" s="290"/>
      <c r="AD434" s="290"/>
      <c r="AE434" s="290"/>
      <c r="AF434" s="290"/>
      <c r="AG434" s="290"/>
      <c r="AH434" s="290"/>
      <c r="AI434" s="290"/>
      <c r="AJ434" s="290"/>
      <c r="AK434" s="290"/>
      <c r="AL434" s="290"/>
      <c r="AM434" s="290"/>
      <c r="AN434" s="290"/>
      <c r="AO434" s="290"/>
      <c r="AP434" s="290"/>
      <c r="AQ434" s="290"/>
      <c r="AR434" s="290"/>
      <c r="AS434" s="290"/>
      <c r="AT434" s="290"/>
      <c r="AU434" s="290"/>
      <c r="AV434" s="290"/>
      <c r="AW434" s="290"/>
      <c r="AX434" s="290"/>
      <c r="AY434" s="290"/>
      <c r="AZ434" s="290"/>
      <c r="BA434" s="290"/>
      <c r="BB434" s="290"/>
      <c r="BC434" s="290"/>
      <c r="BD434" s="290"/>
      <c r="BE434" s="290"/>
      <c r="BF434" s="290"/>
    </row>
    <row r="435" spans="2:58" hidden="1">
      <c r="B435" s="251"/>
      <c r="AB435" s="290"/>
      <c r="AC435" s="290"/>
      <c r="AD435" s="290"/>
      <c r="AE435" s="290"/>
      <c r="AF435" s="290"/>
      <c r="AG435" s="290"/>
      <c r="AH435" s="290"/>
      <c r="AI435" s="290"/>
      <c r="AJ435" s="290"/>
      <c r="AK435" s="290"/>
      <c r="AL435" s="290"/>
      <c r="AM435" s="290"/>
      <c r="AN435" s="290"/>
      <c r="AO435" s="290"/>
      <c r="AP435" s="290"/>
      <c r="AQ435" s="290"/>
      <c r="AR435" s="290"/>
      <c r="AS435" s="290"/>
      <c r="AT435" s="290"/>
      <c r="AU435" s="290"/>
      <c r="AV435" s="290"/>
      <c r="AW435" s="290"/>
      <c r="AX435" s="290"/>
      <c r="AY435" s="290"/>
      <c r="AZ435" s="290"/>
      <c r="BA435" s="290"/>
      <c r="BB435" s="290"/>
      <c r="BC435" s="290"/>
      <c r="BD435" s="290"/>
      <c r="BE435" s="290"/>
      <c r="BF435" s="290"/>
    </row>
    <row r="436" spans="2:58" hidden="1">
      <c r="B436" s="251"/>
      <c r="AB436" s="290"/>
      <c r="AC436" s="290"/>
      <c r="AD436" s="290"/>
      <c r="AE436" s="290"/>
      <c r="AF436" s="290"/>
      <c r="AG436" s="290"/>
      <c r="AH436" s="290"/>
      <c r="AI436" s="290"/>
      <c r="AJ436" s="290"/>
      <c r="AK436" s="290"/>
      <c r="AL436" s="290"/>
      <c r="AM436" s="290"/>
      <c r="AN436" s="290"/>
      <c r="AO436" s="290"/>
      <c r="AP436" s="290"/>
      <c r="AQ436" s="290"/>
      <c r="AR436" s="290"/>
      <c r="AS436" s="290"/>
      <c r="AT436" s="290"/>
      <c r="AU436" s="290"/>
      <c r="AV436" s="290"/>
      <c r="AW436" s="290"/>
      <c r="AX436" s="290"/>
      <c r="AY436" s="290"/>
      <c r="AZ436" s="290"/>
      <c r="BA436" s="290"/>
      <c r="BB436" s="290"/>
      <c r="BC436" s="290"/>
      <c r="BD436" s="290"/>
      <c r="BE436" s="290"/>
      <c r="BF436" s="290"/>
    </row>
    <row r="437" spans="2:58" hidden="1">
      <c r="B437" s="251"/>
      <c r="AB437" s="290"/>
      <c r="AC437" s="290"/>
      <c r="AD437" s="290"/>
      <c r="AE437" s="290"/>
      <c r="AF437" s="290"/>
      <c r="AG437" s="290"/>
      <c r="AH437" s="290"/>
      <c r="AI437" s="290"/>
      <c r="AJ437" s="290"/>
      <c r="AK437" s="290"/>
      <c r="AL437" s="290"/>
      <c r="AM437" s="290"/>
      <c r="AN437" s="290"/>
      <c r="AO437" s="290"/>
      <c r="AP437" s="290"/>
      <c r="AQ437" s="290"/>
      <c r="AR437" s="290"/>
      <c r="AS437" s="290"/>
      <c r="AT437" s="290"/>
      <c r="AU437" s="290"/>
      <c r="AV437" s="290"/>
      <c r="AW437" s="290"/>
      <c r="AX437" s="290"/>
      <c r="AY437" s="290"/>
      <c r="AZ437" s="290"/>
      <c r="BA437" s="290"/>
      <c r="BB437" s="290"/>
      <c r="BC437" s="290"/>
      <c r="BD437" s="290"/>
      <c r="BE437" s="290"/>
      <c r="BF437" s="290"/>
    </row>
    <row r="438" spans="2:58" hidden="1">
      <c r="B438" s="251"/>
      <c r="AB438" s="290"/>
      <c r="AC438" s="290"/>
      <c r="AD438" s="290"/>
      <c r="AE438" s="290"/>
      <c r="AF438" s="290"/>
      <c r="AG438" s="290"/>
      <c r="AH438" s="290"/>
      <c r="AI438" s="290"/>
      <c r="AJ438" s="290"/>
      <c r="AK438" s="290"/>
      <c r="AL438" s="290"/>
      <c r="AM438" s="290"/>
      <c r="AN438" s="290"/>
      <c r="AO438" s="290"/>
      <c r="AP438" s="290"/>
      <c r="AQ438" s="290"/>
      <c r="AR438" s="290"/>
      <c r="AS438" s="290"/>
      <c r="AT438" s="290"/>
      <c r="AU438" s="290"/>
      <c r="AV438" s="290"/>
      <c r="AW438" s="290"/>
      <c r="AX438" s="290"/>
      <c r="AY438" s="290"/>
      <c r="AZ438" s="290"/>
      <c r="BA438" s="290"/>
      <c r="BB438" s="290"/>
      <c r="BC438" s="290"/>
      <c r="BD438" s="290"/>
      <c r="BE438" s="290"/>
      <c r="BF438" s="290"/>
    </row>
    <row r="439" spans="2:58" hidden="1">
      <c r="B439" s="251"/>
      <c r="AB439" s="290"/>
      <c r="AC439" s="290"/>
      <c r="AD439" s="290"/>
      <c r="AE439" s="290"/>
      <c r="AF439" s="290"/>
      <c r="AG439" s="290"/>
      <c r="AH439" s="290"/>
      <c r="AI439" s="290"/>
      <c r="AJ439" s="290"/>
      <c r="AK439" s="290"/>
      <c r="AL439" s="290"/>
      <c r="AM439" s="290"/>
      <c r="AN439" s="290"/>
      <c r="AO439" s="290"/>
      <c r="AP439" s="290"/>
      <c r="AQ439" s="290"/>
      <c r="AR439" s="290"/>
      <c r="AS439" s="290"/>
      <c r="AT439" s="290"/>
      <c r="AU439" s="290"/>
      <c r="AV439" s="290"/>
      <c r="AW439" s="290"/>
      <c r="AX439" s="290"/>
      <c r="AY439" s="290"/>
      <c r="AZ439" s="290"/>
      <c r="BA439" s="290"/>
      <c r="BB439" s="290"/>
      <c r="BC439" s="290"/>
      <c r="BD439" s="290"/>
      <c r="BE439" s="290"/>
      <c r="BF439" s="290"/>
    </row>
    <row r="440" spans="2:58" hidden="1">
      <c r="B440" s="251"/>
      <c r="AB440" s="290"/>
      <c r="AC440" s="290"/>
      <c r="AD440" s="290"/>
      <c r="AE440" s="290"/>
      <c r="AF440" s="290"/>
      <c r="AG440" s="290"/>
      <c r="AH440" s="290"/>
      <c r="AI440" s="290"/>
      <c r="AJ440" s="290"/>
      <c r="AK440" s="290"/>
      <c r="AL440" s="290"/>
      <c r="AM440" s="290"/>
      <c r="AN440" s="290"/>
      <c r="AO440" s="290"/>
      <c r="AP440" s="290"/>
      <c r="AQ440" s="290"/>
      <c r="AR440" s="290"/>
      <c r="AS440" s="290"/>
      <c r="AT440" s="290"/>
      <c r="AU440" s="290"/>
      <c r="AV440" s="290"/>
      <c r="AW440" s="290"/>
      <c r="AX440" s="290"/>
      <c r="AY440" s="290"/>
      <c r="AZ440" s="290"/>
      <c r="BA440" s="290"/>
      <c r="BB440" s="290"/>
      <c r="BC440" s="290"/>
      <c r="BD440" s="290"/>
      <c r="BE440" s="290"/>
      <c r="BF440" s="290"/>
    </row>
    <row r="441" spans="2:58" hidden="1">
      <c r="B441" s="251"/>
      <c r="AB441" s="290"/>
      <c r="AC441" s="290"/>
      <c r="AD441" s="290"/>
      <c r="AE441" s="290"/>
      <c r="AF441" s="290"/>
      <c r="AG441" s="290"/>
      <c r="AH441" s="290"/>
      <c r="AI441" s="290"/>
      <c r="AJ441" s="290"/>
      <c r="AK441" s="290"/>
      <c r="AL441" s="290"/>
      <c r="AM441" s="290"/>
      <c r="AN441" s="290"/>
      <c r="AO441" s="290"/>
      <c r="AP441" s="290"/>
      <c r="AQ441" s="290"/>
      <c r="AR441" s="290"/>
      <c r="AS441" s="290"/>
      <c r="AT441" s="290"/>
      <c r="AU441" s="290"/>
      <c r="AV441" s="290"/>
      <c r="AW441" s="290"/>
      <c r="AX441" s="290"/>
      <c r="AY441" s="290"/>
      <c r="AZ441" s="290"/>
      <c r="BA441" s="290"/>
      <c r="BB441" s="290"/>
      <c r="BC441" s="290"/>
      <c r="BD441" s="290"/>
      <c r="BE441" s="290"/>
      <c r="BF441" s="290"/>
    </row>
    <row r="442" spans="2:58" hidden="1">
      <c r="B442" s="251"/>
      <c r="AB442" s="290"/>
      <c r="AC442" s="290"/>
      <c r="AD442" s="290"/>
      <c r="AE442" s="290"/>
      <c r="AF442" s="290"/>
      <c r="AG442" s="290"/>
      <c r="AH442" s="290"/>
      <c r="AI442" s="290"/>
      <c r="AJ442" s="290"/>
      <c r="AK442" s="290"/>
      <c r="AL442" s="290"/>
      <c r="AM442" s="290"/>
      <c r="AN442" s="290"/>
      <c r="AO442" s="290"/>
      <c r="AP442" s="290"/>
      <c r="AQ442" s="290"/>
      <c r="AR442" s="290"/>
      <c r="AS442" s="290"/>
      <c r="AT442" s="290"/>
      <c r="AU442" s="290"/>
      <c r="AV442" s="290"/>
      <c r="AW442" s="290"/>
      <c r="AX442" s="290"/>
      <c r="AY442" s="290"/>
      <c r="AZ442" s="290"/>
      <c r="BA442" s="290"/>
      <c r="BB442" s="290"/>
      <c r="BC442" s="290"/>
      <c r="BD442" s="290"/>
      <c r="BE442" s="290"/>
      <c r="BF442" s="290"/>
    </row>
    <row r="443" spans="2:58" hidden="1">
      <c r="B443" s="251"/>
      <c r="AB443" s="290"/>
      <c r="AC443" s="290"/>
      <c r="AD443" s="290"/>
      <c r="AE443" s="290"/>
      <c r="AF443" s="290"/>
      <c r="AG443" s="290"/>
      <c r="AH443" s="290"/>
      <c r="AI443" s="290"/>
      <c r="AJ443" s="290"/>
      <c r="AK443" s="290"/>
      <c r="AL443" s="290"/>
      <c r="AM443" s="290"/>
      <c r="AN443" s="290"/>
      <c r="AO443" s="290"/>
      <c r="AP443" s="290"/>
      <c r="AQ443" s="290"/>
      <c r="AR443" s="290"/>
      <c r="AS443" s="290"/>
      <c r="AT443" s="290"/>
      <c r="AU443" s="290"/>
      <c r="AV443" s="290"/>
      <c r="AW443" s="290"/>
      <c r="AX443" s="290"/>
      <c r="AY443" s="290"/>
      <c r="AZ443" s="290"/>
      <c r="BA443" s="290"/>
      <c r="BB443" s="290"/>
      <c r="BC443" s="290"/>
      <c r="BD443" s="290"/>
      <c r="BE443" s="290"/>
      <c r="BF443" s="290"/>
    </row>
    <row r="444" spans="2:58" hidden="1">
      <c r="B444" s="251"/>
      <c r="AB444" s="290"/>
      <c r="AC444" s="290"/>
      <c r="AD444" s="290"/>
      <c r="AE444" s="290"/>
      <c r="AF444" s="290"/>
      <c r="AG444" s="290"/>
      <c r="AH444" s="290"/>
      <c r="AI444" s="290"/>
      <c r="AJ444" s="290"/>
      <c r="AK444" s="290"/>
      <c r="AL444" s="290"/>
      <c r="AM444" s="290"/>
      <c r="AN444" s="290"/>
      <c r="AO444" s="290"/>
      <c r="AP444" s="290"/>
      <c r="AQ444" s="290"/>
      <c r="AR444" s="290"/>
      <c r="AS444" s="290"/>
      <c r="AT444" s="290"/>
      <c r="AU444" s="290"/>
      <c r="AV444" s="290"/>
      <c r="AW444" s="290"/>
      <c r="AX444" s="290"/>
      <c r="AY444" s="290"/>
      <c r="AZ444" s="290"/>
      <c r="BA444" s="290"/>
      <c r="BB444" s="290"/>
      <c r="BC444" s="290"/>
      <c r="BD444" s="290"/>
      <c r="BE444" s="290"/>
      <c r="BF444" s="290"/>
    </row>
    <row r="445" spans="2:58" hidden="1">
      <c r="B445" s="251"/>
      <c r="AB445" s="290"/>
      <c r="AC445" s="290"/>
      <c r="AD445" s="290"/>
      <c r="AE445" s="290"/>
      <c r="AF445" s="290"/>
      <c r="AG445" s="290"/>
      <c r="AH445" s="290"/>
      <c r="AI445" s="290"/>
      <c r="AJ445" s="290"/>
      <c r="AK445" s="290"/>
      <c r="AL445" s="290"/>
      <c r="AM445" s="290"/>
      <c r="AN445" s="290"/>
      <c r="AO445" s="290"/>
      <c r="AP445" s="290"/>
      <c r="AQ445" s="290"/>
      <c r="AR445" s="290"/>
      <c r="AS445" s="290"/>
      <c r="AT445" s="290"/>
      <c r="AU445" s="290"/>
      <c r="AV445" s="290"/>
      <c r="AW445" s="290"/>
      <c r="AX445" s="290"/>
      <c r="AY445" s="290"/>
      <c r="AZ445" s="290"/>
      <c r="BA445" s="290"/>
      <c r="BB445" s="290"/>
      <c r="BC445" s="290"/>
      <c r="BD445" s="290"/>
      <c r="BE445" s="290"/>
      <c r="BF445" s="290"/>
    </row>
    <row r="446" spans="2:58" hidden="1">
      <c r="B446" s="251"/>
      <c r="AB446" s="290"/>
      <c r="AC446" s="290"/>
      <c r="AD446" s="290"/>
      <c r="AE446" s="290"/>
      <c r="AF446" s="290"/>
      <c r="AG446" s="290"/>
      <c r="AH446" s="290"/>
      <c r="AI446" s="290"/>
      <c r="AJ446" s="290"/>
      <c r="AK446" s="290"/>
      <c r="AL446" s="290"/>
      <c r="AM446" s="290"/>
      <c r="AN446" s="290"/>
      <c r="AO446" s="290"/>
      <c r="AP446" s="290"/>
      <c r="AQ446" s="290"/>
      <c r="AR446" s="290"/>
      <c r="AS446" s="290"/>
      <c r="AT446" s="290"/>
      <c r="AU446" s="290"/>
      <c r="AV446" s="290"/>
      <c r="AW446" s="290"/>
      <c r="AX446" s="290"/>
      <c r="AY446" s="290"/>
      <c r="AZ446" s="290"/>
      <c r="BA446" s="290"/>
      <c r="BB446" s="290"/>
      <c r="BC446" s="290"/>
      <c r="BD446" s="290"/>
      <c r="BE446" s="290"/>
      <c r="BF446" s="290"/>
    </row>
    <row r="447" spans="2:58" hidden="1">
      <c r="B447" s="251"/>
      <c r="AB447" s="290"/>
      <c r="AC447" s="290"/>
      <c r="AD447" s="290"/>
      <c r="AE447" s="290"/>
      <c r="AF447" s="290"/>
      <c r="AG447" s="290"/>
      <c r="AH447" s="290"/>
      <c r="AI447" s="290"/>
      <c r="AJ447" s="290"/>
      <c r="AK447" s="290"/>
      <c r="AL447" s="290"/>
      <c r="AM447" s="290"/>
      <c r="AN447" s="290"/>
      <c r="AO447" s="290"/>
      <c r="AP447" s="290"/>
      <c r="AQ447" s="290"/>
      <c r="AR447" s="290"/>
      <c r="AS447" s="290"/>
      <c r="AT447" s="290"/>
      <c r="AU447" s="290"/>
      <c r="AV447" s="290"/>
      <c r="AW447" s="290"/>
      <c r="AX447" s="290"/>
      <c r="AY447" s="290"/>
      <c r="AZ447" s="290"/>
      <c r="BA447" s="290"/>
      <c r="BB447" s="290"/>
      <c r="BC447" s="290"/>
      <c r="BD447" s="290"/>
      <c r="BE447" s="290"/>
      <c r="BF447" s="290"/>
    </row>
    <row r="448" spans="2:58" hidden="1">
      <c r="B448" s="251"/>
      <c r="AB448" s="290"/>
      <c r="AC448" s="290"/>
      <c r="AD448" s="290"/>
      <c r="AE448" s="290"/>
      <c r="AF448" s="290"/>
      <c r="AG448" s="290"/>
      <c r="AH448" s="290"/>
      <c r="AI448" s="290"/>
      <c r="AJ448" s="290"/>
      <c r="AK448" s="290"/>
      <c r="AL448" s="290"/>
      <c r="AM448" s="290"/>
      <c r="AN448" s="290"/>
      <c r="AO448" s="290"/>
      <c r="AP448" s="290"/>
      <c r="AQ448" s="290"/>
      <c r="AR448" s="290"/>
      <c r="AS448" s="290"/>
      <c r="AT448" s="290"/>
      <c r="AU448" s="290"/>
      <c r="AV448" s="290"/>
      <c r="AW448" s="290"/>
      <c r="AX448" s="290"/>
      <c r="AY448" s="290"/>
      <c r="AZ448" s="290"/>
      <c r="BA448" s="290"/>
      <c r="BB448" s="290"/>
      <c r="BC448" s="290"/>
      <c r="BD448" s="290"/>
      <c r="BE448" s="290"/>
      <c r="BF448" s="290"/>
    </row>
    <row r="449" spans="2:58" hidden="1">
      <c r="B449" s="251"/>
      <c r="AB449" s="290"/>
      <c r="AC449" s="290"/>
      <c r="AD449" s="290"/>
      <c r="AE449" s="290"/>
      <c r="AF449" s="290"/>
      <c r="AG449" s="290"/>
      <c r="AH449" s="290"/>
      <c r="AI449" s="290"/>
      <c r="AJ449" s="290"/>
      <c r="AK449" s="290"/>
      <c r="AL449" s="290"/>
      <c r="AM449" s="290"/>
      <c r="AN449" s="290"/>
      <c r="AO449" s="290"/>
      <c r="AP449" s="290"/>
      <c r="AQ449" s="290"/>
      <c r="AR449" s="290"/>
      <c r="AS449" s="290"/>
      <c r="AT449" s="290"/>
      <c r="AU449" s="290"/>
      <c r="AV449" s="290"/>
      <c r="AW449" s="290"/>
      <c r="AX449" s="290"/>
      <c r="AY449" s="290"/>
      <c r="AZ449" s="290"/>
      <c r="BA449" s="290"/>
      <c r="BB449" s="290"/>
      <c r="BC449" s="290"/>
      <c r="BD449" s="290"/>
      <c r="BE449" s="290"/>
      <c r="BF449" s="290"/>
    </row>
    <row r="450" spans="2:58" hidden="1">
      <c r="B450" s="251"/>
      <c r="AB450" s="290"/>
      <c r="AC450" s="290"/>
      <c r="AD450" s="290"/>
      <c r="AE450" s="290"/>
      <c r="AF450" s="290"/>
      <c r="AG450" s="290"/>
      <c r="AH450" s="290"/>
      <c r="AI450" s="290"/>
      <c r="AJ450" s="290"/>
      <c r="AK450" s="290"/>
      <c r="AL450" s="290"/>
      <c r="AM450" s="290"/>
      <c r="AN450" s="290"/>
      <c r="AO450" s="290"/>
      <c r="AP450" s="290"/>
      <c r="AQ450" s="290"/>
      <c r="AR450" s="290"/>
      <c r="AS450" s="290"/>
      <c r="AT450" s="290"/>
      <c r="AU450" s="290"/>
      <c r="AV450" s="290"/>
      <c r="AW450" s="290"/>
      <c r="AX450" s="290"/>
      <c r="AY450" s="290"/>
      <c r="AZ450" s="290"/>
      <c r="BA450" s="290"/>
      <c r="BB450" s="290"/>
      <c r="BC450" s="290"/>
      <c r="BD450" s="290"/>
      <c r="BE450" s="290"/>
      <c r="BF450" s="290"/>
    </row>
    <row r="451" spans="2:58" hidden="1">
      <c r="B451" s="251"/>
      <c r="AB451" s="290"/>
      <c r="AC451" s="290"/>
      <c r="AD451" s="290"/>
      <c r="AE451" s="290"/>
      <c r="AF451" s="290"/>
      <c r="AG451" s="290"/>
      <c r="AH451" s="290"/>
      <c r="AI451" s="290"/>
      <c r="AJ451" s="290"/>
      <c r="AK451" s="290"/>
      <c r="AL451" s="290"/>
      <c r="AM451" s="290"/>
      <c r="AN451" s="290"/>
      <c r="AO451" s="290"/>
      <c r="AP451" s="290"/>
      <c r="AQ451" s="290"/>
      <c r="AR451" s="290"/>
      <c r="AS451" s="290"/>
      <c r="AT451" s="290"/>
      <c r="AU451" s="290"/>
      <c r="AV451" s="290"/>
      <c r="AW451" s="290"/>
      <c r="AX451" s="290"/>
      <c r="AY451" s="290"/>
      <c r="AZ451" s="290"/>
      <c r="BA451" s="290"/>
      <c r="BB451" s="290"/>
      <c r="BC451" s="290"/>
      <c r="BD451" s="290"/>
      <c r="BE451" s="290"/>
      <c r="BF451" s="290"/>
    </row>
    <row r="452" spans="2:58" hidden="1">
      <c r="B452" s="251"/>
      <c r="AB452" s="290"/>
      <c r="AC452" s="290"/>
      <c r="AD452" s="290"/>
      <c r="AE452" s="290"/>
      <c r="AF452" s="290"/>
      <c r="AG452" s="290"/>
      <c r="AH452" s="290"/>
      <c r="AI452" s="290"/>
      <c r="AJ452" s="290"/>
      <c r="AK452" s="290"/>
      <c r="AL452" s="290"/>
      <c r="AM452" s="290"/>
      <c r="AN452" s="290"/>
      <c r="AO452" s="290"/>
      <c r="AP452" s="290"/>
      <c r="AQ452" s="290"/>
      <c r="AR452" s="290"/>
      <c r="AS452" s="290"/>
      <c r="AT452" s="290"/>
      <c r="AU452" s="290"/>
      <c r="AV452" s="290"/>
      <c r="AW452" s="290"/>
      <c r="AX452" s="290"/>
      <c r="AY452" s="290"/>
      <c r="AZ452" s="290"/>
      <c r="BA452" s="290"/>
      <c r="BB452" s="290"/>
      <c r="BC452" s="290"/>
      <c r="BD452" s="290"/>
      <c r="BE452" s="290"/>
      <c r="BF452" s="290"/>
    </row>
    <row r="453" spans="2:58" hidden="1">
      <c r="B453" s="251"/>
      <c r="AB453" s="290"/>
      <c r="AC453" s="290"/>
      <c r="AD453" s="290"/>
      <c r="AE453" s="290"/>
      <c r="AF453" s="290"/>
      <c r="AG453" s="290"/>
      <c r="AH453" s="290"/>
      <c r="AI453" s="290"/>
      <c r="AJ453" s="290"/>
      <c r="AK453" s="290"/>
      <c r="AL453" s="290"/>
      <c r="AM453" s="290"/>
      <c r="AN453" s="290"/>
      <c r="AO453" s="290"/>
      <c r="AP453" s="290"/>
      <c r="AQ453" s="290"/>
      <c r="AR453" s="290"/>
      <c r="AS453" s="290"/>
      <c r="AT453" s="290"/>
      <c r="AU453" s="290"/>
      <c r="AV453" s="290"/>
      <c r="AW453" s="290"/>
      <c r="AX453" s="290"/>
      <c r="AY453" s="290"/>
      <c r="AZ453" s="290"/>
      <c r="BA453" s="290"/>
      <c r="BB453" s="290"/>
      <c r="BC453" s="290"/>
      <c r="BD453" s="290"/>
      <c r="BE453" s="290"/>
      <c r="BF453" s="290"/>
    </row>
    <row r="454" spans="2:58" hidden="1">
      <c r="B454" s="251"/>
      <c r="AB454" s="290"/>
      <c r="AC454" s="290"/>
      <c r="AD454" s="290"/>
      <c r="AE454" s="290"/>
      <c r="AF454" s="290"/>
      <c r="AG454" s="290"/>
      <c r="AH454" s="290"/>
      <c r="AI454" s="290"/>
      <c r="AJ454" s="290"/>
      <c r="AK454" s="290"/>
      <c r="AL454" s="290"/>
      <c r="AM454" s="290"/>
      <c r="AN454" s="290"/>
      <c r="AO454" s="290"/>
      <c r="AP454" s="290"/>
      <c r="AQ454" s="290"/>
      <c r="AR454" s="290"/>
      <c r="AS454" s="290"/>
      <c r="AT454" s="290"/>
      <c r="AU454" s="290"/>
      <c r="AV454" s="290"/>
      <c r="AW454" s="290"/>
      <c r="AX454" s="290"/>
      <c r="AY454" s="290"/>
      <c r="AZ454" s="290"/>
      <c r="BA454" s="290"/>
      <c r="BB454" s="290"/>
      <c r="BC454" s="290"/>
      <c r="BD454" s="290"/>
      <c r="BE454" s="290"/>
      <c r="BF454" s="290"/>
    </row>
    <row r="455" spans="2:58" hidden="1">
      <c r="B455" s="251"/>
      <c r="AB455" s="290"/>
      <c r="AC455" s="290"/>
      <c r="AD455" s="290"/>
      <c r="AE455" s="290"/>
      <c r="AF455" s="290"/>
      <c r="AG455" s="290"/>
      <c r="AH455" s="290"/>
      <c r="AI455" s="290"/>
      <c r="AJ455" s="290"/>
      <c r="AK455" s="290"/>
      <c r="AL455" s="290"/>
      <c r="AM455" s="290"/>
      <c r="AN455" s="290"/>
      <c r="AO455" s="290"/>
      <c r="AP455" s="290"/>
      <c r="AQ455" s="290"/>
      <c r="AR455" s="290"/>
      <c r="AS455" s="290"/>
      <c r="AT455" s="290"/>
      <c r="AU455" s="290"/>
      <c r="AV455" s="290"/>
      <c r="AW455" s="290"/>
      <c r="AX455" s="290"/>
      <c r="AY455" s="290"/>
      <c r="AZ455" s="290"/>
      <c r="BA455" s="290"/>
      <c r="BB455" s="290"/>
      <c r="BC455" s="290"/>
      <c r="BD455" s="290"/>
      <c r="BE455" s="290"/>
      <c r="BF455" s="290"/>
    </row>
    <row r="456" spans="2:58" hidden="1">
      <c r="B456" s="251"/>
      <c r="AB456" s="290"/>
      <c r="AC456" s="290"/>
      <c r="AD456" s="290"/>
      <c r="AE456" s="290"/>
      <c r="AF456" s="290"/>
      <c r="AG456" s="290"/>
      <c r="AH456" s="290"/>
      <c r="AI456" s="290"/>
      <c r="AJ456" s="290"/>
      <c r="AK456" s="290"/>
      <c r="AL456" s="290"/>
      <c r="AM456" s="290"/>
      <c r="AN456" s="290"/>
      <c r="AO456" s="290"/>
      <c r="AP456" s="290"/>
      <c r="AQ456" s="290"/>
      <c r="AR456" s="290"/>
      <c r="AS456" s="290"/>
      <c r="AT456" s="290"/>
      <c r="AU456" s="290"/>
      <c r="AV456" s="290"/>
      <c r="AW456" s="290"/>
      <c r="AX456" s="290"/>
      <c r="AY456" s="290"/>
      <c r="AZ456" s="290"/>
      <c r="BA456" s="290"/>
      <c r="BB456" s="290"/>
      <c r="BC456" s="290"/>
      <c r="BD456" s="290"/>
      <c r="BE456" s="290"/>
      <c r="BF456" s="290"/>
    </row>
    <row r="457" spans="2:58" hidden="1">
      <c r="B457" s="251"/>
      <c r="AB457" s="290"/>
      <c r="AC457" s="290"/>
      <c r="AD457" s="290"/>
      <c r="AE457" s="290"/>
      <c r="AF457" s="290"/>
      <c r="AG457" s="290"/>
      <c r="AH457" s="290"/>
      <c r="AI457" s="290"/>
      <c r="AJ457" s="290"/>
      <c r="AK457" s="290"/>
      <c r="AL457" s="290"/>
      <c r="AM457" s="290"/>
      <c r="AN457" s="290"/>
      <c r="AO457" s="290"/>
      <c r="AP457" s="290"/>
      <c r="AQ457" s="290"/>
      <c r="AR457" s="290"/>
      <c r="AS457" s="290"/>
      <c r="AT457" s="290"/>
      <c r="AU457" s="290"/>
      <c r="AV457" s="290"/>
      <c r="AW457" s="290"/>
      <c r="AX457" s="290"/>
      <c r="AY457" s="290"/>
      <c r="AZ457" s="290"/>
      <c r="BA457" s="290"/>
      <c r="BB457" s="290"/>
      <c r="BC457" s="290"/>
      <c r="BD457" s="290"/>
      <c r="BE457" s="290"/>
      <c r="BF457" s="290"/>
    </row>
    <row r="458" spans="2:58" hidden="1">
      <c r="B458" s="251"/>
      <c r="AB458" s="290"/>
      <c r="AC458" s="290"/>
      <c r="AD458" s="290"/>
      <c r="AE458" s="290"/>
      <c r="AF458" s="290"/>
      <c r="AG458" s="290"/>
      <c r="AH458" s="290"/>
      <c r="AI458" s="290"/>
      <c r="AJ458" s="290"/>
      <c r="AK458" s="290"/>
      <c r="AL458" s="290"/>
      <c r="AM458" s="290"/>
      <c r="AN458" s="290"/>
      <c r="AO458" s="290"/>
      <c r="AP458" s="290"/>
      <c r="AQ458" s="290"/>
      <c r="AR458" s="290"/>
      <c r="AS458" s="290"/>
      <c r="AT458" s="290"/>
      <c r="AU458" s="290"/>
      <c r="AV458" s="290"/>
      <c r="AW458" s="290"/>
      <c r="AX458" s="290"/>
      <c r="AY458" s="290"/>
      <c r="AZ458" s="290"/>
      <c r="BA458" s="290"/>
      <c r="BB458" s="290"/>
      <c r="BC458" s="290"/>
      <c r="BD458" s="290"/>
      <c r="BE458" s="290"/>
      <c r="BF458" s="290"/>
    </row>
    <row r="459" spans="2:58" hidden="1">
      <c r="B459" s="251"/>
      <c r="AB459" s="290"/>
      <c r="AC459" s="290"/>
      <c r="AD459" s="290"/>
      <c r="AE459" s="290"/>
      <c r="AF459" s="290"/>
      <c r="AG459" s="290"/>
      <c r="AH459" s="290"/>
      <c r="AI459" s="290"/>
      <c r="AJ459" s="290"/>
      <c r="AK459" s="290"/>
      <c r="AL459" s="290"/>
      <c r="AM459" s="290"/>
      <c r="AN459" s="290"/>
      <c r="AO459" s="290"/>
      <c r="AP459" s="290"/>
      <c r="AQ459" s="290"/>
      <c r="AR459" s="290"/>
      <c r="AS459" s="290"/>
      <c r="AT459" s="290"/>
      <c r="AU459" s="290"/>
      <c r="AV459" s="290"/>
      <c r="AW459" s="290"/>
      <c r="AX459" s="290"/>
      <c r="AY459" s="290"/>
      <c r="AZ459" s="290"/>
      <c r="BA459" s="290"/>
      <c r="BB459" s="290"/>
      <c r="BC459" s="290"/>
      <c r="BD459" s="290"/>
      <c r="BE459" s="290"/>
      <c r="BF459" s="290"/>
    </row>
    <row r="460" spans="2:58" hidden="1">
      <c r="B460" s="251"/>
      <c r="AB460" s="290"/>
      <c r="AC460" s="290"/>
      <c r="AD460" s="290"/>
      <c r="AE460" s="290"/>
      <c r="AF460" s="290"/>
      <c r="AG460" s="290"/>
      <c r="AH460" s="290"/>
      <c r="AI460" s="290"/>
      <c r="AJ460" s="290"/>
      <c r="AK460" s="290"/>
      <c r="AL460" s="290"/>
      <c r="AM460" s="290"/>
      <c r="AN460" s="290"/>
      <c r="AO460" s="290"/>
      <c r="AP460" s="290"/>
      <c r="AQ460" s="290"/>
      <c r="AR460" s="290"/>
      <c r="AS460" s="290"/>
      <c r="AT460" s="290"/>
      <c r="AU460" s="290"/>
      <c r="AV460" s="290"/>
      <c r="AW460" s="290"/>
      <c r="AX460" s="290"/>
      <c r="AY460" s="290"/>
      <c r="AZ460" s="290"/>
      <c r="BA460" s="290"/>
      <c r="BB460" s="290"/>
      <c r="BC460" s="290"/>
      <c r="BD460" s="290"/>
      <c r="BE460" s="290"/>
      <c r="BF460" s="290"/>
    </row>
    <row r="461" spans="2:58" hidden="1">
      <c r="B461" s="251"/>
      <c r="AB461" s="290"/>
      <c r="AC461" s="290"/>
      <c r="AD461" s="290"/>
      <c r="AE461" s="290"/>
      <c r="AF461" s="290"/>
      <c r="AG461" s="290"/>
      <c r="AH461" s="290"/>
      <c r="AI461" s="290"/>
      <c r="AJ461" s="290"/>
      <c r="AK461" s="290"/>
      <c r="AL461" s="290"/>
      <c r="AM461" s="290"/>
      <c r="AN461" s="290"/>
      <c r="AO461" s="290"/>
      <c r="AP461" s="290"/>
      <c r="AQ461" s="290"/>
      <c r="AR461" s="290"/>
      <c r="AS461" s="290"/>
      <c r="AT461" s="290"/>
      <c r="AU461" s="290"/>
      <c r="AV461" s="290"/>
      <c r="AW461" s="290"/>
      <c r="AX461" s="290"/>
      <c r="AY461" s="290"/>
      <c r="AZ461" s="290"/>
      <c r="BA461" s="290"/>
      <c r="BB461" s="290"/>
      <c r="BC461" s="290"/>
      <c r="BD461" s="290"/>
      <c r="BE461" s="290"/>
      <c r="BF461" s="290"/>
    </row>
    <row r="462" spans="2:58" hidden="1">
      <c r="B462" s="251"/>
      <c r="AB462" s="290"/>
      <c r="AC462" s="290"/>
      <c r="AD462" s="290"/>
      <c r="AE462" s="290"/>
      <c r="AF462" s="290"/>
      <c r="AG462" s="290"/>
      <c r="AH462" s="290"/>
      <c r="AI462" s="290"/>
      <c r="AJ462" s="290"/>
      <c r="AK462" s="290"/>
      <c r="AL462" s="290"/>
      <c r="AM462" s="290"/>
      <c r="AN462" s="290"/>
      <c r="AO462" s="290"/>
      <c r="AP462" s="290"/>
      <c r="AQ462" s="290"/>
      <c r="AR462" s="290"/>
      <c r="AS462" s="290"/>
      <c r="AT462" s="290"/>
      <c r="AU462" s="290"/>
      <c r="AV462" s="290"/>
      <c r="AW462" s="290"/>
      <c r="AX462" s="290"/>
      <c r="AY462" s="290"/>
      <c r="AZ462" s="290"/>
      <c r="BA462" s="290"/>
      <c r="BB462" s="290"/>
      <c r="BC462" s="290"/>
      <c r="BD462" s="290"/>
      <c r="BE462" s="290"/>
      <c r="BF462" s="290"/>
    </row>
    <row r="463" spans="2:58" hidden="1">
      <c r="B463" s="251"/>
      <c r="AB463" s="290"/>
      <c r="AC463" s="290"/>
      <c r="AD463" s="290"/>
      <c r="AE463" s="290"/>
      <c r="AF463" s="290"/>
      <c r="AG463" s="290"/>
      <c r="AH463" s="290"/>
      <c r="AI463" s="290"/>
      <c r="AJ463" s="290"/>
      <c r="AK463" s="290"/>
      <c r="AL463" s="290"/>
      <c r="AM463" s="290"/>
      <c r="AN463" s="290"/>
      <c r="AO463" s="290"/>
      <c r="AP463" s="290"/>
      <c r="AQ463" s="290"/>
      <c r="AR463" s="290"/>
      <c r="AS463" s="290"/>
      <c r="AT463" s="290"/>
      <c r="AU463" s="290"/>
      <c r="AV463" s="290"/>
      <c r="AW463" s="290"/>
      <c r="AX463" s="290"/>
      <c r="AY463" s="290"/>
      <c r="AZ463" s="290"/>
      <c r="BA463" s="290"/>
      <c r="BB463" s="290"/>
      <c r="BC463" s="290"/>
      <c r="BD463" s="290"/>
      <c r="BE463" s="290"/>
      <c r="BF463" s="290"/>
    </row>
    <row r="464" spans="2:58" hidden="1">
      <c r="B464" s="251"/>
      <c r="AB464" s="290"/>
      <c r="AC464" s="290"/>
      <c r="AD464" s="290"/>
      <c r="AE464" s="290"/>
      <c r="AF464" s="290"/>
      <c r="AG464" s="290"/>
      <c r="AH464" s="290"/>
      <c r="AI464" s="290"/>
      <c r="AJ464" s="290"/>
      <c r="AK464" s="290"/>
      <c r="AL464" s="290"/>
      <c r="AM464" s="290"/>
      <c r="AN464" s="290"/>
      <c r="AO464" s="290"/>
      <c r="AP464" s="290"/>
      <c r="AQ464" s="290"/>
      <c r="AR464" s="290"/>
      <c r="AS464" s="290"/>
      <c r="AT464" s="290"/>
      <c r="AU464" s="290"/>
      <c r="AV464" s="290"/>
      <c r="AW464" s="290"/>
      <c r="AX464" s="290"/>
      <c r="AY464" s="290"/>
      <c r="AZ464" s="290"/>
      <c r="BA464" s="290"/>
      <c r="BB464" s="290"/>
      <c r="BC464" s="290"/>
      <c r="BD464" s="290"/>
      <c r="BE464" s="290"/>
      <c r="BF464" s="290"/>
    </row>
    <row r="465" spans="2:58" hidden="1">
      <c r="B465" s="251"/>
      <c r="AB465" s="290"/>
      <c r="AC465" s="290"/>
      <c r="AD465" s="290"/>
      <c r="AE465" s="290"/>
      <c r="AF465" s="290"/>
      <c r="AG465" s="290"/>
      <c r="AH465" s="290"/>
      <c r="AI465" s="290"/>
      <c r="AJ465" s="290"/>
      <c r="AK465" s="290"/>
      <c r="AL465" s="290"/>
      <c r="AM465" s="290"/>
      <c r="AN465" s="290"/>
      <c r="AO465" s="290"/>
      <c r="AP465" s="290"/>
      <c r="AQ465" s="290"/>
      <c r="AR465" s="290"/>
      <c r="AS465" s="290"/>
      <c r="AT465" s="290"/>
      <c r="AU465" s="290"/>
      <c r="AV465" s="290"/>
      <c r="AW465" s="290"/>
      <c r="AX465" s="290"/>
      <c r="AY465" s="290"/>
      <c r="AZ465" s="290"/>
      <c r="BA465" s="290"/>
      <c r="BB465" s="290"/>
      <c r="BC465" s="290"/>
      <c r="BD465" s="290"/>
      <c r="BE465" s="290"/>
      <c r="BF465" s="290"/>
    </row>
    <row r="466" spans="2:58" hidden="1">
      <c r="B466" s="251"/>
      <c r="AB466" s="290"/>
      <c r="AC466" s="290"/>
      <c r="AD466" s="290"/>
      <c r="AE466" s="290"/>
      <c r="AF466" s="290"/>
      <c r="AG466" s="290"/>
      <c r="AH466" s="290"/>
      <c r="AI466" s="290"/>
      <c r="AJ466" s="290"/>
      <c r="AK466" s="290"/>
      <c r="AL466" s="290"/>
      <c r="AM466" s="290"/>
      <c r="AN466" s="290"/>
      <c r="AO466" s="290"/>
      <c r="AP466" s="290"/>
      <c r="AQ466" s="290"/>
      <c r="AR466" s="290"/>
      <c r="AS466" s="290"/>
      <c r="AT466" s="290"/>
      <c r="AU466" s="290"/>
      <c r="AV466" s="290"/>
      <c r="AW466" s="290"/>
      <c r="AX466" s="290"/>
      <c r="AY466" s="290"/>
      <c r="AZ466" s="290"/>
      <c r="BA466" s="290"/>
      <c r="BB466" s="290"/>
      <c r="BC466" s="290"/>
      <c r="BD466" s="290"/>
      <c r="BE466" s="290"/>
      <c r="BF466" s="290"/>
    </row>
    <row r="467" spans="2:58" hidden="1">
      <c r="B467" s="251"/>
      <c r="AB467" s="290"/>
      <c r="AC467" s="290"/>
      <c r="AD467" s="290"/>
      <c r="AE467" s="290"/>
      <c r="AF467" s="290"/>
      <c r="AG467" s="290"/>
      <c r="AH467" s="290"/>
      <c r="AI467" s="290"/>
      <c r="AJ467" s="290"/>
      <c r="AK467" s="290"/>
      <c r="AL467" s="290"/>
      <c r="AM467" s="290"/>
      <c r="AN467" s="290"/>
      <c r="AO467" s="290"/>
      <c r="AP467" s="290"/>
      <c r="AQ467" s="290"/>
      <c r="AR467" s="290"/>
      <c r="AS467" s="290"/>
      <c r="AT467" s="290"/>
      <c r="AU467" s="290"/>
      <c r="AV467" s="290"/>
      <c r="AW467" s="290"/>
      <c r="AX467" s="290"/>
      <c r="AY467" s="290"/>
      <c r="AZ467" s="290"/>
      <c r="BA467" s="290"/>
      <c r="BB467" s="290"/>
      <c r="BC467" s="290"/>
      <c r="BD467" s="290"/>
      <c r="BE467" s="290"/>
      <c r="BF467" s="290"/>
    </row>
    <row r="468" spans="2:58" hidden="1">
      <c r="B468" s="251"/>
      <c r="AB468" s="290"/>
      <c r="AC468" s="290"/>
      <c r="AD468" s="290"/>
      <c r="AE468" s="290"/>
      <c r="AF468" s="290"/>
      <c r="AG468" s="290"/>
      <c r="AH468" s="290"/>
      <c r="AI468" s="290"/>
      <c r="AJ468" s="290"/>
      <c r="AK468" s="290"/>
      <c r="AL468" s="290"/>
      <c r="AM468" s="290"/>
      <c r="AN468" s="290"/>
      <c r="AO468" s="290"/>
      <c r="AP468" s="290"/>
      <c r="AQ468" s="290"/>
      <c r="AR468" s="290"/>
      <c r="AS468" s="290"/>
      <c r="AT468" s="290"/>
      <c r="AU468" s="290"/>
      <c r="AV468" s="290"/>
      <c r="AW468" s="290"/>
      <c r="AX468" s="290"/>
      <c r="AY468" s="290"/>
      <c r="AZ468" s="290"/>
      <c r="BA468" s="290"/>
      <c r="BB468" s="290"/>
      <c r="BC468" s="290"/>
      <c r="BD468" s="290"/>
      <c r="BE468" s="290"/>
      <c r="BF468" s="290"/>
    </row>
    <row r="469" spans="2:58" hidden="1">
      <c r="B469" s="251"/>
      <c r="AB469" s="290"/>
      <c r="AC469" s="290"/>
      <c r="AD469" s="290"/>
      <c r="AE469" s="290"/>
      <c r="AF469" s="290"/>
      <c r="AG469" s="290"/>
      <c r="AH469" s="290"/>
      <c r="AI469" s="290"/>
      <c r="AJ469" s="290"/>
      <c r="AK469" s="290"/>
      <c r="AL469" s="290"/>
      <c r="AM469" s="290"/>
      <c r="AN469" s="290"/>
      <c r="AO469" s="290"/>
      <c r="AP469" s="290"/>
      <c r="AQ469" s="290"/>
      <c r="AR469" s="290"/>
      <c r="AS469" s="290"/>
      <c r="AT469" s="290"/>
      <c r="AU469" s="290"/>
      <c r="AV469" s="290"/>
      <c r="AW469" s="290"/>
      <c r="AX469" s="290"/>
      <c r="AY469" s="290"/>
      <c r="AZ469" s="290"/>
      <c r="BA469" s="290"/>
      <c r="BB469" s="290"/>
      <c r="BC469" s="290"/>
      <c r="BD469" s="290"/>
      <c r="BE469" s="290"/>
      <c r="BF469" s="290"/>
    </row>
    <row r="470" spans="2:58" hidden="1">
      <c r="B470" s="251"/>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c r="BE470" s="290"/>
      <c r="BF470" s="290"/>
    </row>
    <row r="471" spans="2:58" hidden="1">
      <c r="B471" s="251"/>
      <c r="AB471" s="290"/>
      <c r="AC471" s="290"/>
      <c r="AD471" s="290"/>
      <c r="AE471" s="290"/>
      <c r="AF471" s="290"/>
      <c r="AG471" s="290"/>
      <c r="AH471" s="290"/>
      <c r="AI471" s="290"/>
      <c r="AJ471" s="290"/>
      <c r="AK471" s="290"/>
      <c r="AL471" s="290"/>
      <c r="AM471" s="290"/>
      <c r="AN471" s="290"/>
      <c r="AO471" s="290"/>
      <c r="AP471" s="290"/>
      <c r="AQ471" s="290"/>
      <c r="AR471" s="290"/>
      <c r="AS471" s="290"/>
      <c r="AT471" s="290"/>
      <c r="AU471" s="290"/>
      <c r="AV471" s="290"/>
      <c r="AW471" s="290"/>
      <c r="AX471" s="290"/>
      <c r="AY471" s="290"/>
      <c r="AZ471" s="290"/>
      <c r="BA471" s="290"/>
      <c r="BB471" s="290"/>
      <c r="BC471" s="290"/>
      <c r="BD471" s="290"/>
      <c r="BE471" s="290"/>
      <c r="BF471" s="290"/>
    </row>
    <row r="472" spans="2:58" hidden="1">
      <c r="B472" s="251"/>
      <c r="AB472" s="290"/>
      <c r="AC472" s="290"/>
      <c r="AD472" s="290"/>
      <c r="AE472" s="290"/>
      <c r="AF472" s="290"/>
      <c r="AG472" s="290"/>
      <c r="AH472" s="290"/>
      <c r="AI472" s="290"/>
      <c r="AJ472" s="290"/>
      <c r="AK472" s="290"/>
      <c r="AL472" s="290"/>
      <c r="AM472" s="290"/>
      <c r="AN472" s="290"/>
      <c r="AO472" s="290"/>
      <c r="AP472" s="290"/>
      <c r="AQ472" s="290"/>
      <c r="AR472" s="290"/>
      <c r="AS472" s="290"/>
      <c r="AT472" s="290"/>
      <c r="AU472" s="290"/>
      <c r="AV472" s="290"/>
      <c r="AW472" s="290"/>
      <c r="AX472" s="290"/>
      <c r="AY472" s="290"/>
      <c r="AZ472" s="290"/>
      <c r="BA472" s="290"/>
      <c r="BB472" s="290"/>
      <c r="BC472" s="290"/>
      <c r="BD472" s="290"/>
      <c r="BE472" s="290"/>
      <c r="BF472" s="290"/>
    </row>
    <row r="473" spans="2:58" hidden="1">
      <c r="B473" s="251"/>
      <c r="AB473" s="290"/>
      <c r="AC473" s="290"/>
      <c r="AD473" s="290"/>
      <c r="AE473" s="290"/>
      <c r="AF473" s="290"/>
      <c r="AG473" s="290"/>
      <c r="AH473" s="290"/>
      <c r="AI473" s="290"/>
      <c r="AJ473" s="290"/>
      <c r="AK473" s="290"/>
      <c r="AL473" s="290"/>
      <c r="AM473" s="290"/>
      <c r="AN473" s="290"/>
      <c r="AO473" s="290"/>
      <c r="AP473" s="290"/>
      <c r="AQ473" s="290"/>
      <c r="AR473" s="290"/>
      <c r="AS473" s="290"/>
      <c r="AT473" s="290"/>
      <c r="AU473" s="290"/>
      <c r="AV473" s="290"/>
      <c r="AW473" s="290"/>
      <c r="AX473" s="290"/>
      <c r="AY473" s="290"/>
      <c r="AZ473" s="290"/>
      <c r="BA473" s="290"/>
      <c r="BB473" s="290"/>
      <c r="BC473" s="290"/>
      <c r="BD473" s="290"/>
      <c r="BE473" s="290"/>
      <c r="BF473" s="290"/>
    </row>
    <row r="474" spans="2:58" hidden="1">
      <c r="B474" s="251"/>
      <c r="AB474" s="290"/>
      <c r="AC474" s="290"/>
      <c r="AD474" s="290"/>
      <c r="AE474" s="290"/>
      <c r="AF474" s="290"/>
      <c r="AG474" s="290"/>
      <c r="AH474" s="290"/>
      <c r="AI474" s="290"/>
      <c r="AJ474" s="290"/>
      <c r="AK474" s="290"/>
      <c r="AL474" s="290"/>
      <c r="AM474" s="290"/>
      <c r="AN474" s="290"/>
      <c r="AO474" s="290"/>
      <c r="AP474" s="290"/>
      <c r="AQ474" s="290"/>
      <c r="AR474" s="290"/>
      <c r="AS474" s="290"/>
      <c r="AT474" s="290"/>
      <c r="AU474" s="290"/>
      <c r="AV474" s="290"/>
      <c r="AW474" s="290"/>
      <c r="AX474" s="290"/>
      <c r="AY474" s="290"/>
      <c r="AZ474" s="290"/>
      <c r="BA474" s="290"/>
      <c r="BB474" s="290"/>
      <c r="BC474" s="290"/>
      <c r="BD474" s="290"/>
      <c r="BE474" s="290"/>
      <c r="BF474" s="290"/>
    </row>
    <row r="475" spans="2:58" hidden="1">
      <c r="B475" s="251"/>
      <c r="AB475" s="290"/>
      <c r="AC475" s="290"/>
      <c r="AD475" s="290"/>
      <c r="AE475" s="290"/>
      <c r="AF475" s="290"/>
      <c r="AG475" s="290"/>
      <c r="AH475" s="290"/>
      <c r="AI475" s="290"/>
      <c r="AJ475" s="290"/>
      <c r="AK475" s="290"/>
      <c r="AL475" s="290"/>
      <c r="AM475" s="290"/>
      <c r="AN475" s="290"/>
      <c r="AO475" s="290"/>
      <c r="AP475" s="290"/>
      <c r="AQ475" s="290"/>
      <c r="AR475" s="290"/>
      <c r="AS475" s="290"/>
      <c r="AT475" s="290"/>
      <c r="AU475" s="290"/>
      <c r="AV475" s="290"/>
      <c r="AW475" s="290"/>
      <c r="AX475" s="290"/>
      <c r="AY475" s="290"/>
      <c r="AZ475" s="290"/>
      <c r="BA475" s="290"/>
      <c r="BB475" s="290"/>
      <c r="BC475" s="290"/>
      <c r="BD475" s="290"/>
      <c r="BE475" s="290"/>
      <c r="BF475" s="290"/>
    </row>
    <row r="476" spans="2:58" hidden="1">
      <c r="B476" s="251"/>
      <c r="AB476" s="290"/>
      <c r="AC476" s="290"/>
      <c r="AD476" s="290"/>
      <c r="AE476" s="290"/>
      <c r="AF476" s="290"/>
      <c r="AG476" s="290"/>
      <c r="AH476" s="290"/>
      <c r="AI476" s="290"/>
      <c r="AJ476" s="290"/>
      <c r="AK476" s="290"/>
      <c r="AL476" s="290"/>
      <c r="AM476" s="290"/>
      <c r="AN476" s="290"/>
      <c r="AO476" s="290"/>
      <c r="AP476" s="290"/>
      <c r="AQ476" s="290"/>
      <c r="AR476" s="290"/>
      <c r="AS476" s="290"/>
      <c r="AT476" s="290"/>
      <c r="AU476" s="290"/>
      <c r="AV476" s="290"/>
      <c r="AW476" s="290"/>
      <c r="AX476" s="290"/>
      <c r="AY476" s="290"/>
      <c r="AZ476" s="290"/>
      <c r="BA476" s="290"/>
      <c r="BB476" s="290"/>
      <c r="BC476" s="290"/>
      <c r="BD476" s="290"/>
      <c r="BE476" s="290"/>
      <c r="BF476" s="290"/>
    </row>
    <row r="477" spans="2:58" hidden="1">
      <c r="B477" s="251"/>
      <c r="AB477" s="290"/>
      <c r="AC477" s="290"/>
      <c r="AD477" s="290"/>
      <c r="AE477" s="290"/>
      <c r="AF477" s="290"/>
      <c r="AG477" s="290"/>
      <c r="AH477" s="290"/>
      <c r="AI477" s="290"/>
      <c r="AJ477" s="290"/>
      <c r="AK477" s="290"/>
      <c r="AL477" s="290"/>
      <c r="AM477" s="290"/>
      <c r="AN477" s="290"/>
      <c r="AO477" s="290"/>
      <c r="AP477" s="290"/>
      <c r="AQ477" s="290"/>
      <c r="AR477" s="290"/>
      <c r="AS477" s="290"/>
      <c r="AT477" s="290"/>
      <c r="AU477" s="290"/>
      <c r="AV477" s="290"/>
      <c r="AW477" s="290"/>
      <c r="AX477" s="290"/>
      <c r="AY477" s="290"/>
      <c r="AZ477" s="290"/>
      <c r="BA477" s="290"/>
      <c r="BB477" s="290"/>
      <c r="BC477" s="290"/>
      <c r="BD477" s="290"/>
      <c r="BE477" s="290"/>
      <c r="BF477" s="290"/>
    </row>
    <row r="478" spans="2:58" hidden="1">
      <c r="B478" s="251"/>
      <c r="AB478" s="290"/>
      <c r="AC478" s="290"/>
      <c r="AD478" s="290"/>
      <c r="AE478" s="290"/>
      <c r="AF478" s="290"/>
      <c r="AG478" s="290"/>
      <c r="AH478" s="290"/>
      <c r="AI478" s="290"/>
      <c r="AJ478" s="290"/>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c r="BE478" s="290"/>
      <c r="BF478" s="290"/>
    </row>
    <row r="479" spans="2:58" hidden="1">
      <c r="B479" s="251"/>
      <c r="AB479" s="290"/>
      <c r="AC479" s="290"/>
      <c r="AD479" s="290"/>
      <c r="AE479" s="290"/>
      <c r="AF479" s="290"/>
      <c r="AG479" s="290"/>
      <c r="AH479" s="290"/>
      <c r="AI479" s="290"/>
      <c r="AJ479" s="290"/>
      <c r="AK479" s="290"/>
      <c r="AL479" s="290"/>
      <c r="AM479" s="290"/>
      <c r="AN479" s="290"/>
      <c r="AO479" s="290"/>
      <c r="AP479" s="290"/>
      <c r="AQ479" s="290"/>
      <c r="AR479" s="290"/>
      <c r="AS479" s="290"/>
      <c r="AT479" s="290"/>
      <c r="AU479" s="290"/>
      <c r="AV479" s="290"/>
      <c r="AW479" s="290"/>
      <c r="AX479" s="290"/>
      <c r="AY479" s="290"/>
      <c r="AZ479" s="290"/>
      <c r="BA479" s="290"/>
      <c r="BB479" s="290"/>
      <c r="BC479" s="290"/>
      <c r="BD479" s="290"/>
      <c r="BE479" s="290"/>
      <c r="BF479" s="290"/>
    </row>
    <row r="480" spans="2:58" hidden="1">
      <c r="B480" s="251"/>
      <c r="AB480" s="290"/>
      <c r="AC480" s="290"/>
      <c r="AD480" s="290"/>
      <c r="AE480" s="290"/>
      <c r="AF480" s="290"/>
      <c r="AG480" s="290"/>
      <c r="AH480" s="290"/>
      <c r="AI480" s="290"/>
      <c r="AJ480" s="290"/>
      <c r="AK480" s="290"/>
      <c r="AL480" s="290"/>
      <c r="AM480" s="290"/>
      <c r="AN480" s="290"/>
      <c r="AO480" s="290"/>
      <c r="AP480" s="290"/>
      <c r="AQ480" s="290"/>
      <c r="AR480" s="290"/>
      <c r="AS480" s="290"/>
      <c r="AT480" s="290"/>
      <c r="AU480" s="290"/>
      <c r="AV480" s="290"/>
      <c r="AW480" s="290"/>
      <c r="AX480" s="290"/>
      <c r="AY480" s="290"/>
      <c r="AZ480" s="290"/>
      <c r="BA480" s="290"/>
      <c r="BB480" s="290"/>
      <c r="BC480" s="290"/>
      <c r="BD480" s="290"/>
      <c r="BE480" s="290"/>
      <c r="BF480" s="290"/>
    </row>
    <row r="481" spans="2:58" hidden="1">
      <c r="B481" s="251"/>
      <c r="AB481" s="290"/>
      <c r="AC481" s="290"/>
      <c r="AD481" s="290"/>
      <c r="AE481" s="290"/>
      <c r="AF481" s="290"/>
      <c r="AG481" s="290"/>
      <c r="AH481" s="290"/>
      <c r="AI481" s="290"/>
      <c r="AJ481" s="290"/>
      <c r="AK481" s="290"/>
      <c r="AL481" s="290"/>
      <c r="AM481" s="290"/>
      <c r="AN481" s="290"/>
      <c r="AO481" s="290"/>
      <c r="AP481" s="290"/>
      <c r="AQ481" s="290"/>
      <c r="AR481" s="290"/>
      <c r="AS481" s="290"/>
      <c r="AT481" s="290"/>
      <c r="AU481" s="290"/>
      <c r="AV481" s="290"/>
      <c r="AW481" s="290"/>
      <c r="AX481" s="290"/>
      <c r="AY481" s="290"/>
      <c r="AZ481" s="290"/>
      <c r="BA481" s="290"/>
      <c r="BB481" s="290"/>
      <c r="BC481" s="290"/>
      <c r="BD481" s="290"/>
      <c r="BE481" s="290"/>
      <c r="BF481" s="290"/>
    </row>
    <row r="482" spans="2:58" hidden="1">
      <c r="B482" s="251"/>
      <c r="AB482" s="290"/>
      <c r="AC482" s="290"/>
      <c r="AD482" s="290"/>
      <c r="AE482" s="290"/>
      <c r="AF482" s="290"/>
      <c r="AG482" s="290"/>
      <c r="AH482" s="290"/>
      <c r="AI482" s="290"/>
      <c r="AJ482" s="290"/>
      <c r="AK482" s="290"/>
      <c r="AL482" s="290"/>
      <c r="AM482" s="290"/>
      <c r="AN482" s="290"/>
      <c r="AO482" s="290"/>
      <c r="AP482" s="290"/>
      <c r="AQ482" s="290"/>
      <c r="AR482" s="290"/>
      <c r="AS482" s="290"/>
      <c r="AT482" s="290"/>
      <c r="AU482" s="290"/>
      <c r="AV482" s="290"/>
      <c r="AW482" s="290"/>
      <c r="AX482" s="290"/>
      <c r="AY482" s="290"/>
      <c r="AZ482" s="290"/>
      <c r="BA482" s="290"/>
      <c r="BB482" s="290"/>
      <c r="BC482" s="290"/>
      <c r="BD482" s="290"/>
      <c r="BE482" s="290"/>
      <c r="BF482" s="290"/>
    </row>
    <row r="483" spans="2:58" hidden="1">
      <c r="B483" s="251"/>
      <c r="AB483" s="290"/>
      <c r="AC483" s="290"/>
      <c r="AD483" s="290"/>
      <c r="AE483" s="290"/>
      <c r="AF483" s="290"/>
      <c r="AG483" s="290"/>
      <c r="AH483" s="290"/>
      <c r="AI483" s="290"/>
      <c r="AJ483" s="290"/>
      <c r="AK483" s="290"/>
      <c r="AL483" s="290"/>
      <c r="AM483" s="290"/>
      <c r="AN483" s="290"/>
      <c r="AO483" s="290"/>
      <c r="AP483" s="290"/>
      <c r="AQ483" s="290"/>
      <c r="AR483" s="290"/>
      <c r="AS483" s="290"/>
      <c r="AT483" s="290"/>
      <c r="AU483" s="290"/>
      <c r="AV483" s="290"/>
      <c r="AW483" s="290"/>
      <c r="AX483" s="290"/>
      <c r="AY483" s="290"/>
      <c r="AZ483" s="290"/>
      <c r="BA483" s="290"/>
      <c r="BB483" s="290"/>
      <c r="BC483" s="290"/>
      <c r="BD483" s="290"/>
      <c r="BE483" s="290"/>
      <c r="BF483" s="290"/>
    </row>
    <row r="484" spans="2:58" hidden="1">
      <c r="B484" s="251"/>
      <c r="AB484" s="290"/>
      <c r="AC484" s="290"/>
      <c r="AD484" s="290"/>
      <c r="AE484" s="290"/>
      <c r="AF484" s="290"/>
      <c r="AG484" s="290"/>
      <c r="AH484" s="290"/>
      <c r="AI484" s="290"/>
      <c r="AJ484" s="290"/>
      <c r="AK484" s="290"/>
      <c r="AL484" s="290"/>
      <c r="AM484" s="290"/>
      <c r="AN484" s="290"/>
      <c r="AO484" s="290"/>
      <c r="AP484" s="290"/>
      <c r="AQ484" s="290"/>
      <c r="AR484" s="290"/>
      <c r="AS484" s="290"/>
      <c r="AT484" s="290"/>
      <c r="AU484" s="290"/>
      <c r="AV484" s="290"/>
      <c r="AW484" s="290"/>
      <c r="AX484" s="290"/>
      <c r="AY484" s="290"/>
      <c r="AZ484" s="290"/>
      <c r="BA484" s="290"/>
      <c r="BB484" s="290"/>
      <c r="BC484" s="290"/>
      <c r="BD484" s="290"/>
      <c r="BE484" s="290"/>
      <c r="BF484" s="290"/>
    </row>
    <row r="485" spans="2:58" hidden="1">
      <c r="B485" s="251"/>
      <c r="AB485" s="290"/>
      <c r="AC485" s="290"/>
      <c r="AD485" s="290"/>
      <c r="AE485" s="290"/>
      <c r="AF485" s="290"/>
      <c r="AG485" s="290"/>
      <c r="AH485" s="290"/>
      <c r="AI485" s="290"/>
      <c r="AJ485" s="290"/>
      <c r="AK485" s="290"/>
      <c r="AL485" s="290"/>
      <c r="AM485" s="290"/>
      <c r="AN485" s="290"/>
      <c r="AO485" s="290"/>
      <c r="AP485" s="290"/>
      <c r="AQ485" s="290"/>
      <c r="AR485" s="290"/>
      <c r="AS485" s="290"/>
      <c r="AT485" s="290"/>
      <c r="AU485" s="290"/>
      <c r="AV485" s="290"/>
      <c r="AW485" s="290"/>
      <c r="AX485" s="290"/>
      <c r="AY485" s="290"/>
      <c r="AZ485" s="290"/>
      <c r="BA485" s="290"/>
      <c r="BB485" s="290"/>
      <c r="BC485" s="290"/>
      <c r="BD485" s="290"/>
      <c r="BE485" s="290"/>
      <c r="BF485" s="290"/>
    </row>
    <row r="486" spans="2:58" hidden="1">
      <c r="B486" s="251"/>
      <c r="AB486" s="290"/>
      <c r="AC486" s="290"/>
      <c r="AD486" s="290"/>
      <c r="AE486" s="290"/>
      <c r="AF486" s="290"/>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c r="BE486" s="290"/>
      <c r="BF486" s="290"/>
    </row>
    <row r="487" spans="2:58" hidden="1">
      <c r="B487" s="251"/>
      <c r="AB487" s="290"/>
      <c r="AC487" s="290"/>
      <c r="AD487" s="290"/>
      <c r="AE487" s="290"/>
      <c r="AF487" s="290"/>
      <c r="AG487" s="290"/>
      <c r="AH487" s="290"/>
      <c r="AI487" s="290"/>
      <c r="AJ487" s="290"/>
      <c r="AK487" s="290"/>
      <c r="AL487" s="290"/>
      <c r="AM487" s="290"/>
      <c r="AN487" s="290"/>
      <c r="AO487" s="290"/>
      <c r="AP487" s="290"/>
      <c r="AQ487" s="290"/>
      <c r="AR487" s="290"/>
      <c r="AS487" s="290"/>
      <c r="AT487" s="290"/>
      <c r="AU487" s="290"/>
      <c r="AV487" s="290"/>
      <c r="AW487" s="290"/>
      <c r="AX487" s="290"/>
      <c r="AY487" s="290"/>
      <c r="AZ487" s="290"/>
      <c r="BA487" s="290"/>
      <c r="BB487" s="290"/>
      <c r="BC487" s="290"/>
      <c r="BD487" s="290"/>
      <c r="BE487" s="290"/>
      <c r="BF487" s="290"/>
    </row>
    <row r="488" spans="2:58" hidden="1">
      <c r="B488" s="251"/>
      <c r="AB488" s="290"/>
      <c r="AC488" s="290"/>
      <c r="AD488" s="290"/>
      <c r="AE488" s="290"/>
      <c r="AF488" s="290"/>
      <c r="AG488" s="290"/>
      <c r="AH488" s="290"/>
      <c r="AI488" s="290"/>
      <c r="AJ488" s="290"/>
      <c r="AK488" s="290"/>
      <c r="AL488" s="290"/>
      <c r="AM488" s="290"/>
      <c r="AN488" s="290"/>
      <c r="AO488" s="290"/>
      <c r="AP488" s="290"/>
      <c r="AQ488" s="290"/>
      <c r="AR488" s="290"/>
      <c r="AS488" s="290"/>
      <c r="AT488" s="290"/>
      <c r="AU488" s="290"/>
      <c r="AV488" s="290"/>
      <c r="AW488" s="290"/>
      <c r="AX488" s="290"/>
      <c r="AY488" s="290"/>
      <c r="AZ488" s="290"/>
      <c r="BA488" s="290"/>
      <c r="BB488" s="290"/>
      <c r="BC488" s="290"/>
      <c r="BD488" s="290"/>
      <c r="BE488" s="290"/>
      <c r="BF488" s="290"/>
    </row>
    <row r="489" spans="2:58" hidden="1">
      <c r="B489" s="251"/>
      <c r="AB489" s="290"/>
      <c r="AC489" s="290"/>
      <c r="AD489" s="290"/>
      <c r="AE489" s="290"/>
      <c r="AF489" s="290"/>
      <c r="AG489" s="290"/>
      <c r="AH489" s="290"/>
      <c r="AI489" s="290"/>
      <c r="AJ489" s="290"/>
      <c r="AK489" s="290"/>
      <c r="AL489" s="290"/>
      <c r="AM489" s="290"/>
      <c r="AN489" s="290"/>
      <c r="AO489" s="290"/>
      <c r="AP489" s="290"/>
      <c r="AQ489" s="290"/>
      <c r="AR489" s="290"/>
      <c r="AS489" s="290"/>
      <c r="AT489" s="290"/>
      <c r="AU489" s="290"/>
      <c r="AV489" s="290"/>
      <c r="AW489" s="290"/>
      <c r="AX489" s="290"/>
      <c r="AY489" s="290"/>
      <c r="AZ489" s="290"/>
      <c r="BA489" s="290"/>
      <c r="BB489" s="290"/>
      <c r="BC489" s="290"/>
      <c r="BD489" s="290"/>
      <c r="BE489" s="290"/>
      <c r="BF489" s="290"/>
    </row>
    <row r="490" spans="2:58" hidden="1">
      <c r="B490" s="251"/>
      <c r="AB490" s="290"/>
      <c r="AC490" s="290"/>
      <c r="AD490" s="290"/>
      <c r="AE490" s="290"/>
      <c r="AF490" s="290"/>
      <c r="AG490" s="290"/>
      <c r="AH490" s="290"/>
      <c r="AI490" s="290"/>
      <c r="AJ490" s="290"/>
      <c r="AK490" s="290"/>
      <c r="AL490" s="290"/>
      <c r="AM490" s="290"/>
      <c r="AN490" s="290"/>
      <c r="AO490" s="290"/>
      <c r="AP490" s="290"/>
      <c r="AQ490" s="290"/>
      <c r="AR490" s="290"/>
      <c r="AS490" s="290"/>
      <c r="AT490" s="290"/>
      <c r="AU490" s="290"/>
      <c r="AV490" s="290"/>
      <c r="AW490" s="290"/>
      <c r="AX490" s="290"/>
      <c r="AY490" s="290"/>
      <c r="AZ490" s="290"/>
      <c r="BA490" s="290"/>
      <c r="BB490" s="290"/>
      <c r="BC490" s="290"/>
      <c r="BD490" s="290"/>
      <c r="BE490" s="290"/>
      <c r="BF490" s="290"/>
    </row>
    <row r="491" spans="2:58" hidden="1">
      <c r="B491" s="251"/>
      <c r="AB491" s="290"/>
      <c r="AC491" s="290"/>
      <c r="AD491" s="290"/>
      <c r="AE491" s="290"/>
      <c r="AF491" s="290"/>
      <c r="AG491" s="290"/>
      <c r="AH491" s="290"/>
      <c r="AI491" s="290"/>
      <c r="AJ491" s="290"/>
      <c r="AK491" s="290"/>
      <c r="AL491" s="290"/>
      <c r="AM491" s="290"/>
      <c r="AN491" s="290"/>
      <c r="AO491" s="290"/>
      <c r="AP491" s="290"/>
      <c r="AQ491" s="290"/>
      <c r="AR491" s="290"/>
      <c r="AS491" s="290"/>
      <c r="AT491" s="290"/>
      <c r="AU491" s="290"/>
      <c r="AV491" s="290"/>
      <c r="AW491" s="290"/>
      <c r="AX491" s="290"/>
      <c r="AY491" s="290"/>
      <c r="AZ491" s="290"/>
      <c r="BA491" s="290"/>
      <c r="BB491" s="290"/>
      <c r="BC491" s="290"/>
      <c r="BD491" s="290"/>
      <c r="BE491" s="290"/>
      <c r="BF491" s="290"/>
    </row>
    <row r="492" spans="2:58" hidden="1">
      <c r="B492" s="251"/>
      <c r="AB492" s="290"/>
      <c r="AC492" s="290"/>
      <c r="AD492" s="290"/>
      <c r="AE492" s="290"/>
      <c r="AF492" s="290"/>
      <c r="AG492" s="290"/>
      <c r="AH492" s="290"/>
      <c r="AI492" s="290"/>
      <c r="AJ492" s="290"/>
      <c r="AK492" s="290"/>
      <c r="AL492" s="290"/>
      <c r="AM492" s="290"/>
      <c r="AN492" s="290"/>
      <c r="AO492" s="290"/>
      <c r="AP492" s="290"/>
      <c r="AQ492" s="290"/>
      <c r="AR492" s="290"/>
      <c r="AS492" s="290"/>
      <c r="AT492" s="290"/>
      <c r="AU492" s="290"/>
      <c r="AV492" s="290"/>
      <c r="AW492" s="290"/>
      <c r="AX492" s="290"/>
      <c r="AY492" s="290"/>
      <c r="AZ492" s="290"/>
      <c r="BA492" s="290"/>
      <c r="BB492" s="290"/>
      <c r="BC492" s="290"/>
      <c r="BD492" s="290"/>
      <c r="BE492" s="290"/>
      <c r="BF492" s="290"/>
    </row>
    <row r="493" spans="2:58" hidden="1">
      <c r="B493" s="251"/>
      <c r="AB493" s="290"/>
      <c r="AC493" s="290"/>
      <c r="AD493" s="290"/>
      <c r="AE493" s="290"/>
      <c r="AF493" s="290"/>
      <c r="AG493" s="290"/>
      <c r="AH493" s="290"/>
      <c r="AI493" s="290"/>
      <c r="AJ493" s="290"/>
      <c r="AK493" s="290"/>
      <c r="AL493" s="290"/>
      <c r="AM493" s="290"/>
      <c r="AN493" s="290"/>
      <c r="AO493" s="290"/>
      <c r="AP493" s="290"/>
      <c r="AQ493" s="290"/>
      <c r="AR493" s="290"/>
      <c r="AS493" s="290"/>
      <c r="AT493" s="290"/>
      <c r="AU493" s="290"/>
      <c r="AV493" s="290"/>
      <c r="AW493" s="290"/>
      <c r="AX493" s="290"/>
      <c r="AY493" s="290"/>
      <c r="AZ493" s="290"/>
      <c r="BA493" s="290"/>
      <c r="BB493" s="290"/>
      <c r="BC493" s="290"/>
      <c r="BD493" s="290"/>
      <c r="BE493" s="290"/>
      <c r="BF493" s="290"/>
    </row>
    <row r="494" spans="2:58" hidden="1">
      <c r="B494" s="251"/>
      <c r="AB494" s="290"/>
      <c r="AC494" s="290"/>
      <c r="AD494" s="290"/>
      <c r="AE494" s="290"/>
      <c r="AF494" s="290"/>
      <c r="AG494" s="290"/>
      <c r="AH494" s="290"/>
      <c r="AI494" s="290"/>
      <c r="AJ494" s="290"/>
      <c r="AK494" s="290"/>
      <c r="AL494" s="290"/>
      <c r="AM494" s="290"/>
      <c r="AN494" s="290"/>
      <c r="AO494" s="290"/>
      <c r="AP494" s="290"/>
      <c r="AQ494" s="290"/>
      <c r="AR494" s="290"/>
      <c r="AS494" s="290"/>
      <c r="AT494" s="290"/>
      <c r="AU494" s="290"/>
      <c r="AV494" s="290"/>
      <c r="AW494" s="290"/>
      <c r="AX494" s="290"/>
      <c r="AY494" s="290"/>
      <c r="AZ494" s="290"/>
      <c r="BA494" s="290"/>
      <c r="BB494" s="290"/>
      <c r="BC494" s="290"/>
      <c r="BD494" s="290"/>
      <c r="BE494" s="290"/>
      <c r="BF494" s="290"/>
    </row>
    <row r="495" spans="2:58" hidden="1">
      <c r="B495" s="251"/>
      <c r="AB495" s="290"/>
      <c r="AC495" s="290"/>
      <c r="AD495" s="290"/>
      <c r="AE495" s="290"/>
      <c r="AF495" s="290"/>
      <c r="AG495" s="290"/>
      <c r="AH495" s="290"/>
      <c r="AI495" s="290"/>
      <c r="AJ495" s="290"/>
      <c r="AK495" s="290"/>
      <c r="AL495" s="290"/>
      <c r="AM495" s="290"/>
      <c r="AN495" s="290"/>
      <c r="AO495" s="290"/>
      <c r="AP495" s="290"/>
      <c r="AQ495" s="290"/>
      <c r="AR495" s="290"/>
      <c r="AS495" s="290"/>
      <c r="AT495" s="290"/>
      <c r="AU495" s="290"/>
      <c r="AV495" s="290"/>
      <c r="AW495" s="290"/>
      <c r="AX495" s="290"/>
      <c r="AY495" s="290"/>
      <c r="AZ495" s="290"/>
      <c r="BA495" s="290"/>
      <c r="BB495" s="290"/>
      <c r="BC495" s="290"/>
      <c r="BD495" s="290"/>
      <c r="BE495" s="290"/>
      <c r="BF495" s="290"/>
    </row>
    <row r="496" spans="2:58" hidden="1">
      <c r="B496" s="251"/>
      <c r="AB496" s="290"/>
      <c r="AC496" s="290"/>
      <c r="AD496" s="290"/>
      <c r="AE496" s="290"/>
      <c r="AF496" s="290"/>
      <c r="AG496" s="290"/>
      <c r="AH496" s="290"/>
      <c r="AI496" s="290"/>
      <c r="AJ496" s="290"/>
      <c r="AK496" s="290"/>
      <c r="AL496" s="290"/>
      <c r="AM496" s="290"/>
      <c r="AN496" s="290"/>
      <c r="AO496" s="290"/>
      <c r="AP496" s="290"/>
      <c r="AQ496" s="290"/>
      <c r="AR496" s="290"/>
      <c r="AS496" s="290"/>
      <c r="AT496" s="290"/>
      <c r="AU496" s="290"/>
      <c r="AV496" s="290"/>
      <c r="AW496" s="290"/>
      <c r="AX496" s="290"/>
      <c r="AY496" s="290"/>
      <c r="AZ496" s="290"/>
      <c r="BA496" s="290"/>
      <c r="BB496" s="290"/>
      <c r="BC496" s="290"/>
      <c r="BD496" s="290"/>
      <c r="BE496" s="290"/>
      <c r="BF496" s="290"/>
    </row>
    <row r="497" spans="2:58" hidden="1">
      <c r="B497" s="251"/>
      <c r="AB497" s="290"/>
      <c r="AC497" s="290"/>
      <c r="AD497" s="290"/>
      <c r="AE497" s="290"/>
      <c r="AF497" s="290"/>
      <c r="AG497" s="290"/>
      <c r="AH497" s="290"/>
      <c r="AI497" s="290"/>
      <c r="AJ497" s="290"/>
      <c r="AK497" s="290"/>
      <c r="AL497" s="290"/>
      <c r="AM497" s="290"/>
      <c r="AN497" s="290"/>
      <c r="AO497" s="290"/>
      <c r="AP497" s="290"/>
      <c r="AQ497" s="290"/>
      <c r="AR497" s="290"/>
      <c r="AS497" s="290"/>
      <c r="AT497" s="290"/>
      <c r="AU497" s="290"/>
      <c r="AV497" s="290"/>
      <c r="AW497" s="290"/>
      <c r="AX497" s="290"/>
      <c r="AY497" s="290"/>
      <c r="AZ497" s="290"/>
      <c r="BA497" s="290"/>
      <c r="BB497" s="290"/>
      <c r="BC497" s="290"/>
      <c r="BD497" s="290"/>
      <c r="BE497" s="290"/>
      <c r="BF497" s="290"/>
    </row>
    <row r="498" spans="2:58" hidden="1">
      <c r="B498" s="251"/>
      <c r="AB498" s="290"/>
      <c r="AC498" s="290"/>
      <c r="AD498" s="290"/>
      <c r="AE498" s="290"/>
      <c r="AF498" s="290"/>
      <c r="AG498" s="290"/>
      <c r="AH498" s="290"/>
      <c r="AI498" s="290"/>
      <c r="AJ498" s="290"/>
      <c r="AK498" s="290"/>
      <c r="AL498" s="290"/>
      <c r="AM498" s="290"/>
      <c r="AN498" s="290"/>
      <c r="AO498" s="290"/>
      <c r="AP498" s="290"/>
      <c r="AQ498" s="290"/>
      <c r="AR498" s="290"/>
      <c r="AS498" s="290"/>
      <c r="AT498" s="290"/>
      <c r="AU498" s="290"/>
      <c r="AV498" s="290"/>
      <c r="AW498" s="290"/>
      <c r="AX498" s="290"/>
      <c r="AY498" s="290"/>
      <c r="AZ498" s="290"/>
      <c r="BA498" s="290"/>
      <c r="BB498" s="290"/>
      <c r="BC498" s="290"/>
      <c r="BD498" s="290"/>
      <c r="BE498" s="290"/>
      <c r="BF498" s="290"/>
    </row>
    <row r="499" spans="2:58" hidden="1">
      <c r="B499" s="251"/>
      <c r="AB499" s="290"/>
      <c r="AC499" s="290"/>
      <c r="AD499" s="290"/>
      <c r="AE499" s="290"/>
      <c r="AF499" s="290"/>
      <c r="AG499" s="290"/>
      <c r="AH499" s="290"/>
      <c r="AI499" s="290"/>
      <c r="AJ499" s="290"/>
      <c r="AK499" s="290"/>
      <c r="AL499" s="290"/>
      <c r="AM499" s="290"/>
      <c r="AN499" s="290"/>
      <c r="AO499" s="290"/>
      <c r="AP499" s="290"/>
      <c r="AQ499" s="290"/>
      <c r="AR499" s="290"/>
      <c r="AS499" s="290"/>
      <c r="AT499" s="290"/>
      <c r="AU499" s="290"/>
      <c r="AV499" s="290"/>
      <c r="AW499" s="290"/>
      <c r="AX499" s="290"/>
      <c r="AY499" s="290"/>
      <c r="AZ499" s="290"/>
      <c r="BA499" s="290"/>
      <c r="BB499" s="290"/>
      <c r="BC499" s="290"/>
      <c r="BD499" s="290"/>
      <c r="BE499" s="290"/>
      <c r="BF499" s="290"/>
    </row>
    <row r="500" spans="2:58" hidden="1">
      <c r="B500" s="251"/>
      <c r="AB500" s="290"/>
      <c r="AC500" s="290"/>
      <c r="AD500" s="290"/>
      <c r="AE500" s="290"/>
      <c r="AF500" s="290"/>
      <c r="AG500" s="290"/>
      <c r="AH500" s="290"/>
      <c r="AI500" s="290"/>
      <c r="AJ500" s="290"/>
      <c r="AK500" s="290"/>
      <c r="AL500" s="290"/>
      <c r="AM500" s="290"/>
      <c r="AN500" s="290"/>
      <c r="AO500" s="290"/>
      <c r="AP500" s="290"/>
      <c r="AQ500" s="290"/>
      <c r="AR500" s="290"/>
      <c r="AS500" s="290"/>
      <c r="AT500" s="290"/>
      <c r="AU500" s="290"/>
      <c r="AV500" s="290"/>
      <c r="AW500" s="290"/>
      <c r="AX500" s="290"/>
      <c r="AY500" s="290"/>
      <c r="AZ500" s="290"/>
      <c r="BA500" s="290"/>
      <c r="BB500" s="290"/>
      <c r="BC500" s="290"/>
      <c r="BD500" s="290"/>
      <c r="BE500" s="290"/>
      <c r="BF500" s="290"/>
    </row>
    <row r="501" spans="2:58" hidden="1">
      <c r="B501" s="251"/>
      <c r="AB501" s="290"/>
      <c r="AC501" s="290"/>
      <c r="AD501" s="290"/>
      <c r="AE501" s="290"/>
      <c r="AF501" s="290"/>
      <c r="AG501" s="290"/>
      <c r="AH501" s="290"/>
      <c r="AI501" s="290"/>
      <c r="AJ501" s="290"/>
      <c r="AK501" s="290"/>
      <c r="AL501" s="290"/>
      <c r="AM501" s="290"/>
      <c r="AN501" s="290"/>
      <c r="AO501" s="290"/>
      <c r="AP501" s="290"/>
      <c r="AQ501" s="290"/>
      <c r="AR501" s="290"/>
      <c r="AS501" s="290"/>
      <c r="AT501" s="290"/>
      <c r="AU501" s="290"/>
      <c r="AV501" s="290"/>
      <c r="AW501" s="290"/>
      <c r="AX501" s="290"/>
      <c r="AY501" s="290"/>
      <c r="AZ501" s="290"/>
      <c r="BA501" s="290"/>
      <c r="BB501" s="290"/>
      <c r="BC501" s="290"/>
      <c r="BD501" s="290"/>
      <c r="BE501" s="290"/>
      <c r="BF501" s="290"/>
    </row>
    <row r="502" spans="2:58" hidden="1">
      <c r="B502" s="251"/>
      <c r="AB502" s="290"/>
      <c r="AC502" s="290"/>
      <c r="AD502" s="290"/>
      <c r="AE502" s="290"/>
      <c r="AF502" s="290"/>
      <c r="AG502" s="290"/>
      <c r="AH502" s="290"/>
      <c r="AI502" s="290"/>
      <c r="AJ502" s="290"/>
      <c r="AK502" s="290"/>
      <c r="AL502" s="290"/>
      <c r="AM502" s="290"/>
      <c r="AN502" s="290"/>
      <c r="AO502" s="290"/>
      <c r="AP502" s="290"/>
      <c r="AQ502" s="290"/>
      <c r="AR502" s="290"/>
      <c r="AS502" s="290"/>
      <c r="AT502" s="290"/>
      <c r="AU502" s="290"/>
      <c r="AV502" s="290"/>
      <c r="AW502" s="290"/>
      <c r="AX502" s="290"/>
      <c r="AY502" s="290"/>
      <c r="AZ502" s="290"/>
      <c r="BA502" s="290"/>
      <c r="BB502" s="290"/>
      <c r="BC502" s="290"/>
      <c r="BD502" s="290"/>
      <c r="BE502" s="290"/>
      <c r="BF502" s="290"/>
    </row>
    <row r="503" spans="2:58" hidden="1">
      <c r="B503" s="251"/>
      <c r="AB503" s="290"/>
      <c r="AC503" s="290"/>
      <c r="AD503" s="290"/>
      <c r="AE503" s="290"/>
      <c r="AF503" s="290"/>
      <c r="AG503" s="290"/>
      <c r="AH503" s="290"/>
      <c r="AI503" s="290"/>
      <c r="AJ503" s="290"/>
      <c r="AK503" s="290"/>
      <c r="AL503" s="290"/>
      <c r="AM503" s="290"/>
      <c r="AN503" s="290"/>
      <c r="AO503" s="290"/>
      <c r="AP503" s="290"/>
      <c r="AQ503" s="290"/>
      <c r="AR503" s="290"/>
      <c r="AS503" s="290"/>
      <c r="AT503" s="290"/>
      <c r="AU503" s="290"/>
      <c r="AV503" s="290"/>
      <c r="AW503" s="290"/>
      <c r="AX503" s="290"/>
      <c r="AY503" s="290"/>
      <c r="AZ503" s="290"/>
      <c r="BA503" s="290"/>
      <c r="BB503" s="290"/>
      <c r="BC503" s="290"/>
      <c r="BD503" s="290"/>
      <c r="BE503" s="290"/>
      <c r="BF503" s="290"/>
    </row>
    <row r="504" spans="2:58" hidden="1">
      <c r="B504" s="251"/>
      <c r="AB504" s="290"/>
      <c r="AC504" s="290"/>
      <c r="AD504" s="290"/>
      <c r="AE504" s="290"/>
      <c r="AF504" s="290"/>
      <c r="AG504" s="290"/>
      <c r="AH504" s="290"/>
      <c r="AI504" s="290"/>
      <c r="AJ504" s="290"/>
      <c r="AK504" s="290"/>
      <c r="AL504" s="290"/>
      <c r="AM504" s="290"/>
      <c r="AN504" s="290"/>
      <c r="AO504" s="290"/>
      <c r="AP504" s="290"/>
      <c r="AQ504" s="290"/>
      <c r="AR504" s="290"/>
      <c r="AS504" s="290"/>
      <c r="AT504" s="290"/>
      <c r="AU504" s="290"/>
      <c r="AV504" s="290"/>
      <c r="AW504" s="290"/>
      <c r="AX504" s="290"/>
      <c r="AY504" s="290"/>
      <c r="AZ504" s="290"/>
      <c r="BA504" s="290"/>
      <c r="BB504" s="290"/>
      <c r="BC504" s="290"/>
      <c r="BD504" s="290"/>
      <c r="BE504" s="290"/>
      <c r="BF504" s="290"/>
    </row>
    <row r="505" spans="2:58" hidden="1">
      <c r="B505" s="251"/>
      <c r="AB505" s="290"/>
      <c r="AC505" s="290"/>
      <c r="AD505" s="290"/>
      <c r="AE505" s="290"/>
      <c r="AF505" s="290"/>
      <c r="AG505" s="290"/>
      <c r="AH505" s="290"/>
      <c r="AI505" s="290"/>
      <c r="AJ505" s="290"/>
      <c r="AK505" s="290"/>
      <c r="AL505" s="290"/>
      <c r="AM505" s="290"/>
      <c r="AN505" s="290"/>
      <c r="AO505" s="290"/>
      <c r="AP505" s="290"/>
      <c r="AQ505" s="290"/>
      <c r="AR505" s="290"/>
      <c r="AS505" s="290"/>
      <c r="AT505" s="290"/>
      <c r="AU505" s="290"/>
      <c r="AV505" s="290"/>
      <c r="AW505" s="290"/>
      <c r="AX505" s="290"/>
      <c r="AY505" s="290"/>
      <c r="AZ505" s="290"/>
      <c r="BA505" s="290"/>
      <c r="BB505" s="290"/>
      <c r="BC505" s="290"/>
      <c r="BD505" s="290"/>
      <c r="BE505" s="290"/>
      <c r="BF505" s="290"/>
    </row>
    <row r="506" spans="2:58" hidden="1">
      <c r="B506" s="251"/>
      <c r="AB506" s="290"/>
      <c r="AC506" s="290"/>
      <c r="AD506" s="290"/>
      <c r="AE506" s="290"/>
      <c r="AF506" s="290"/>
      <c r="AG506" s="290"/>
      <c r="AH506" s="290"/>
      <c r="AI506" s="290"/>
      <c r="AJ506" s="290"/>
      <c r="AK506" s="290"/>
      <c r="AL506" s="290"/>
      <c r="AM506" s="290"/>
      <c r="AN506" s="290"/>
      <c r="AO506" s="290"/>
      <c r="AP506" s="290"/>
      <c r="AQ506" s="290"/>
      <c r="AR506" s="290"/>
      <c r="AS506" s="290"/>
      <c r="AT506" s="290"/>
      <c r="AU506" s="290"/>
      <c r="AV506" s="290"/>
      <c r="AW506" s="290"/>
      <c r="AX506" s="290"/>
      <c r="AY506" s="290"/>
      <c r="AZ506" s="290"/>
      <c r="BA506" s="290"/>
      <c r="BB506" s="290"/>
      <c r="BC506" s="290"/>
      <c r="BD506" s="290"/>
      <c r="BE506" s="290"/>
      <c r="BF506" s="290"/>
    </row>
    <row r="507" spans="2:58" hidden="1">
      <c r="B507" s="251"/>
      <c r="AB507" s="290"/>
      <c r="AC507" s="290"/>
      <c r="AD507" s="290"/>
      <c r="AE507" s="290"/>
      <c r="AF507" s="290"/>
      <c r="AG507" s="290"/>
      <c r="AH507" s="290"/>
      <c r="AI507" s="290"/>
      <c r="AJ507" s="290"/>
      <c r="AK507" s="290"/>
      <c r="AL507" s="290"/>
      <c r="AM507" s="290"/>
      <c r="AN507" s="290"/>
      <c r="AO507" s="290"/>
      <c r="AP507" s="290"/>
      <c r="AQ507" s="290"/>
      <c r="AR507" s="290"/>
      <c r="AS507" s="290"/>
      <c r="AT507" s="290"/>
      <c r="AU507" s="290"/>
      <c r="AV507" s="290"/>
      <c r="AW507" s="290"/>
      <c r="AX507" s="290"/>
      <c r="AY507" s="290"/>
      <c r="AZ507" s="290"/>
      <c r="BA507" s="290"/>
      <c r="BB507" s="290"/>
      <c r="BC507" s="290"/>
      <c r="BD507" s="290"/>
      <c r="BE507" s="290"/>
      <c r="BF507" s="290"/>
    </row>
    <row r="508" spans="2:58" hidden="1">
      <c r="B508" s="251"/>
      <c r="AB508" s="290"/>
      <c r="AC508" s="290"/>
      <c r="AD508" s="290"/>
      <c r="AE508" s="290"/>
      <c r="AF508" s="290"/>
      <c r="AG508" s="290"/>
      <c r="AH508" s="290"/>
      <c r="AI508" s="290"/>
      <c r="AJ508" s="290"/>
      <c r="AK508" s="290"/>
      <c r="AL508" s="290"/>
      <c r="AM508" s="290"/>
      <c r="AN508" s="290"/>
      <c r="AO508" s="290"/>
      <c r="AP508" s="290"/>
      <c r="AQ508" s="290"/>
      <c r="AR508" s="290"/>
      <c r="AS508" s="290"/>
      <c r="AT508" s="290"/>
      <c r="AU508" s="290"/>
      <c r="AV508" s="290"/>
      <c r="AW508" s="290"/>
      <c r="AX508" s="290"/>
      <c r="AY508" s="290"/>
      <c r="AZ508" s="290"/>
      <c r="BA508" s="290"/>
      <c r="BB508" s="290"/>
      <c r="BC508" s="290"/>
      <c r="BD508" s="290"/>
      <c r="BE508" s="290"/>
      <c r="BF508" s="290"/>
    </row>
    <row r="509" spans="2:58" hidden="1">
      <c r="B509" s="251"/>
      <c r="AB509" s="290"/>
      <c r="AC509" s="290"/>
      <c r="AD509" s="290"/>
      <c r="AE509" s="290"/>
      <c r="AF509" s="290"/>
      <c r="AG509" s="290"/>
      <c r="AH509" s="290"/>
      <c r="AI509" s="290"/>
      <c r="AJ509" s="290"/>
      <c r="AK509" s="290"/>
      <c r="AL509" s="290"/>
      <c r="AM509" s="290"/>
      <c r="AN509" s="290"/>
      <c r="AO509" s="290"/>
      <c r="AP509" s="290"/>
      <c r="AQ509" s="290"/>
      <c r="AR509" s="290"/>
      <c r="AS509" s="290"/>
      <c r="AT509" s="290"/>
      <c r="AU509" s="290"/>
      <c r="AV509" s="290"/>
      <c r="AW509" s="290"/>
      <c r="AX509" s="290"/>
      <c r="AY509" s="290"/>
      <c r="AZ509" s="290"/>
      <c r="BA509" s="290"/>
      <c r="BB509" s="290"/>
      <c r="BC509" s="290"/>
      <c r="BD509" s="290"/>
      <c r="BE509" s="290"/>
      <c r="BF509" s="290"/>
    </row>
    <row r="510" spans="2:58" hidden="1">
      <c r="B510" s="251"/>
      <c r="AB510" s="290"/>
      <c r="AC510" s="290"/>
      <c r="AD510" s="290"/>
      <c r="AE510" s="290"/>
      <c r="AF510" s="290"/>
      <c r="AG510" s="290"/>
      <c r="AH510" s="290"/>
      <c r="AI510" s="290"/>
      <c r="AJ510" s="290"/>
      <c r="AK510" s="290"/>
      <c r="AL510" s="290"/>
      <c r="AM510" s="290"/>
      <c r="AN510" s="290"/>
      <c r="AO510" s="290"/>
      <c r="AP510" s="290"/>
      <c r="AQ510" s="290"/>
      <c r="AR510" s="290"/>
      <c r="AS510" s="290"/>
      <c r="AT510" s="290"/>
      <c r="AU510" s="290"/>
      <c r="AV510" s="290"/>
      <c r="AW510" s="290"/>
      <c r="AX510" s="290"/>
      <c r="AY510" s="290"/>
      <c r="AZ510" s="290"/>
      <c r="BA510" s="290"/>
      <c r="BB510" s="290"/>
      <c r="BC510" s="290"/>
      <c r="BD510" s="290"/>
      <c r="BE510" s="290"/>
      <c r="BF510" s="290"/>
    </row>
    <row r="511" spans="2:58" hidden="1">
      <c r="B511" s="251"/>
      <c r="AB511" s="290"/>
      <c r="AC511" s="290"/>
      <c r="AD511" s="290"/>
      <c r="AE511" s="290"/>
      <c r="AF511" s="290"/>
      <c r="AG511" s="290"/>
      <c r="AH511" s="290"/>
      <c r="AI511" s="290"/>
      <c r="AJ511" s="290"/>
      <c r="AK511" s="290"/>
      <c r="AL511" s="290"/>
      <c r="AM511" s="290"/>
      <c r="AN511" s="290"/>
      <c r="AO511" s="290"/>
      <c r="AP511" s="290"/>
      <c r="AQ511" s="290"/>
      <c r="AR511" s="290"/>
      <c r="AS511" s="290"/>
      <c r="AT511" s="290"/>
      <c r="AU511" s="290"/>
      <c r="AV511" s="290"/>
      <c r="AW511" s="290"/>
      <c r="AX511" s="290"/>
      <c r="AY511" s="290"/>
      <c r="AZ511" s="290"/>
      <c r="BA511" s="290"/>
      <c r="BB511" s="290"/>
      <c r="BC511" s="290"/>
      <c r="BD511" s="290"/>
      <c r="BE511" s="290"/>
      <c r="BF511" s="290"/>
    </row>
    <row r="512" spans="2:58" hidden="1">
      <c r="B512" s="251"/>
      <c r="AB512" s="290"/>
      <c r="AC512" s="290"/>
      <c r="AD512" s="290"/>
      <c r="AE512" s="290"/>
      <c r="AF512" s="290"/>
      <c r="AG512" s="290"/>
      <c r="AH512" s="290"/>
      <c r="AI512" s="290"/>
      <c r="AJ512" s="290"/>
      <c r="AK512" s="290"/>
      <c r="AL512" s="290"/>
      <c r="AM512" s="290"/>
      <c r="AN512" s="290"/>
      <c r="AO512" s="290"/>
      <c r="AP512" s="290"/>
      <c r="AQ512" s="290"/>
      <c r="AR512" s="290"/>
      <c r="AS512" s="290"/>
      <c r="AT512" s="290"/>
      <c r="AU512" s="290"/>
      <c r="AV512" s="290"/>
      <c r="AW512" s="290"/>
      <c r="AX512" s="290"/>
      <c r="AY512" s="290"/>
      <c r="AZ512" s="290"/>
      <c r="BA512" s="290"/>
      <c r="BB512" s="290"/>
      <c r="BC512" s="290"/>
      <c r="BD512" s="290"/>
      <c r="BE512" s="290"/>
      <c r="BF512" s="290"/>
    </row>
    <row r="513" spans="2:58" hidden="1">
      <c r="B513" s="251"/>
      <c r="AB513" s="290"/>
      <c r="AC513" s="290"/>
      <c r="AD513" s="290"/>
      <c r="AE513" s="290"/>
      <c r="AF513" s="290"/>
      <c r="AG513" s="290"/>
      <c r="AH513" s="290"/>
      <c r="AI513" s="290"/>
      <c r="AJ513" s="290"/>
      <c r="AK513" s="290"/>
      <c r="AL513" s="290"/>
      <c r="AM513" s="290"/>
      <c r="AN513" s="290"/>
      <c r="AO513" s="290"/>
      <c r="AP513" s="290"/>
      <c r="AQ513" s="290"/>
      <c r="AR513" s="290"/>
      <c r="AS513" s="290"/>
      <c r="AT513" s="290"/>
      <c r="AU513" s="290"/>
      <c r="AV513" s="290"/>
      <c r="AW513" s="290"/>
      <c r="AX513" s="290"/>
      <c r="AY513" s="290"/>
      <c r="AZ513" s="290"/>
      <c r="BA513" s="290"/>
      <c r="BB513" s="290"/>
      <c r="BC513" s="290"/>
      <c r="BD513" s="290"/>
      <c r="BE513" s="290"/>
      <c r="BF513" s="290"/>
    </row>
    <row r="514" spans="2:58" hidden="1">
      <c r="B514" s="251"/>
      <c r="AB514" s="290"/>
      <c r="AC514" s="290"/>
      <c r="AD514" s="290"/>
      <c r="AE514" s="290"/>
      <c r="AF514" s="290"/>
      <c r="AG514" s="290"/>
      <c r="AH514" s="290"/>
      <c r="AI514" s="290"/>
      <c r="AJ514" s="290"/>
      <c r="AK514" s="290"/>
      <c r="AL514" s="290"/>
      <c r="AM514" s="290"/>
      <c r="AN514" s="290"/>
      <c r="AO514" s="290"/>
      <c r="AP514" s="290"/>
      <c r="AQ514" s="290"/>
      <c r="AR514" s="290"/>
      <c r="AS514" s="290"/>
      <c r="AT514" s="290"/>
      <c r="AU514" s="290"/>
      <c r="AV514" s="290"/>
      <c r="AW514" s="290"/>
      <c r="AX514" s="290"/>
      <c r="AY514" s="290"/>
      <c r="AZ514" s="290"/>
      <c r="BA514" s="290"/>
      <c r="BB514" s="290"/>
      <c r="BC514" s="290"/>
      <c r="BD514" s="290"/>
      <c r="BE514" s="290"/>
      <c r="BF514" s="290"/>
    </row>
    <row r="515" spans="2:58" hidden="1">
      <c r="B515" s="251"/>
      <c r="AB515" s="290"/>
      <c r="AC515" s="290"/>
      <c r="AD515" s="290"/>
      <c r="AE515" s="290"/>
      <c r="AF515" s="290"/>
      <c r="AG515" s="290"/>
      <c r="AH515" s="290"/>
      <c r="AI515" s="290"/>
      <c r="AJ515" s="290"/>
      <c r="AK515" s="290"/>
      <c r="AL515" s="290"/>
      <c r="AM515" s="290"/>
      <c r="AN515" s="290"/>
      <c r="AO515" s="290"/>
      <c r="AP515" s="290"/>
      <c r="AQ515" s="290"/>
      <c r="AR515" s="290"/>
      <c r="AS515" s="290"/>
      <c r="AT515" s="290"/>
      <c r="AU515" s="290"/>
      <c r="AV515" s="290"/>
      <c r="AW515" s="290"/>
      <c r="AX515" s="290"/>
      <c r="AY515" s="290"/>
      <c r="AZ515" s="290"/>
      <c r="BA515" s="290"/>
      <c r="BB515" s="290"/>
      <c r="BC515" s="290"/>
      <c r="BD515" s="290"/>
      <c r="BE515" s="290"/>
      <c r="BF515" s="290"/>
    </row>
    <row r="516" spans="2:58" hidden="1">
      <c r="B516" s="251"/>
      <c r="AB516" s="290"/>
      <c r="AC516" s="290"/>
      <c r="AD516" s="290"/>
      <c r="AE516" s="290"/>
      <c r="AF516" s="290"/>
      <c r="AG516" s="290"/>
      <c r="AH516" s="290"/>
      <c r="AI516" s="290"/>
      <c r="AJ516" s="290"/>
      <c r="AK516" s="290"/>
      <c r="AL516" s="290"/>
      <c r="AM516" s="290"/>
      <c r="AN516" s="290"/>
      <c r="AO516" s="290"/>
      <c r="AP516" s="290"/>
      <c r="AQ516" s="290"/>
      <c r="AR516" s="290"/>
      <c r="AS516" s="290"/>
      <c r="AT516" s="290"/>
      <c r="AU516" s="290"/>
      <c r="AV516" s="290"/>
      <c r="AW516" s="290"/>
      <c r="AX516" s="290"/>
      <c r="AY516" s="290"/>
      <c r="AZ516" s="290"/>
      <c r="BA516" s="290"/>
      <c r="BB516" s="290"/>
      <c r="BC516" s="290"/>
      <c r="BD516" s="290"/>
      <c r="BE516" s="290"/>
      <c r="BF516" s="290"/>
    </row>
    <row r="517" spans="2:58" hidden="1">
      <c r="B517" s="251"/>
      <c r="AB517" s="290"/>
      <c r="AC517" s="290"/>
      <c r="AD517" s="290"/>
      <c r="AE517" s="290"/>
      <c r="AF517" s="290"/>
      <c r="AG517" s="290"/>
      <c r="AH517" s="290"/>
      <c r="AI517" s="290"/>
      <c r="AJ517" s="290"/>
      <c r="AK517" s="290"/>
      <c r="AL517" s="290"/>
      <c r="AM517" s="290"/>
      <c r="AN517" s="290"/>
      <c r="AO517" s="290"/>
      <c r="AP517" s="290"/>
      <c r="AQ517" s="290"/>
      <c r="AR517" s="290"/>
      <c r="AS517" s="290"/>
      <c r="AT517" s="290"/>
      <c r="AU517" s="290"/>
      <c r="AV517" s="290"/>
      <c r="AW517" s="290"/>
      <c r="AX517" s="290"/>
      <c r="AY517" s="290"/>
      <c r="AZ517" s="290"/>
      <c r="BA517" s="290"/>
      <c r="BB517" s="290"/>
      <c r="BC517" s="290"/>
      <c r="BD517" s="290"/>
      <c r="BE517" s="290"/>
      <c r="BF517" s="290"/>
    </row>
    <row r="518" spans="2:58" hidden="1">
      <c r="B518" s="251"/>
      <c r="AB518" s="290"/>
      <c r="AC518" s="290"/>
      <c r="AD518" s="290"/>
      <c r="AE518" s="290"/>
      <c r="AF518" s="290"/>
      <c r="AG518" s="290"/>
      <c r="AH518" s="290"/>
      <c r="AI518" s="290"/>
      <c r="AJ518" s="290"/>
      <c r="AK518" s="290"/>
      <c r="AL518" s="290"/>
      <c r="AM518" s="290"/>
      <c r="AN518" s="290"/>
      <c r="AO518" s="290"/>
      <c r="AP518" s="290"/>
      <c r="AQ518" s="290"/>
      <c r="AR518" s="290"/>
      <c r="AS518" s="290"/>
      <c r="AT518" s="290"/>
      <c r="AU518" s="290"/>
      <c r="AV518" s="290"/>
      <c r="AW518" s="290"/>
      <c r="AX518" s="290"/>
      <c r="AY518" s="290"/>
      <c r="AZ518" s="290"/>
      <c r="BA518" s="290"/>
      <c r="BB518" s="290"/>
      <c r="BC518" s="290"/>
      <c r="BD518" s="290"/>
      <c r="BE518" s="290"/>
      <c r="BF518" s="290"/>
    </row>
    <row r="519" spans="2:58" hidden="1">
      <c r="B519" s="251"/>
      <c r="AB519" s="290"/>
      <c r="AC519" s="290"/>
      <c r="AD519" s="290"/>
      <c r="AE519" s="290"/>
      <c r="AF519" s="290"/>
      <c r="AG519" s="290"/>
      <c r="AH519" s="290"/>
      <c r="AI519" s="290"/>
      <c r="AJ519" s="290"/>
      <c r="AK519" s="290"/>
      <c r="AL519" s="290"/>
      <c r="AM519" s="290"/>
      <c r="AN519" s="290"/>
      <c r="AO519" s="290"/>
      <c r="AP519" s="290"/>
      <c r="AQ519" s="290"/>
      <c r="AR519" s="290"/>
      <c r="AS519" s="290"/>
      <c r="AT519" s="290"/>
      <c r="AU519" s="290"/>
      <c r="AV519" s="290"/>
      <c r="AW519" s="290"/>
      <c r="AX519" s="290"/>
      <c r="AY519" s="290"/>
      <c r="AZ519" s="290"/>
      <c r="BA519" s="290"/>
      <c r="BB519" s="290"/>
      <c r="BC519" s="290"/>
      <c r="BD519" s="290"/>
      <c r="BE519" s="290"/>
      <c r="BF519" s="290"/>
    </row>
    <row r="520" spans="2:58" hidden="1">
      <c r="B520" s="251"/>
      <c r="AB520" s="290"/>
      <c r="AC520" s="290"/>
      <c r="AD520" s="290"/>
      <c r="AE520" s="290"/>
      <c r="AF520" s="290"/>
      <c r="AG520" s="290"/>
      <c r="AH520" s="290"/>
      <c r="AI520" s="290"/>
      <c r="AJ520" s="290"/>
      <c r="AK520" s="290"/>
      <c r="AL520" s="290"/>
      <c r="AM520" s="290"/>
      <c r="AN520" s="290"/>
      <c r="AO520" s="290"/>
      <c r="AP520" s="290"/>
      <c r="AQ520" s="290"/>
      <c r="AR520" s="290"/>
      <c r="AS520" s="290"/>
      <c r="AT520" s="290"/>
      <c r="AU520" s="290"/>
      <c r="AV520" s="290"/>
      <c r="AW520" s="290"/>
      <c r="AX520" s="290"/>
      <c r="AY520" s="290"/>
      <c r="AZ520" s="290"/>
      <c r="BA520" s="290"/>
      <c r="BB520" s="290"/>
      <c r="BC520" s="290"/>
      <c r="BD520" s="290"/>
      <c r="BE520" s="290"/>
      <c r="BF520" s="290"/>
    </row>
    <row r="521" spans="2:58" hidden="1">
      <c r="B521" s="251"/>
      <c r="AB521" s="290"/>
      <c r="AC521" s="290"/>
      <c r="AD521" s="290"/>
      <c r="AE521" s="290"/>
      <c r="AF521" s="290"/>
      <c r="AG521" s="290"/>
      <c r="AH521" s="290"/>
      <c r="AI521" s="290"/>
      <c r="AJ521" s="290"/>
      <c r="AK521" s="290"/>
      <c r="AL521" s="290"/>
      <c r="AM521" s="290"/>
      <c r="AN521" s="290"/>
      <c r="AO521" s="290"/>
      <c r="AP521" s="290"/>
      <c r="AQ521" s="290"/>
      <c r="AR521" s="290"/>
      <c r="AS521" s="290"/>
      <c r="AT521" s="290"/>
      <c r="AU521" s="290"/>
      <c r="AV521" s="290"/>
      <c r="AW521" s="290"/>
      <c r="AX521" s="290"/>
      <c r="AY521" s="290"/>
      <c r="AZ521" s="290"/>
      <c r="BA521" s="290"/>
      <c r="BB521" s="290"/>
      <c r="BC521" s="290"/>
      <c r="BD521" s="290"/>
      <c r="BE521" s="290"/>
      <c r="BF521" s="290"/>
    </row>
    <row r="522" spans="2:58" hidden="1">
      <c r="B522" s="251"/>
      <c r="AB522" s="290"/>
      <c r="AC522" s="290"/>
      <c r="AD522" s="290"/>
      <c r="AE522" s="290"/>
      <c r="AF522" s="290"/>
      <c r="AG522" s="290"/>
      <c r="AH522" s="290"/>
      <c r="AI522" s="290"/>
      <c r="AJ522" s="290"/>
      <c r="AK522" s="290"/>
      <c r="AL522" s="290"/>
      <c r="AM522" s="290"/>
      <c r="AN522" s="290"/>
      <c r="AO522" s="290"/>
      <c r="AP522" s="290"/>
      <c r="AQ522" s="290"/>
      <c r="AR522" s="290"/>
      <c r="AS522" s="290"/>
      <c r="AT522" s="290"/>
      <c r="AU522" s="290"/>
      <c r="AV522" s="290"/>
      <c r="AW522" s="290"/>
      <c r="AX522" s="290"/>
      <c r="AY522" s="290"/>
      <c r="AZ522" s="290"/>
      <c r="BA522" s="290"/>
      <c r="BB522" s="290"/>
      <c r="BC522" s="290"/>
      <c r="BD522" s="290"/>
      <c r="BE522" s="290"/>
      <c r="BF522" s="290"/>
    </row>
    <row r="523" spans="2:58" hidden="1">
      <c r="B523" s="251"/>
      <c r="AB523" s="290"/>
      <c r="AC523" s="290"/>
      <c r="AD523" s="290"/>
      <c r="AE523" s="290"/>
      <c r="AF523" s="290"/>
      <c r="AG523" s="290"/>
      <c r="AH523" s="290"/>
      <c r="AI523" s="290"/>
      <c r="AJ523" s="290"/>
      <c r="AK523" s="290"/>
      <c r="AL523" s="290"/>
      <c r="AM523" s="290"/>
      <c r="AN523" s="290"/>
      <c r="AO523" s="290"/>
      <c r="AP523" s="290"/>
      <c r="AQ523" s="290"/>
      <c r="AR523" s="290"/>
      <c r="AS523" s="290"/>
      <c r="AT523" s="290"/>
      <c r="AU523" s="290"/>
      <c r="AV523" s="290"/>
      <c r="AW523" s="290"/>
      <c r="AX523" s="290"/>
      <c r="AY523" s="290"/>
      <c r="AZ523" s="290"/>
      <c r="BA523" s="290"/>
      <c r="BB523" s="290"/>
      <c r="BC523" s="290"/>
      <c r="BD523" s="290"/>
      <c r="BE523" s="290"/>
      <c r="BF523" s="290"/>
    </row>
    <row r="524" spans="2:58" hidden="1">
      <c r="B524" s="251"/>
      <c r="AB524" s="290"/>
      <c r="AC524" s="290"/>
      <c r="AD524" s="290"/>
      <c r="AE524" s="290"/>
      <c r="AF524" s="290"/>
      <c r="AG524" s="290"/>
      <c r="AH524" s="290"/>
      <c r="AI524" s="290"/>
      <c r="AJ524" s="290"/>
      <c r="AK524" s="290"/>
      <c r="AL524" s="290"/>
      <c r="AM524" s="290"/>
      <c r="AN524" s="290"/>
      <c r="AO524" s="290"/>
      <c r="AP524" s="290"/>
      <c r="AQ524" s="290"/>
      <c r="AR524" s="290"/>
      <c r="AS524" s="290"/>
      <c r="AT524" s="290"/>
      <c r="AU524" s="290"/>
      <c r="AV524" s="290"/>
      <c r="AW524" s="290"/>
      <c r="AX524" s="290"/>
      <c r="AY524" s="290"/>
      <c r="AZ524" s="290"/>
      <c r="BA524" s="290"/>
      <c r="BB524" s="290"/>
      <c r="BC524" s="290"/>
      <c r="BD524" s="290"/>
      <c r="BE524" s="290"/>
      <c r="BF524" s="290"/>
    </row>
    <row r="525" spans="2:58" hidden="1">
      <c r="B525" s="251"/>
      <c r="AB525" s="290"/>
      <c r="AC525" s="290"/>
      <c r="AD525" s="290"/>
      <c r="AE525" s="290"/>
      <c r="AF525" s="290"/>
      <c r="AG525" s="290"/>
      <c r="AH525" s="290"/>
      <c r="AI525" s="290"/>
      <c r="AJ525" s="290"/>
      <c r="AK525" s="290"/>
      <c r="AL525" s="290"/>
      <c r="AM525" s="290"/>
      <c r="AN525" s="290"/>
      <c r="AO525" s="290"/>
      <c r="AP525" s="290"/>
      <c r="AQ525" s="290"/>
      <c r="AR525" s="290"/>
      <c r="AS525" s="290"/>
      <c r="AT525" s="290"/>
      <c r="AU525" s="290"/>
      <c r="AV525" s="290"/>
      <c r="AW525" s="290"/>
      <c r="AX525" s="290"/>
      <c r="AY525" s="290"/>
      <c r="AZ525" s="290"/>
      <c r="BA525" s="290"/>
      <c r="BB525" s="290"/>
      <c r="BC525" s="290"/>
      <c r="BD525" s="290"/>
      <c r="BE525" s="290"/>
      <c r="BF525" s="290"/>
    </row>
    <row r="526" spans="2:58" hidden="1">
      <c r="B526" s="251"/>
      <c r="AB526" s="290"/>
      <c r="AC526" s="290"/>
      <c r="AD526" s="290"/>
      <c r="AE526" s="290"/>
      <c r="AF526" s="290"/>
      <c r="AG526" s="290"/>
      <c r="AH526" s="290"/>
      <c r="AI526" s="290"/>
      <c r="AJ526" s="290"/>
      <c r="AK526" s="290"/>
      <c r="AL526" s="290"/>
      <c r="AM526" s="290"/>
      <c r="AN526" s="290"/>
      <c r="AO526" s="290"/>
      <c r="AP526" s="290"/>
      <c r="AQ526" s="290"/>
      <c r="AR526" s="290"/>
      <c r="AS526" s="290"/>
      <c r="AT526" s="290"/>
      <c r="AU526" s="290"/>
      <c r="AV526" s="290"/>
      <c r="AW526" s="290"/>
      <c r="AX526" s="290"/>
      <c r="AY526" s="290"/>
      <c r="AZ526" s="290"/>
      <c r="BA526" s="290"/>
      <c r="BB526" s="290"/>
      <c r="BC526" s="290"/>
      <c r="BD526" s="290"/>
      <c r="BE526" s="290"/>
      <c r="BF526" s="290"/>
    </row>
    <row r="527" spans="2:58" hidden="1">
      <c r="B527" s="251"/>
      <c r="AB527" s="290"/>
      <c r="AC527" s="290"/>
      <c r="AD527" s="290"/>
      <c r="AE527" s="290"/>
      <c r="AF527" s="290"/>
      <c r="AG527" s="290"/>
      <c r="AH527" s="290"/>
      <c r="AI527" s="290"/>
      <c r="AJ527" s="290"/>
      <c r="AK527" s="290"/>
      <c r="AL527" s="290"/>
      <c r="AM527" s="290"/>
      <c r="AN527" s="290"/>
      <c r="AO527" s="290"/>
      <c r="AP527" s="290"/>
      <c r="AQ527" s="290"/>
      <c r="AR527" s="290"/>
      <c r="AS527" s="290"/>
      <c r="AT527" s="290"/>
      <c r="AU527" s="290"/>
      <c r="AV527" s="290"/>
      <c r="AW527" s="290"/>
      <c r="AX527" s="290"/>
      <c r="AY527" s="290"/>
      <c r="AZ527" s="290"/>
      <c r="BA527" s="290"/>
      <c r="BB527" s="290"/>
      <c r="BC527" s="290"/>
      <c r="BD527" s="290"/>
      <c r="BE527" s="290"/>
      <c r="BF527" s="290"/>
    </row>
    <row r="528" spans="2:58" hidden="1">
      <c r="B528" s="251"/>
      <c r="AB528" s="290"/>
      <c r="AC528" s="290"/>
      <c r="AD528" s="290"/>
      <c r="AE528" s="290"/>
      <c r="AF528" s="290"/>
      <c r="AG528" s="290"/>
      <c r="AH528" s="290"/>
      <c r="AI528" s="290"/>
      <c r="AJ528" s="290"/>
      <c r="AK528" s="290"/>
      <c r="AL528" s="290"/>
      <c r="AM528" s="290"/>
      <c r="AN528" s="290"/>
      <c r="AO528" s="290"/>
      <c r="AP528" s="290"/>
      <c r="AQ528" s="290"/>
      <c r="AR528" s="290"/>
      <c r="AS528" s="290"/>
      <c r="AT528" s="290"/>
      <c r="AU528" s="290"/>
      <c r="AV528" s="290"/>
      <c r="AW528" s="290"/>
      <c r="AX528" s="290"/>
      <c r="AY528" s="290"/>
      <c r="AZ528" s="290"/>
      <c r="BA528" s="290"/>
      <c r="BB528" s="290"/>
      <c r="BC528" s="290"/>
      <c r="BD528" s="290"/>
      <c r="BE528" s="290"/>
      <c r="BF528" s="290"/>
    </row>
    <row r="529" spans="2:58" hidden="1">
      <c r="B529" s="251"/>
      <c r="AB529" s="290"/>
      <c r="AC529" s="290"/>
      <c r="AD529" s="290"/>
      <c r="AE529" s="290"/>
      <c r="AF529" s="290"/>
      <c r="AG529" s="290"/>
      <c r="AH529" s="290"/>
      <c r="AI529" s="290"/>
      <c r="AJ529" s="290"/>
      <c r="AK529" s="290"/>
      <c r="AL529" s="290"/>
      <c r="AM529" s="290"/>
      <c r="AN529" s="290"/>
      <c r="AO529" s="290"/>
      <c r="AP529" s="290"/>
      <c r="AQ529" s="290"/>
      <c r="AR529" s="290"/>
      <c r="AS529" s="290"/>
      <c r="AT529" s="290"/>
      <c r="AU529" s="290"/>
      <c r="AV529" s="290"/>
      <c r="AW529" s="290"/>
      <c r="AX529" s="290"/>
      <c r="AY529" s="290"/>
      <c r="AZ529" s="290"/>
      <c r="BA529" s="290"/>
      <c r="BB529" s="290"/>
      <c r="BC529" s="290"/>
      <c r="BD529" s="290"/>
      <c r="BE529" s="290"/>
      <c r="BF529" s="290"/>
    </row>
    <row r="530" spans="2:58" hidden="1">
      <c r="B530" s="251"/>
      <c r="AB530" s="290"/>
      <c r="AC530" s="290"/>
      <c r="AD530" s="290"/>
      <c r="AE530" s="290"/>
      <c r="AF530" s="290"/>
      <c r="AG530" s="290"/>
      <c r="AH530" s="290"/>
      <c r="AI530" s="290"/>
      <c r="AJ530" s="290"/>
      <c r="AK530" s="290"/>
      <c r="AL530" s="290"/>
      <c r="AM530" s="290"/>
      <c r="AN530" s="290"/>
      <c r="AO530" s="290"/>
      <c r="AP530" s="290"/>
      <c r="AQ530" s="290"/>
      <c r="AR530" s="290"/>
      <c r="AS530" s="290"/>
      <c r="AT530" s="290"/>
      <c r="AU530" s="290"/>
      <c r="AV530" s="290"/>
      <c r="AW530" s="290"/>
      <c r="AX530" s="290"/>
      <c r="AY530" s="290"/>
      <c r="AZ530" s="290"/>
      <c r="BA530" s="290"/>
      <c r="BB530" s="290"/>
      <c r="BC530" s="290"/>
      <c r="BD530" s="290"/>
      <c r="BE530" s="290"/>
      <c r="BF530" s="290"/>
    </row>
    <row r="531" spans="2:58" hidden="1">
      <c r="B531" s="251"/>
      <c r="AB531" s="290"/>
      <c r="AC531" s="290"/>
      <c r="AD531" s="290"/>
      <c r="AE531" s="290"/>
      <c r="AF531" s="290"/>
      <c r="AG531" s="290"/>
      <c r="AH531" s="290"/>
      <c r="AI531" s="290"/>
      <c r="AJ531" s="290"/>
      <c r="AK531" s="290"/>
      <c r="AL531" s="290"/>
      <c r="AM531" s="290"/>
      <c r="AN531" s="290"/>
      <c r="AO531" s="290"/>
      <c r="AP531" s="290"/>
      <c r="AQ531" s="290"/>
      <c r="AR531" s="290"/>
      <c r="AS531" s="290"/>
      <c r="AT531" s="290"/>
      <c r="AU531" s="290"/>
      <c r="AV531" s="290"/>
      <c r="AW531" s="290"/>
      <c r="AX531" s="290"/>
      <c r="AY531" s="290"/>
      <c r="AZ531" s="290"/>
      <c r="BA531" s="290"/>
      <c r="BB531" s="290"/>
      <c r="BC531" s="290"/>
      <c r="BD531" s="290"/>
      <c r="BE531" s="290"/>
      <c r="BF531" s="290"/>
    </row>
    <row r="532" spans="2:58" hidden="1">
      <c r="B532" s="251"/>
      <c r="AB532" s="290"/>
      <c r="AC532" s="290"/>
      <c r="AD532" s="290"/>
      <c r="AE532" s="290"/>
      <c r="AF532" s="290"/>
      <c r="AG532" s="290"/>
      <c r="AH532" s="290"/>
      <c r="AI532" s="290"/>
      <c r="AJ532" s="290"/>
      <c r="AK532" s="290"/>
      <c r="AL532" s="290"/>
      <c r="AM532" s="290"/>
      <c r="AN532" s="290"/>
      <c r="AO532" s="290"/>
      <c r="AP532" s="290"/>
      <c r="AQ532" s="290"/>
      <c r="AR532" s="290"/>
      <c r="AS532" s="290"/>
      <c r="AT532" s="290"/>
      <c r="AU532" s="290"/>
      <c r="AV532" s="290"/>
      <c r="AW532" s="290"/>
      <c r="AX532" s="290"/>
      <c r="AY532" s="290"/>
      <c r="AZ532" s="290"/>
      <c r="BA532" s="290"/>
      <c r="BB532" s="290"/>
      <c r="BC532" s="290"/>
      <c r="BD532" s="290"/>
      <c r="BE532" s="290"/>
      <c r="BF532" s="290"/>
    </row>
    <row r="533" spans="2:58" hidden="1">
      <c r="B533" s="251"/>
      <c r="AB533" s="290"/>
      <c r="AC533" s="290"/>
      <c r="AD533" s="290"/>
      <c r="AE533" s="290"/>
      <c r="AF533" s="290"/>
      <c r="AG533" s="290"/>
      <c r="AH533" s="290"/>
      <c r="AI533" s="290"/>
      <c r="AJ533" s="290"/>
      <c r="AK533" s="290"/>
      <c r="AL533" s="290"/>
      <c r="AM533" s="290"/>
      <c r="AN533" s="290"/>
      <c r="AO533" s="290"/>
      <c r="AP533" s="290"/>
      <c r="AQ533" s="290"/>
      <c r="AR533" s="290"/>
      <c r="AS533" s="290"/>
      <c r="AT533" s="290"/>
      <c r="AU533" s="290"/>
      <c r="AV533" s="290"/>
      <c r="AW533" s="290"/>
      <c r="AX533" s="290"/>
      <c r="AY533" s="290"/>
      <c r="AZ533" s="290"/>
      <c r="BA533" s="290"/>
      <c r="BB533" s="290"/>
      <c r="BC533" s="290"/>
      <c r="BD533" s="290"/>
      <c r="BE533" s="290"/>
      <c r="BF533" s="290"/>
    </row>
    <row r="534" spans="2:58" hidden="1">
      <c r="B534" s="251"/>
      <c r="AB534" s="290"/>
      <c r="AC534" s="290"/>
      <c r="AD534" s="290"/>
      <c r="AE534" s="290"/>
      <c r="AF534" s="290"/>
      <c r="AG534" s="290"/>
      <c r="AH534" s="290"/>
      <c r="AI534" s="290"/>
      <c r="AJ534" s="290"/>
      <c r="AK534" s="290"/>
      <c r="AL534" s="290"/>
      <c r="AM534" s="290"/>
      <c r="AN534" s="290"/>
      <c r="AO534" s="290"/>
      <c r="AP534" s="290"/>
      <c r="AQ534" s="290"/>
      <c r="AR534" s="290"/>
      <c r="AS534" s="290"/>
      <c r="AT534" s="290"/>
      <c r="AU534" s="290"/>
      <c r="AV534" s="290"/>
      <c r="AW534" s="290"/>
      <c r="AX534" s="290"/>
      <c r="AY534" s="290"/>
      <c r="AZ534" s="290"/>
      <c r="BA534" s="290"/>
      <c r="BB534" s="290"/>
      <c r="BC534" s="290"/>
      <c r="BD534" s="290"/>
      <c r="BE534" s="290"/>
      <c r="BF534" s="290"/>
    </row>
    <row r="535" spans="2:58" hidden="1">
      <c r="B535" s="251"/>
      <c r="AB535" s="290"/>
      <c r="AC535" s="290"/>
      <c r="AD535" s="290"/>
      <c r="AE535" s="290"/>
      <c r="AF535" s="290"/>
      <c r="AG535" s="290"/>
      <c r="AH535" s="290"/>
      <c r="AI535" s="290"/>
      <c r="AJ535" s="290"/>
      <c r="AK535" s="290"/>
      <c r="AL535" s="290"/>
      <c r="AM535" s="290"/>
      <c r="AN535" s="290"/>
      <c r="AO535" s="290"/>
      <c r="AP535" s="290"/>
      <c r="AQ535" s="290"/>
      <c r="AR535" s="290"/>
      <c r="AS535" s="290"/>
      <c r="AT535" s="290"/>
      <c r="AU535" s="290"/>
      <c r="AV535" s="290"/>
      <c r="AW535" s="290"/>
      <c r="AX535" s="290"/>
      <c r="AY535" s="290"/>
      <c r="AZ535" s="290"/>
      <c r="BA535" s="290"/>
      <c r="BB535" s="290"/>
      <c r="BC535" s="290"/>
      <c r="BD535" s="290"/>
      <c r="BE535" s="290"/>
      <c r="BF535" s="290"/>
    </row>
    <row r="536" spans="2:58" hidden="1">
      <c r="B536" s="251"/>
      <c r="AB536" s="290"/>
      <c r="AC536" s="290"/>
      <c r="AD536" s="290"/>
      <c r="AE536" s="290"/>
      <c r="AF536" s="290"/>
      <c r="AG536" s="290"/>
      <c r="AH536" s="290"/>
      <c r="AI536" s="290"/>
      <c r="AJ536" s="290"/>
      <c r="AK536" s="290"/>
      <c r="AL536" s="290"/>
      <c r="AM536" s="290"/>
      <c r="AN536" s="290"/>
      <c r="AO536" s="290"/>
      <c r="AP536" s="290"/>
      <c r="AQ536" s="290"/>
      <c r="AR536" s="290"/>
      <c r="AS536" s="290"/>
      <c r="AT536" s="290"/>
      <c r="AU536" s="290"/>
      <c r="AV536" s="290"/>
      <c r="AW536" s="290"/>
      <c r="AX536" s="290"/>
      <c r="AY536" s="290"/>
      <c r="AZ536" s="290"/>
      <c r="BA536" s="290"/>
      <c r="BB536" s="290"/>
      <c r="BC536" s="290"/>
      <c r="BD536" s="290"/>
      <c r="BE536" s="290"/>
      <c r="BF536" s="290"/>
    </row>
    <row r="537" spans="2:58" hidden="1">
      <c r="B537" s="251"/>
      <c r="AB537" s="290"/>
      <c r="AC537" s="290"/>
      <c r="AD537" s="290"/>
      <c r="AE537" s="290"/>
      <c r="AF537" s="290"/>
      <c r="AG537" s="290"/>
      <c r="AH537" s="290"/>
      <c r="AI537" s="290"/>
      <c r="AJ537" s="290"/>
      <c r="AK537" s="290"/>
      <c r="AL537" s="290"/>
      <c r="AM537" s="290"/>
      <c r="AN537" s="290"/>
      <c r="AO537" s="290"/>
      <c r="AP537" s="290"/>
      <c r="AQ537" s="290"/>
      <c r="AR537" s="290"/>
      <c r="AS537" s="290"/>
      <c r="AT537" s="290"/>
      <c r="AU537" s="290"/>
      <c r="AV537" s="290"/>
      <c r="AW537" s="290"/>
      <c r="AX537" s="290"/>
      <c r="AY537" s="290"/>
      <c r="AZ537" s="290"/>
      <c r="BA537" s="290"/>
      <c r="BB537" s="290"/>
      <c r="BC537" s="290"/>
      <c r="BD537" s="290"/>
      <c r="BE537" s="290"/>
      <c r="BF537" s="290"/>
    </row>
    <row r="538" spans="2:58" hidden="1">
      <c r="B538" s="251"/>
      <c r="AB538" s="290"/>
      <c r="AC538" s="290"/>
      <c r="AD538" s="290"/>
      <c r="AE538" s="290"/>
      <c r="AF538" s="290"/>
      <c r="AG538" s="290"/>
      <c r="AH538" s="290"/>
      <c r="AI538" s="290"/>
      <c r="AJ538" s="290"/>
      <c r="AK538" s="290"/>
      <c r="AL538" s="290"/>
      <c r="AM538" s="290"/>
      <c r="AN538" s="290"/>
      <c r="AO538" s="290"/>
      <c r="AP538" s="290"/>
      <c r="AQ538" s="290"/>
      <c r="AR538" s="290"/>
      <c r="AS538" s="290"/>
      <c r="AT538" s="290"/>
      <c r="AU538" s="290"/>
      <c r="AV538" s="290"/>
      <c r="AW538" s="290"/>
      <c r="AX538" s="290"/>
      <c r="AY538" s="290"/>
      <c r="AZ538" s="290"/>
      <c r="BA538" s="290"/>
      <c r="BB538" s="290"/>
      <c r="BC538" s="290"/>
      <c r="BD538" s="290"/>
      <c r="BE538" s="290"/>
      <c r="BF538" s="290"/>
    </row>
    <row r="539" spans="2:58" hidden="1">
      <c r="B539" s="251"/>
      <c r="AB539" s="290"/>
      <c r="AC539" s="290"/>
      <c r="AD539" s="290"/>
      <c r="AE539" s="290"/>
      <c r="AF539" s="290"/>
      <c r="AG539" s="290"/>
      <c r="AH539" s="290"/>
      <c r="AI539" s="290"/>
      <c r="AJ539" s="290"/>
      <c r="AK539" s="290"/>
      <c r="AL539" s="290"/>
      <c r="AM539" s="290"/>
      <c r="AN539" s="290"/>
      <c r="AO539" s="290"/>
      <c r="AP539" s="290"/>
      <c r="AQ539" s="290"/>
      <c r="AR539" s="290"/>
      <c r="AS539" s="290"/>
      <c r="AT539" s="290"/>
      <c r="AU539" s="290"/>
      <c r="AV539" s="290"/>
      <c r="AW539" s="290"/>
      <c r="AX539" s="290"/>
      <c r="AY539" s="290"/>
      <c r="AZ539" s="290"/>
      <c r="BA539" s="290"/>
      <c r="BB539" s="290"/>
      <c r="BC539" s="290"/>
      <c r="BD539" s="290"/>
      <c r="BE539" s="290"/>
      <c r="BF539" s="290"/>
    </row>
    <row r="540" spans="2:58" hidden="1">
      <c r="B540" s="251"/>
      <c r="AB540" s="290"/>
      <c r="AC540" s="290"/>
      <c r="AD540" s="290"/>
      <c r="AE540" s="290"/>
      <c r="AF540" s="290"/>
      <c r="AG540" s="290"/>
      <c r="AH540" s="290"/>
      <c r="AI540" s="290"/>
      <c r="AJ540" s="290"/>
      <c r="AK540" s="290"/>
      <c r="AL540" s="290"/>
      <c r="AM540" s="290"/>
      <c r="AN540" s="290"/>
      <c r="AO540" s="290"/>
      <c r="AP540" s="290"/>
      <c r="AQ540" s="290"/>
      <c r="AR540" s="290"/>
      <c r="AS540" s="290"/>
      <c r="AT540" s="290"/>
      <c r="AU540" s="290"/>
      <c r="AV540" s="290"/>
      <c r="AW540" s="290"/>
      <c r="AX540" s="290"/>
      <c r="AY540" s="290"/>
      <c r="AZ540" s="290"/>
      <c r="BA540" s="290"/>
      <c r="BB540" s="290"/>
      <c r="BC540" s="290"/>
      <c r="BD540" s="290"/>
      <c r="BE540" s="290"/>
      <c r="BF540" s="290"/>
    </row>
    <row r="541" spans="2:58" hidden="1">
      <c r="B541" s="251"/>
      <c r="AB541" s="290"/>
      <c r="AC541" s="290"/>
      <c r="AD541" s="290"/>
      <c r="AE541" s="290"/>
      <c r="AF541" s="290"/>
      <c r="AG541" s="290"/>
      <c r="AH541" s="290"/>
      <c r="AI541" s="290"/>
      <c r="AJ541" s="290"/>
      <c r="AK541" s="290"/>
      <c r="AL541" s="290"/>
      <c r="AM541" s="290"/>
      <c r="AN541" s="290"/>
      <c r="AO541" s="290"/>
      <c r="AP541" s="290"/>
      <c r="AQ541" s="290"/>
      <c r="AR541" s="290"/>
      <c r="AS541" s="290"/>
      <c r="AT541" s="290"/>
      <c r="AU541" s="290"/>
      <c r="AV541" s="290"/>
      <c r="AW541" s="290"/>
      <c r="AX541" s="290"/>
      <c r="AY541" s="290"/>
      <c r="AZ541" s="290"/>
      <c r="BA541" s="290"/>
      <c r="BB541" s="290"/>
      <c r="BC541" s="290"/>
      <c r="BD541" s="290"/>
      <c r="BE541" s="290"/>
      <c r="BF541" s="290"/>
    </row>
    <row r="542" spans="2:58" hidden="1">
      <c r="B542" s="251"/>
      <c r="AB542" s="290"/>
      <c r="AC542" s="290"/>
      <c r="AD542" s="290"/>
      <c r="AE542" s="290"/>
      <c r="AF542" s="290"/>
      <c r="AG542" s="290"/>
      <c r="AH542" s="290"/>
      <c r="AI542" s="290"/>
      <c r="AJ542" s="290"/>
      <c r="AK542" s="290"/>
      <c r="AL542" s="290"/>
      <c r="AM542" s="290"/>
      <c r="AN542" s="290"/>
      <c r="AO542" s="290"/>
      <c r="AP542" s="290"/>
      <c r="AQ542" s="290"/>
      <c r="AR542" s="290"/>
      <c r="AS542" s="290"/>
      <c r="AT542" s="290"/>
      <c r="AU542" s="290"/>
      <c r="AV542" s="290"/>
      <c r="AW542" s="290"/>
      <c r="AX542" s="290"/>
      <c r="AY542" s="290"/>
      <c r="AZ542" s="290"/>
      <c r="BA542" s="290"/>
      <c r="BB542" s="290"/>
      <c r="BC542" s="290"/>
      <c r="BD542" s="290"/>
      <c r="BE542" s="290"/>
      <c r="BF542" s="290"/>
    </row>
    <row r="543" spans="2:58" hidden="1">
      <c r="B543" s="251"/>
      <c r="AB543" s="290"/>
      <c r="AC543" s="290"/>
      <c r="AD543" s="290"/>
      <c r="AE543" s="290"/>
      <c r="AF543" s="290"/>
      <c r="AG543" s="290"/>
      <c r="AH543" s="290"/>
      <c r="AI543" s="290"/>
      <c r="AJ543" s="290"/>
      <c r="AK543" s="290"/>
      <c r="AL543" s="290"/>
      <c r="AM543" s="290"/>
      <c r="AN543" s="290"/>
      <c r="AO543" s="290"/>
      <c r="AP543" s="290"/>
      <c r="AQ543" s="290"/>
      <c r="AR543" s="290"/>
      <c r="AS543" s="290"/>
      <c r="AT543" s="290"/>
      <c r="AU543" s="290"/>
      <c r="AV543" s="290"/>
      <c r="AW543" s="290"/>
      <c r="AX543" s="290"/>
      <c r="AY543" s="290"/>
      <c r="AZ543" s="290"/>
      <c r="BA543" s="290"/>
      <c r="BB543" s="290"/>
      <c r="BC543" s="290"/>
      <c r="BD543" s="290"/>
      <c r="BE543" s="290"/>
      <c r="BF543" s="290"/>
    </row>
    <row r="544" spans="2:58" hidden="1">
      <c r="B544" s="251"/>
      <c r="AB544" s="290"/>
      <c r="AC544" s="290"/>
      <c r="AD544" s="290"/>
      <c r="AE544" s="290"/>
      <c r="AF544" s="290"/>
      <c r="AG544" s="290"/>
      <c r="AH544" s="290"/>
      <c r="AI544" s="290"/>
      <c r="AJ544" s="290"/>
      <c r="AK544" s="290"/>
      <c r="AL544" s="290"/>
      <c r="AM544" s="290"/>
      <c r="AN544" s="290"/>
      <c r="AO544" s="290"/>
      <c r="AP544" s="290"/>
      <c r="AQ544" s="290"/>
      <c r="AR544" s="290"/>
      <c r="AS544" s="290"/>
      <c r="AT544" s="290"/>
      <c r="AU544" s="290"/>
      <c r="AV544" s="290"/>
      <c r="AW544" s="290"/>
      <c r="AX544" s="290"/>
      <c r="AY544" s="290"/>
      <c r="AZ544" s="290"/>
      <c r="BA544" s="290"/>
      <c r="BB544" s="290"/>
      <c r="BC544" s="290"/>
      <c r="BD544" s="290"/>
      <c r="BE544" s="290"/>
      <c r="BF544" s="290"/>
    </row>
    <row r="545" spans="2:58" hidden="1">
      <c r="B545" s="251"/>
      <c r="AB545" s="290"/>
      <c r="AC545" s="290"/>
      <c r="AD545" s="290"/>
      <c r="AE545" s="290"/>
      <c r="AF545" s="290"/>
      <c r="AG545" s="290"/>
      <c r="AH545" s="290"/>
      <c r="AI545" s="290"/>
      <c r="AJ545" s="290"/>
      <c r="AK545" s="290"/>
      <c r="AL545" s="290"/>
      <c r="AM545" s="290"/>
      <c r="AN545" s="290"/>
      <c r="AO545" s="290"/>
      <c r="AP545" s="290"/>
      <c r="AQ545" s="290"/>
      <c r="AR545" s="290"/>
      <c r="AS545" s="290"/>
      <c r="AT545" s="290"/>
      <c r="AU545" s="290"/>
      <c r="AV545" s="290"/>
      <c r="AW545" s="290"/>
      <c r="AX545" s="290"/>
      <c r="AY545" s="290"/>
      <c r="AZ545" s="290"/>
      <c r="BA545" s="290"/>
      <c r="BB545" s="290"/>
      <c r="BC545" s="290"/>
      <c r="BD545" s="290"/>
      <c r="BE545" s="290"/>
      <c r="BF545" s="290"/>
    </row>
    <row r="546" spans="2:58" hidden="1">
      <c r="B546" s="251"/>
      <c r="AB546" s="290"/>
      <c r="AC546" s="290"/>
      <c r="AD546" s="290"/>
      <c r="AE546" s="290"/>
      <c r="AF546" s="290"/>
      <c r="AG546" s="290"/>
      <c r="AH546" s="290"/>
      <c r="AI546" s="290"/>
      <c r="AJ546" s="290"/>
      <c r="AK546" s="290"/>
      <c r="AL546" s="290"/>
      <c r="AM546" s="290"/>
      <c r="AN546" s="290"/>
      <c r="AO546" s="290"/>
      <c r="AP546" s="290"/>
      <c r="AQ546" s="290"/>
      <c r="AR546" s="290"/>
      <c r="AS546" s="290"/>
      <c r="AT546" s="290"/>
      <c r="AU546" s="290"/>
      <c r="AV546" s="290"/>
      <c r="AW546" s="290"/>
      <c r="AX546" s="290"/>
      <c r="AY546" s="290"/>
      <c r="AZ546" s="290"/>
      <c r="BA546" s="290"/>
      <c r="BB546" s="290"/>
      <c r="BC546" s="290"/>
      <c r="BD546" s="290"/>
      <c r="BE546" s="290"/>
      <c r="BF546" s="290"/>
    </row>
    <row r="547" spans="2:58" hidden="1">
      <c r="B547" s="251"/>
      <c r="AB547" s="290"/>
      <c r="AC547" s="290"/>
      <c r="AD547" s="290"/>
      <c r="AE547" s="290"/>
      <c r="AF547" s="290"/>
      <c r="AG547" s="290"/>
      <c r="AH547" s="290"/>
      <c r="AI547" s="290"/>
      <c r="AJ547" s="290"/>
      <c r="AK547" s="290"/>
      <c r="AL547" s="290"/>
      <c r="AM547" s="290"/>
      <c r="AN547" s="290"/>
      <c r="AO547" s="290"/>
      <c r="AP547" s="290"/>
      <c r="AQ547" s="290"/>
      <c r="AR547" s="290"/>
      <c r="AS547" s="290"/>
      <c r="AT547" s="290"/>
      <c r="AU547" s="290"/>
      <c r="AV547" s="290"/>
      <c r="AW547" s="290"/>
      <c r="AX547" s="290"/>
      <c r="AY547" s="290"/>
      <c r="AZ547" s="290"/>
      <c r="BA547" s="290"/>
      <c r="BB547" s="290"/>
      <c r="BC547" s="290"/>
      <c r="BD547" s="290"/>
      <c r="BE547" s="290"/>
      <c r="BF547" s="290"/>
    </row>
    <row r="548" spans="2:58" hidden="1">
      <c r="B548" s="251"/>
      <c r="AB548" s="290"/>
      <c r="AC548" s="290"/>
      <c r="AD548" s="290"/>
      <c r="AE548" s="290"/>
      <c r="AF548" s="290"/>
      <c r="AG548" s="290"/>
      <c r="AH548" s="290"/>
      <c r="AI548" s="290"/>
      <c r="AJ548" s="290"/>
      <c r="AK548" s="290"/>
      <c r="AL548" s="290"/>
      <c r="AM548" s="290"/>
      <c r="AN548" s="290"/>
      <c r="AO548" s="290"/>
      <c r="AP548" s="290"/>
      <c r="AQ548" s="290"/>
      <c r="AR548" s="290"/>
      <c r="AS548" s="290"/>
      <c r="AT548" s="290"/>
      <c r="AU548" s="290"/>
      <c r="AV548" s="290"/>
      <c r="AW548" s="290"/>
      <c r="AX548" s="290"/>
      <c r="AY548" s="290"/>
      <c r="AZ548" s="290"/>
      <c r="BA548" s="290"/>
      <c r="BB548" s="290"/>
      <c r="BC548" s="290"/>
      <c r="BD548" s="290"/>
      <c r="BE548" s="290"/>
      <c r="BF548" s="290"/>
    </row>
    <row r="549" spans="2:58" hidden="1">
      <c r="B549" s="251"/>
      <c r="AB549" s="290"/>
      <c r="AC549" s="290"/>
      <c r="AD549" s="290"/>
      <c r="AE549" s="290"/>
      <c r="AF549" s="290"/>
      <c r="AG549" s="290"/>
      <c r="AH549" s="290"/>
      <c r="AI549" s="290"/>
      <c r="AJ549" s="290"/>
      <c r="AK549" s="290"/>
      <c r="AL549" s="290"/>
      <c r="AM549" s="290"/>
      <c r="AN549" s="290"/>
      <c r="AO549" s="290"/>
      <c r="AP549" s="290"/>
      <c r="AQ549" s="290"/>
      <c r="AR549" s="290"/>
      <c r="AS549" s="290"/>
      <c r="AT549" s="290"/>
      <c r="AU549" s="290"/>
      <c r="AV549" s="290"/>
      <c r="AW549" s="290"/>
      <c r="AX549" s="290"/>
      <c r="AY549" s="290"/>
      <c r="AZ549" s="290"/>
      <c r="BA549" s="290"/>
      <c r="BB549" s="290"/>
      <c r="BC549" s="290"/>
      <c r="BD549" s="290"/>
      <c r="BE549" s="290"/>
      <c r="BF549" s="290"/>
    </row>
    <row r="550" spans="2:58" hidden="1">
      <c r="B550" s="251"/>
      <c r="AB550" s="290"/>
      <c r="AC550" s="290"/>
      <c r="AD550" s="290"/>
      <c r="AE550" s="290"/>
      <c r="AF550" s="290"/>
      <c r="AG550" s="290"/>
      <c r="AH550" s="290"/>
      <c r="AI550" s="290"/>
      <c r="AJ550" s="290"/>
      <c r="AK550" s="290"/>
      <c r="AL550" s="290"/>
      <c r="AM550" s="290"/>
      <c r="AN550" s="290"/>
      <c r="AO550" s="290"/>
      <c r="AP550" s="290"/>
      <c r="AQ550" s="290"/>
      <c r="AR550" s="290"/>
      <c r="AS550" s="290"/>
      <c r="AT550" s="290"/>
      <c r="AU550" s="290"/>
      <c r="AV550" s="290"/>
      <c r="AW550" s="290"/>
      <c r="AX550" s="290"/>
      <c r="AY550" s="290"/>
      <c r="AZ550" s="290"/>
      <c r="BA550" s="290"/>
      <c r="BB550" s="290"/>
      <c r="BC550" s="290"/>
      <c r="BD550" s="290"/>
      <c r="BE550" s="290"/>
      <c r="BF550" s="290"/>
    </row>
    <row r="551" spans="2:58" hidden="1">
      <c r="B551" s="251"/>
      <c r="AB551" s="290"/>
      <c r="AC551" s="290"/>
      <c r="AD551" s="290"/>
      <c r="AE551" s="290"/>
      <c r="AF551" s="290"/>
      <c r="AG551" s="290"/>
      <c r="AH551" s="290"/>
      <c r="AI551" s="290"/>
      <c r="AJ551" s="290"/>
      <c r="AK551" s="290"/>
      <c r="AL551" s="290"/>
      <c r="AM551" s="290"/>
      <c r="AN551" s="290"/>
      <c r="AO551" s="290"/>
      <c r="AP551" s="290"/>
      <c r="AQ551" s="290"/>
      <c r="AR551" s="290"/>
      <c r="AS551" s="290"/>
      <c r="AT551" s="290"/>
      <c r="AU551" s="290"/>
      <c r="AV551" s="290"/>
      <c r="AW551" s="290"/>
      <c r="AX551" s="290"/>
      <c r="AY551" s="290"/>
      <c r="AZ551" s="290"/>
      <c r="BA551" s="290"/>
      <c r="BB551" s="290"/>
      <c r="BC551" s="290"/>
      <c r="BD551" s="290"/>
      <c r="BE551" s="290"/>
      <c r="BF551" s="290"/>
    </row>
    <row r="552" spans="2:58" hidden="1">
      <c r="B552" s="251"/>
      <c r="AB552" s="290"/>
      <c r="AC552" s="290"/>
      <c r="AD552" s="290"/>
      <c r="AE552" s="290"/>
      <c r="AF552" s="290"/>
      <c r="AG552" s="290"/>
      <c r="AH552" s="290"/>
      <c r="AI552" s="290"/>
      <c r="AJ552" s="290"/>
      <c r="AK552" s="290"/>
      <c r="AL552" s="290"/>
      <c r="AM552" s="290"/>
      <c r="AN552" s="290"/>
      <c r="AO552" s="290"/>
      <c r="AP552" s="290"/>
      <c r="AQ552" s="290"/>
      <c r="AR552" s="290"/>
      <c r="AS552" s="290"/>
      <c r="AT552" s="290"/>
      <c r="AU552" s="290"/>
      <c r="AV552" s="290"/>
      <c r="AW552" s="290"/>
      <c r="AX552" s="290"/>
      <c r="AY552" s="290"/>
      <c r="AZ552" s="290"/>
      <c r="BA552" s="290"/>
      <c r="BB552" s="290"/>
      <c r="BC552" s="290"/>
      <c r="BD552" s="290"/>
      <c r="BE552" s="290"/>
      <c r="BF552" s="290"/>
    </row>
    <row r="553" spans="2:58" hidden="1">
      <c r="B553" s="251"/>
      <c r="AB553" s="290"/>
      <c r="AC553" s="290"/>
      <c r="AD553" s="290"/>
      <c r="AE553" s="290"/>
      <c r="AF553" s="290"/>
      <c r="AG553" s="290"/>
      <c r="AH553" s="290"/>
      <c r="AI553" s="290"/>
      <c r="AJ553" s="290"/>
      <c r="AK553" s="290"/>
      <c r="AL553" s="290"/>
      <c r="AM553" s="290"/>
      <c r="AN553" s="290"/>
      <c r="AO553" s="290"/>
      <c r="AP553" s="290"/>
      <c r="AQ553" s="290"/>
      <c r="AR553" s="290"/>
      <c r="AS553" s="290"/>
      <c r="AT553" s="290"/>
      <c r="AU553" s="290"/>
      <c r="AV553" s="290"/>
      <c r="AW553" s="290"/>
      <c r="AX553" s="290"/>
      <c r="AY553" s="290"/>
      <c r="AZ553" s="290"/>
      <c r="BA553" s="290"/>
      <c r="BB553" s="290"/>
      <c r="BC553" s="290"/>
      <c r="BD553" s="290"/>
      <c r="BE553" s="290"/>
      <c r="BF553" s="290"/>
    </row>
    <row r="554" spans="2:58" hidden="1">
      <c r="B554" s="251"/>
      <c r="AB554" s="290"/>
      <c r="AC554" s="290"/>
      <c r="AD554" s="290"/>
      <c r="AE554" s="290"/>
      <c r="AF554" s="290"/>
      <c r="AG554" s="290"/>
      <c r="AH554" s="290"/>
      <c r="AI554" s="290"/>
      <c r="AJ554" s="290"/>
      <c r="AK554" s="290"/>
      <c r="AL554" s="290"/>
      <c r="AM554" s="290"/>
      <c r="AN554" s="290"/>
      <c r="AO554" s="290"/>
      <c r="AP554" s="290"/>
      <c r="AQ554" s="290"/>
      <c r="AR554" s="290"/>
      <c r="AS554" s="290"/>
      <c r="AT554" s="290"/>
      <c r="AU554" s="290"/>
      <c r="AV554" s="290"/>
      <c r="AW554" s="290"/>
      <c r="AX554" s="290"/>
      <c r="AY554" s="290"/>
      <c r="AZ554" s="290"/>
      <c r="BA554" s="290"/>
      <c r="BB554" s="290"/>
      <c r="BC554" s="290"/>
      <c r="BD554" s="290"/>
      <c r="BE554" s="290"/>
      <c r="BF554" s="290"/>
    </row>
    <row r="555" spans="2:58" hidden="1">
      <c r="B555" s="251"/>
      <c r="AB555" s="290"/>
      <c r="AC555" s="290"/>
      <c r="AD555" s="290"/>
      <c r="AE555" s="290"/>
      <c r="AF555" s="290"/>
      <c r="AG555" s="290"/>
      <c r="AH555" s="290"/>
      <c r="AI555" s="290"/>
      <c r="AJ555" s="290"/>
      <c r="AK555" s="290"/>
      <c r="AL555" s="290"/>
      <c r="AM555" s="290"/>
      <c r="AN555" s="290"/>
      <c r="AO555" s="290"/>
      <c r="AP555" s="290"/>
      <c r="AQ555" s="290"/>
      <c r="AR555" s="290"/>
      <c r="AS555" s="290"/>
      <c r="AT555" s="290"/>
      <c r="AU555" s="290"/>
      <c r="AV555" s="290"/>
      <c r="AW555" s="290"/>
      <c r="AX555" s="290"/>
      <c r="AY555" s="290"/>
      <c r="AZ555" s="290"/>
      <c r="BA555" s="290"/>
      <c r="BB555" s="290"/>
      <c r="BC555" s="290"/>
      <c r="BD555" s="290"/>
      <c r="BE555" s="290"/>
      <c r="BF555" s="290"/>
    </row>
    <row r="556" spans="2:58" hidden="1">
      <c r="B556" s="251"/>
      <c r="AB556" s="290"/>
      <c r="AC556" s="290"/>
      <c r="AD556" s="290"/>
      <c r="AE556" s="290"/>
      <c r="AF556" s="290"/>
      <c r="AG556" s="290"/>
      <c r="AH556" s="290"/>
      <c r="AI556" s="290"/>
      <c r="AJ556" s="290"/>
      <c r="AK556" s="290"/>
      <c r="AL556" s="290"/>
      <c r="AM556" s="290"/>
      <c r="AN556" s="290"/>
      <c r="AO556" s="290"/>
      <c r="AP556" s="290"/>
      <c r="AQ556" s="290"/>
      <c r="AR556" s="290"/>
      <c r="AS556" s="290"/>
      <c r="AT556" s="290"/>
      <c r="AU556" s="290"/>
      <c r="AV556" s="290"/>
      <c r="AW556" s="290"/>
      <c r="AX556" s="290"/>
      <c r="AY556" s="290"/>
      <c r="AZ556" s="290"/>
      <c r="BA556" s="290"/>
      <c r="BB556" s="290"/>
      <c r="BC556" s="290"/>
      <c r="BD556" s="290"/>
      <c r="BE556" s="290"/>
      <c r="BF556" s="290"/>
    </row>
    <row r="557" spans="2:58" hidden="1">
      <c r="B557" s="251"/>
      <c r="AB557" s="290"/>
      <c r="AC557" s="290"/>
      <c r="AD557" s="290"/>
      <c r="AE557" s="290"/>
      <c r="AF557" s="290"/>
      <c r="AG557" s="290"/>
      <c r="AH557" s="290"/>
      <c r="AI557" s="290"/>
      <c r="AJ557" s="290"/>
      <c r="AK557" s="290"/>
      <c r="AL557" s="290"/>
      <c r="AM557" s="290"/>
      <c r="AN557" s="290"/>
      <c r="AO557" s="290"/>
      <c r="AP557" s="290"/>
      <c r="AQ557" s="290"/>
      <c r="AR557" s="290"/>
      <c r="AS557" s="290"/>
      <c r="AT557" s="290"/>
      <c r="AU557" s="290"/>
      <c r="AV557" s="290"/>
      <c r="AW557" s="290"/>
      <c r="AX557" s="290"/>
      <c r="AY557" s="290"/>
      <c r="AZ557" s="290"/>
      <c r="BA557" s="290"/>
      <c r="BB557" s="290"/>
      <c r="BC557" s="290"/>
      <c r="BD557" s="290"/>
      <c r="BE557" s="290"/>
      <c r="BF557" s="290"/>
    </row>
    <row r="558" spans="2:58" hidden="1">
      <c r="B558" s="251"/>
      <c r="AB558" s="290"/>
      <c r="AC558" s="290"/>
      <c r="AD558" s="290"/>
      <c r="AE558" s="290"/>
      <c r="AF558" s="290"/>
      <c r="AG558" s="290"/>
      <c r="AH558" s="290"/>
      <c r="AI558" s="290"/>
      <c r="AJ558" s="290"/>
      <c r="AK558" s="290"/>
      <c r="AL558" s="290"/>
      <c r="AM558" s="290"/>
      <c r="AN558" s="290"/>
      <c r="AO558" s="290"/>
      <c r="AP558" s="290"/>
      <c r="AQ558" s="290"/>
      <c r="AR558" s="290"/>
      <c r="AS558" s="290"/>
      <c r="AT558" s="290"/>
      <c r="AU558" s="290"/>
      <c r="AV558" s="290"/>
      <c r="AW558" s="290"/>
      <c r="AX558" s="290"/>
      <c r="AY558" s="290"/>
      <c r="AZ558" s="290"/>
      <c r="BA558" s="290"/>
      <c r="BB558" s="290"/>
      <c r="BC558" s="290"/>
      <c r="BD558" s="290"/>
      <c r="BE558" s="290"/>
      <c r="BF558" s="290"/>
    </row>
    <row r="559" spans="2:58" hidden="1">
      <c r="B559" s="251"/>
      <c r="AB559" s="290"/>
      <c r="AC559" s="290"/>
      <c r="AD559" s="290"/>
      <c r="AE559" s="290"/>
      <c r="AF559" s="290"/>
      <c r="AG559" s="290"/>
      <c r="AH559" s="290"/>
      <c r="AI559" s="290"/>
      <c r="AJ559" s="290"/>
      <c r="AK559" s="290"/>
      <c r="AL559" s="290"/>
      <c r="AM559" s="290"/>
      <c r="AN559" s="290"/>
      <c r="AO559" s="290"/>
      <c r="AP559" s="290"/>
      <c r="AQ559" s="290"/>
      <c r="AR559" s="290"/>
      <c r="AS559" s="290"/>
      <c r="AT559" s="290"/>
      <c r="AU559" s="290"/>
      <c r="AV559" s="290"/>
      <c r="AW559" s="290"/>
      <c r="AX559" s="290"/>
      <c r="AY559" s="290"/>
      <c r="AZ559" s="290"/>
      <c r="BA559" s="290"/>
      <c r="BB559" s="290"/>
      <c r="BC559" s="290"/>
      <c r="BD559" s="290"/>
      <c r="BE559" s="290"/>
      <c r="BF559" s="290"/>
    </row>
    <row r="560" spans="2:58" hidden="1">
      <c r="B560" s="251"/>
      <c r="AB560" s="290"/>
      <c r="AC560" s="290"/>
      <c r="AD560" s="290"/>
      <c r="AE560" s="290"/>
      <c r="AF560" s="290"/>
      <c r="AG560" s="290"/>
      <c r="AH560" s="290"/>
      <c r="AI560" s="290"/>
      <c r="AJ560" s="290"/>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c r="BE560" s="290"/>
      <c r="BF560" s="290"/>
    </row>
    <row r="561" spans="2:58" hidden="1">
      <c r="B561" s="251"/>
      <c r="AB561" s="290"/>
      <c r="AC561" s="290"/>
      <c r="AD561" s="290"/>
      <c r="AE561" s="290"/>
      <c r="AF561" s="290"/>
      <c r="AG561" s="290"/>
      <c r="AH561" s="290"/>
      <c r="AI561" s="290"/>
      <c r="AJ561" s="290"/>
      <c r="AK561" s="290"/>
      <c r="AL561" s="290"/>
      <c r="AM561" s="290"/>
      <c r="AN561" s="290"/>
      <c r="AO561" s="290"/>
      <c r="AP561" s="290"/>
      <c r="AQ561" s="290"/>
      <c r="AR561" s="290"/>
      <c r="AS561" s="290"/>
      <c r="AT561" s="290"/>
      <c r="AU561" s="290"/>
      <c r="AV561" s="290"/>
      <c r="AW561" s="290"/>
      <c r="AX561" s="290"/>
      <c r="AY561" s="290"/>
      <c r="AZ561" s="290"/>
      <c r="BA561" s="290"/>
      <c r="BB561" s="290"/>
      <c r="BC561" s="290"/>
      <c r="BD561" s="290"/>
      <c r="BE561" s="290"/>
      <c r="BF561" s="290"/>
    </row>
    <row r="562" spans="2:58" hidden="1">
      <c r="AB562" s="290"/>
      <c r="AC562" s="290"/>
      <c r="AD562" s="290"/>
      <c r="AE562" s="290"/>
      <c r="AF562" s="290"/>
      <c r="AG562" s="290"/>
      <c r="AH562" s="290"/>
      <c r="AI562" s="290"/>
      <c r="AJ562" s="290"/>
      <c r="AK562" s="290"/>
      <c r="AL562" s="290"/>
      <c r="AM562" s="290"/>
      <c r="AN562" s="290"/>
      <c r="AO562" s="290"/>
      <c r="AP562" s="290"/>
      <c r="AQ562" s="290"/>
      <c r="AR562" s="290"/>
      <c r="AS562" s="290"/>
      <c r="AT562" s="290"/>
      <c r="AU562" s="290"/>
      <c r="AV562" s="290"/>
      <c r="AW562" s="290"/>
      <c r="AX562" s="290"/>
      <c r="AY562" s="290"/>
      <c r="AZ562" s="290"/>
      <c r="BA562" s="290"/>
      <c r="BB562" s="290"/>
      <c r="BC562" s="290"/>
      <c r="BD562" s="290"/>
      <c r="BE562" s="290"/>
      <c r="BF562" s="290"/>
    </row>
    <row r="563" spans="2:58" hidden="1">
      <c r="AB563" s="290"/>
      <c r="AC563" s="290"/>
      <c r="AD563" s="290"/>
      <c r="AE563" s="290"/>
      <c r="AF563" s="290"/>
      <c r="AG563" s="290"/>
      <c r="AH563" s="290"/>
      <c r="AI563" s="290"/>
      <c r="AJ563" s="290"/>
      <c r="AK563" s="290"/>
      <c r="AL563" s="290"/>
      <c r="AM563" s="290"/>
      <c r="AN563" s="290"/>
      <c r="AO563" s="290"/>
      <c r="AP563" s="290"/>
      <c r="AQ563" s="290"/>
      <c r="AR563" s="290"/>
      <c r="AS563" s="290"/>
      <c r="AT563" s="290"/>
      <c r="AU563" s="290"/>
      <c r="AV563" s="290"/>
      <c r="AW563" s="290"/>
      <c r="AX563" s="290"/>
      <c r="AY563" s="290"/>
      <c r="AZ563" s="290"/>
      <c r="BA563" s="290"/>
      <c r="BB563" s="290"/>
      <c r="BC563" s="290"/>
      <c r="BD563" s="290"/>
      <c r="BE563" s="290"/>
      <c r="BF563" s="290"/>
    </row>
  </sheetData>
  <sheetProtection formatCells="0" formatColumns="0" formatRows="0" insertHyperlinks="0" sort="0" autoFilter="0" pivotTables="0"/>
  <mergeCells count="74">
    <mergeCell ref="A57:B57"/>
    <mergeCell ref="A58:B58"/>
    <mergeCell ref="A59:B59"/>
    <mergeCell ref="A60:B60"/>
    <mergeCell ref="A53:B53"/>
    <mergeCell ref="A54:B54"/>
    <mergeCell ref="A55:B55"/>
    <mergeCell ref="A56:B56"/>
    <mergeCell ref="A48:B48"/>
    <mergeCell ref="A49:B49"/>
    <mergeCell ref="A50:B50"/>
    <mergeCell ref="A51:B51"/>
    <mergeCell ref="A52:B52"/>
    <mergeCell ref="A43:B43"/>
    <mergeCell ref="A44:B44"/>
    <mergeCell ref="A45:B45"/>
    <mergeCell ref="A46:B46"/>
    <mergeCell ref="A47:B47"/>
    <mergeCell ref="A39:B39"/>
    <mergeCell ref="A40:B40"/>
    <mergeCell ref="A41:B41"/>
    <mergeCell ref="A42:B42"/>
    <mergeCell ref="A33:B33"/>
    <mergeCell ref="A34:B34"/>
    <mergeCell ref="A35:B35"/>
    <mergeCell ref="A36:B36"/>
    <mergeCell ref="A37:B37"/>
    <mergeCell ref="A38:B38"/>
    <mergeCell ref="A30:B30"/>
    <mergeCell ref="A31:B31"/>
    <mergeCell ref="A32:B32"/>
    <mergeCell ref="A23:B23"/>
    <mergeCell ref="A24:B24"/>
    <mergeCell ref="A25:B25"/>
    <mergeCell ref="A26:B26"/>
    <mergeCell ref="A27:B27"/>
    <mergeCell ref="A28:B28"/>
    <mergeCell ref="A29:B29"/>
    <mergeCell ref="A21:B21"/>
    <mergeCell ref="A22:B22"/>
    <mergeCell ref="A9:B13"/>
    <mergeCell ref="A14:B14"/>
    <mergeCell ref="A15:B15"/>
    <mergeCell ref="A16:B16"/>
    <mergeCell ref="A17:B17"/>
    <mergeCell ref="A18:B18"/>
    <mergeCell ref="A19:B19"/>
    <mergeCell ref="A20:B20"/>
    <mergeCell ref="C57:E57"/>
    <mergeCell ref="H57:J57"/>
    <mergeCell ref="M57:O57"/>
    <mergeCell ref="R57:T57"/>
    <mergeCell ref="W57:Y57"/>
    <mergeCell ref="M56:P56"/>
    <mergeCell ref="R9:V9"/>
    <mergeCell ref="W9:AA9"/>
    <mergeCell ref="C56:F56"/>
    <mergeCell ref="H56:K56"/>
    <mergeCell ref="C10:D12"/>
    <mergeCell ref="E10:F12"/>
    <mergeCell ref="H10:I12"/>
    <mergeCell ref="J10:K12"/>
    <mergeCell ref="C9:G9"/>
    <mergeCell ref="H9:L9"/>
    <mergeCell ref="M10:N12"/>
    <mergeCell ref="O10:P12"/>
    <mergeCell ref="M9:Q9"/>
    <mergeCell ref="R56:U56"/>
    <mergeCell ref="W56:Z56"/>
    <mergeCell ref="R10:S12"/>
    <mergeCell ref="T10:U12"/>
    <mergeCell ref="W10:X12"/>
    <mergeCell ref="Y10:Z12"/>
    <mergeCell ref="AB11:AB12"/>
  </mergeCells>
  <conditionalFormatting sqref="C14:C55 H14:H55 M14:M55 R14:R55 W14:W55">
    <cfRule type="expression" dxfId="485" priority="13">
      <formula>AND(C14&gt;0,C14&lt;C$76)</formula>
    </cfRule>
  </conditionalFormatting>
  <conditionalFormatting sqref="C14:E55 H14:J55 M14:O55 R14:T55 W14:Y55">
    <cfRule type="expression" dxfId="484" priority="10">
      <formula>$A14=""</formula>
    </cfRule>
    <cfRule type="containsBlanks" dxfId="483" priority="12">
      <formula>LEN(TRIM(C14))=0</formula>
    </cfRule>
  </conditionalFormatting>
  <conditionalFormatting sqref="G58 L58 Q58 V58 AA58">
    <cfRule type="containsBlanks" dxfId="482" priority="11">
      <formula>LEN(TRIM(G58))=0</formula>
    </cfRule>
  </conditionalFormatting>
  <dataValidations count="1">
    <dataValidation type="decimal" allowBlank="1" showInputMessage="1" showErrorMessage="1" error="Cannot exceed 100%" sqref="Y14:Y55 E14:E55 O14:O55 J14:J55" xr:uid="{B913B179-1D52-45B2-AD66-DD1019C6B4DB}">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9.9978637043366805E-2"/>
    <pageSetUpPr fitToPage="1"/>
  </sheetPr>
  <dimension ref="A1:L120"/>
  <sheetViews>
    <sheetView showGridLines="0" showZeros="0" zoomScaleNormal="100" workbookViewId="0"/>
  </sheetViews>
  <sheetFormatPr defaultColWidth="0" defaultRowHeight="12.75" zeroHeight="1"/>
  <cols>
    <col min="1" max="1" width="19.42578125" customWidth="1"/>
    <col min="2" max="2" width="42.42578125" customWidth="1"/>
    <col min="3" max="4" width="14.7109375" customWidth="1"/>
    <col min="5" max="7" width="14.7109375" hidden="1" customWidth="1"/>
    <col min="8" max="8" width="13.28515625" customWidth="1"/>
    <col min="9" max="9" width="2.5703125" customWidth="1"/>
    <col min="10" max="10" width="13.28515625" customWidth="1"/>
    <col min="11" max="11" width="2.28515625" hidden="1" customWidth="1"/>
    <col min="12" max="12" width="10.28515625" hidden="1" customWidth="1"/>
    <col min="13" max="16384" width="9.85546875" hidden="1"/>
  </cols>
  <sheetData>
    <row r="1" spans="1:8" ht="15.75">
      <c r="A1" s="63" t="str">
        <f>'Summary Capacity Building'!A1</f>
        <v>DEPARTMENT OF HOMELESSNESS AND SUPPORTIVE HOUSING</v>
      </c>
      <c r="B1" s="63"/>
      <c r="C1" s="56"/>
      <c r="H1" s="437"/>
    </row>
    <row r="2" spans="1:8" ht="15.75">
      <c r="A2" s="63" t="s">
        <v>288</v>
      </c>
      <c r="B2" s="63"/>
      <c r="C2" s="56"/>
    </row>
    <row r="3" spans="1:8" ht="15" customHeight="1">
      <c r="A3" s="68" t="s">
        <v>220</v>
      </c>
      <c r="B3" s="1134" t="str">
        <f>'Summary Capacity Building'!B3</f>
        <v/>
      </c>
      <c r="C3" s="56"/>
      <c r="D3" s="60"/>
      <c r="E3" s="60"/>
      <c r="F3" s="60"/>
      <c r="G3" s="60"/>
    </row>
    <row r="4" spans="1:8" ht="15" customHeight="1">
      <c r="A4" s="69" t="str">
        <f>'Summary Capacity Building'!A6</f>
        <v>Proposer Name</v>
      </c>
      <c r="B4" s="1135" t="str">
        <f>'Summary Capacity Building'!B6</f>
        <v/>
      </c>
      <c r="C4" s="56"/>
      <c r="D4" s="57"/>
      <c r="E4" s="57"/>
      <c r="F4" s="57"/>
      <c r="G4" s="57"/>
    </row>
    <row r="5" spans="1:8" ht="15" customHeight="1">
      <c r="A5" s="69" t="str">
        <f>'Summary Capacity Building'!A7</f>
        <v>Program</v>
      </c>
      <c r="B5" s="588" t="str">
        <f>'Summary Capacity Building'!B7</f>
        <v>RFQ #142 TAY Site in SOMA</v>
      </c>
      <c r="C5" s="56"/>
      <c r="D5" s="57"/>
      <c r="E5" s="57"/>
      <c r="F5" s="57"/>
      <c r="G5" s="57"/>
    </row>
    <row r="6" spans="1:8" ht="15.75">
      <c r="A6" s="69" t="s">
        <v>283</v>
      </c>
      <c r="B6" s="1133" t="str">
        <f>'Summary Capacity Building'!B8</f>
        <v>Supportive Services - Capacity Building</v>
      </c>
      <c r="C6" s="56"/>
      <c r="D6" s="189"/>
      <c r="E6" s="189"/>
      <c r="F6" s="189"/>
      <c r="G6" s="189"/>
    </row>
    <row r="7" spans="1:8">
      <c r="A7" s="30"/>
      <c r="B7" s="30"/>
      <c r="C7" s="903"/>
      <c r="D7" s="904"/>
      <c r="E7" s="904"/>
      <c r="F7" s="904"/>
      <c r="G7" s="904"/>
    </row>
    <row r="8" spans="1:8" ht="24.75" customHeight="1">
      <c r="C8" s="785" t="str">
        <f>'Summary Capacity Building'!E11</f>
        <v>Year 1</v>
      </c>
      <c r="D8" s="884" t="str">
        <f>'Summary Capacity Building'!F11</f>
        <v>Year 2</v>
      </c>
      <c r="E8" s="885" t="str">
        <f>'Summary Capacity Building'!G11</f>
        <v>Year 3</v>
      </c>
      <c r="F8" s="891" t="str">
        <f>'Summary Capacity Building'!H11</f>
        <v>Year 4</v>
      </c>
      <c r="G8" s="895" t="str">
        <f>'Summary Capacity Building'!I11</f>
        <v>Year 5</v>
      </c>
      <c r="H8" s="886" t="str">
        <f>'Summary Capacity Building'!J11</f>
        <v>All Years</v>
      </c>
    </row>
    <row r="9" spans="1:8" s="21" customFormat="1" ht="27" customHeight="1">
      <c r="C9" s="527" t="str">
        <f>'Salary Detail Capacity Building'!G10</f>
        <v>5/1/2024-6/30/2024</v>
      </c>
      <c r="D9" s="900" t="str">
        <f>'Salary Detail Capacity Building'!L10</f>
        <v>7/1/2024 - 6/30/2025</v>
      </c>
      <c r="E9" s="887" t="e">
        <f>'Salary Detail Capacity Building'!Q10</f>
        <v>#REF!</v>
      </c>
      <c r="F9" s="537" t="e">
        <f>'Salary Detail Capacity Building'!V10</f>
        <v>#REF!</v>
      </c>
      <c r="G9" s="539" t="e">
        <f>'Salary Detail Capacity Building'!AA10</f>
        <v>#REF!</v>
      </c>
      <c r="H9" s="892" t="str">
        <f>'Salary Detail Capacity Building'!AB10</f>
        <v>5/1/2024-6/30/2025</v>
      </c>
    </row>
    <row r="10" spans="1:8" s="630" customFormat="1" ht="19.5" hidden="1" customHeight="1">
      <c r="C10" s="793" t="str">
        <f>'Salary Detail Capacity Building'!G11</f>
        <v>2 Months</v>
      </c>
      <c r="D10" s="901" t="str">
        <f>'Salary Detail Capacity Building'!L11</f>
        <v>12 Months</v>
      </c>
      <c r="E10" s="888" t="str">
        <f>'Salary Detail Capacity Building'!Q11</f>
        <v>12 Months</v>
      </c>
      <c r="F10" s="762" t="str">
        <f>'Salary Detail Capacity Building'!V11</f>
        <v>12 Months</v>
      </c>
      <c r="G10" s="800" t="str">
        <f>'Salary Detail Capacity Building'!AA11</f>
        <v>12 Months</v>
      </c>
      <c r="H10" s="1459" t="str">
        <f>'Salary Detail Capacity Building'!AB11</f>
        <v>New</v>
      </c>
    </row>
    <row r="11" spans="1:8" s="630" customFormat="1" ht="19.5" hidden="1" customHeight="1">
      <c r="C11" s="846" t="str">
        <f>'Salary Detail Capacity Building'!G12</f>
        <v>New</v>
      </c>
      <c r="D11" s="901" t="str">
        <f>'Salary Detail Capacity Building'!L12</f>
        <v>New</v>
      </c>
      <c r="E11" s="889" t="str">
        <f>'Salary Detail Capacity Building'!Q12</f>
        <v>New</v>
      </c>
      <c r="F11" s="762" t="str">
        <f>'Salary Detail Capacity Building'!V12</f>
        <v>New</v>
      </c>
      <c r="G11" s="800" t="str">
        <f>'Salary Detail Capacity Building'!AA12</f>
        <v>New</v>
      </c>
      <c r="H11" s="1460"/>
    </row>
    <row r="12" spans="1:8" s="630" customFormat="1" ht="30.75" customHeight="1">
      <c r="A12" s="749" t="s">
        <v>289</v>
      </c>
      <c r="B12" s="749"/>
      <c r="C12" s="847" t="s">
        <v>290</v>
      </c>
      <c r="D12" s="902" t="s">
        <v>290</v>
      </c>
      <c r="E12" s="890" t="s">
        <v>290</v>
      </c>
      <c r="F12" s="762" t="s">
        <v>290</v>
      </c>
      <c r="G12" s="800" t="s">
        <v>290</v>
      </c>
      <c r="H12" s="893" t="s">
        <v>290</v>
      </c>
    </row>
    <row r="13" spans="1:8" s="342" customFormat="1" ht="17.25" customHeight="1">
      <c r="A13" s="1352" t="s">
        <v>291</v>
      </c>
      <c r="B13" s="1353"/>
      <c r="C13" s="848"/>
      <c r="D13" s="844"/>
      <c r="E13" s="833"/>
      <c r="F13" s="833"/>
      <c r="G13" s="848"/>
      <c r="H13" s="839">
        <f>SUM(C13,D13,E13,F13,G13)</f>
        <v>0</v>
      </c>
    </row>
    <row r="14" spans="1:8" s="342" customFormat="1" ht="17.25" customHeight="1">
      <c r="A14" s="1352" t="s">
        <v>292</v>
      </c>
      <c r="B14" s="1353"/>
      <c r="C14" s="355"/>
      <c r="D14" s="844"/>
      <c r="E14" s="833"/>
      <c r="F14" s="833"/>
      <c r="G14" s="848"/>
      <c r="H14" s="839">
        <f t="shared" ref="H14:H66" si="0">SUM(C14,D14,E14,F14,G14)</f>
        <v>0</v>
      </c>
    </row>
    <row r="15" spans="1:8" s="342" customFormat="1" ht="17.25" customHeight="1">
      <c r="A15" s="1352" t="s">
        <v>293</v>
      </c>
      <c r="B15" s="1353"/>
      <c r="C15" s="848"/>
      <c r="D15" s="844"/>
      <c r="E15" s="833"/>
      <c r="F15" s="833"/>
      <c r="G15" s="848"/>
      <c r="H15" s="839">
        <f t="shared" si="0"/>
        <v>0</v>
      </c>
    </row>
    <row r="16" spans="1:8" s="342" customFormat="1" ht="17.25" customHeight="1">
      <c r="A16" s="1352" t="s">
        <v>294</v>
      </c>
      <c r="B16" s="1353"/>
      <c r="C16" s="848"/>
      <c r="D16" s="844"/>
      <c r="E16" s="833"/>
      <c r="F16" s="833"/>
      <c r="G16" s="848"/>
      <c r="H16" s="839">
        <f t="shared" si="0"/>
        <v>0</v>
      </c>
    </row>
    <row r="17" spans="1:11" s="342" customFormat="1" ht="17.25" customHeight="1">
      <c r="A17" s="1352" t="s">
        <v>295</v>
      </c>
      <c r="B17" s="1353"/>
      <c r="C17" s="848"/>
      <c r="D17" s="844"/>
      <c r="E17" s="833"/>
      <c r="F17" s="833"/>
      <c r="G17" s="848"/>
      <c r="H17" s="839">
        <f t="shared" si="0"/>
        <v>0</v>
      </c>
    </row>
    <row r="18" spans="1:11" s="342" customFormat="1" ht="17.25" customHeight="1">
      <c r="A18" s="1352" t="s">
        <v>296</v>
      </c>
      <c r="B18" s="1353"/>
      <c r="C18" s="848"/>
      <c r="D18" s="844"/>
      <c r="E18" s="834"/>
      <c r="F18" s="834"/>
      <c r="G18" s="355"/>
      <c r="H18" s="839">
        <f t="shared" si="0"/>
        <v>0</v>
      </c>
      <c r="I18"/>
      <c r="J18"/>
      <c r="K18" s="13"/>
    </row>
    <row r="19" spans="1:11" s="342" customFormat="1" ht="17.25" customHeight="1">
      <c r="A19" s="1352" t="s">
        <v>297</v>
      </c>
      <c r="B19" s="1353"/>
      <c r="C19" s="848"/>
      <c r="D19" s="844"/>
      <c r="E19" s="834"/>
      <c r="F19" s="834"/>
      <c r="G19" s="355"/>
      <c r="H19" s="839">
        <f t="shared" si="0"/>
        <v>0</v>
      </c>
      <c r="I19"/>
      <c r="J19"/>
      <c r="K19"/>
    </row>
    <row r="20" spans="1:11" s="342" customFormat="1" ht="17.25" customHeight="1">
      <c r="A20" s="1352" t="s">
        <v>298</v>
      </c>
      <c r="B20" s="1353"/>
      <c r="C20" s="848"/>
      <c r="D20" s="844"/>
      <c r="E20" s="834"/>
      <c r="F20" s="834"/>
      <c r="G20" s="355"/>
      <c r="H20" s="839">
        <f t="shared" si="0"/>
        <v>0</v>
      </c>
      <c r="I20"/>
      <c r="J20"/>
      <c r="K20"/>
    </row>
    <row r="21" spans="1:11" s="342" customFormat="1" ht="17.25" customHeight="1">
      <c r="A21" s="1352" t="s">
        <v>299</v>
      </c>
      <c r="B21" s="1353"/>
      <c r="C21" s="848"/>
      <c r="D21" s="844"/>
      <c r="E21" s="833"/>
      <c r="F21" s="833"/>
      <c r="G21" s="848"/>
      <c r="H21" s="839">
        <f t="shared" si="0"/>
        <v>0</v>
      </c>
    </row>
    <row r="22" spans="1:11" s="342" customFormat="1" ht="17.25" customHeight="1">
      <c r="A22" s="1343"/>
      <c r="B22" s="1344"/>
      <c r="C22" s="848"/>
      <c r="D22" s="844"/>
      <c r="E22" s="834"/>
      <c r="F22" s="834"/>
      <c r="G22" s="355"/>
      <c r="H22" s="839">
        <f t="shared" si="0"/>
        <v>0</v>
      </c>
      <c r="I22"/>
      <c r="J22"/>
      <c r="K22"/>
    </row>
    <row r="23" spans="1:11" s="342" customFormat="1" ht="17.25" customHeight="1">
      <c r="A23" s="1343"/>
      <c r="B23" s="1344"/>
      <c r="C23" s="848"/>
      <c r="D23" s="844"/>
      <c r="E23" s="834"/>
      <c r="F23" s="834"/>
      <c r="G23" s="355"/>
      <c r="H23" s="839">
        <f t="shared" si="0"/>
        <v>0</v>
      </c>
      <c r="I23"/>
      <c r="J23"/>
      <c r="K23"/>
    </row>
    <row r="24" spans="1:11" s="342" customFormat="1" ht="17.25" customHeight="1">
      <c r="A24" s="1343"/>
      <c r="B24" s="1344"/>
      <c r="C24" s="848"/>
      <c r="D24" s="844"/>
      <c r="E24" s="834"/>
      <c r="F24" s="834"/>
      <c r="G24" s="355"/>
      <c r="H24" s="839">
        <f t="shared" si="0"/>
        <v>0</v>
      </c>
      <c r="I24"/>
      <c r="J24"/>
      <c r="K24"/>
    </row>
    <row r="25" spans="1:11" s="342" customFormat="1" ht="17.25" customHeight="1">
      <c r="A25" s="1343"/>
      <c r="B25" s="1344"/>
      <c r="C25" s="848"/>
      <c r="D25" s="844"/>
      <c r="E25" s="833"/>
      <c r="F25" s="833"/>
      <c r="G25" s="848"/>
      <c r="H25" s="839">
        <f t="shared" si="0"/>
        <v>0</v>
      </c>
    </row>
    <row r="26" spans="1:11" s="342" customFormat="1" ht="17.25" customHeight="1">
      <c r="A26" s="1343"/>
      <c r="B26" s="1344"/>
      <c r="C26" s="848"/>
      <c r="D26" s="844"/>
      <c r="E26" s="834"/>
      <c r="F26" s="834"/>
      <c r="G26" s="355"/>
      <c r="H26" s="839">
        <f t="shared" si="0"/>
        <v>0</v>
      </c>
      <c r="I26"/>
      <c r="J26"/>
      <c r="K26"/>
    </row>
    <row r="27" spans="1:11" s="342" customFormat="1" ht="17.25" customHeight="1">
      <c r="A27" s="1343"/>
      <c r="B27" s="1344"/>
      <c r="C27" s="848"/>
      <c r="D27" s="844"/>
      <c r="E27" s="834"/>
      <c r="F27" s="834"/>
      <c r="G27" s="355"/>
      <c r="H27" s="839">
        <f t="shared" si="0"/>
        <v>0</v>
      </c>
      <c r="I27"/>
      <c r="J27"/>
      <c r="K27"/>
    </row>
    <row r="28" spans="1:11" s="342" customFormat="1" ht="17.25" customHeight="1">
      <c r="A28" s="1343"/>
      <c r="B28" s="1344"/>
      <c r="C28" s="848"/>
      <c r="D28" s="844"/>
      <c r="E28" s="834"/>
      <c r="F28" s="834"/>
      <c r="G28" s="355"/>
      <c r="H28" s="839">
        <f t="shared" si="0"/>
        <v>0</v>
      </c>
      <c r="I28"/>
      <c r="J28"/>
      <c r="K28"/>
    </row>
    <row r="29" spans="1:11" s="342" customFormat="1" ht="17.25" customHeight="1">
      <c r="A29" s="1343"/>
      <c r="B29" s="1344"/>
      <c r="C29" s="848"/>
      <c r="D29" s="844"/>
      <c r="E29" s="833"/>
      <c r="F29" s="833"/>
      <c r="G29" s="848"/>
      <c r="H29" s="839">
        <f t="shared" si="0"/>
        <v>0</v>
      </c>
      <c r="I29"/>
      <c r="J29"/>
      <c r="K29"/>
    </row>
    <row r="30" spans="1:11" s="342" customFormat="1" ht="17.25" customHeight="1">
      <c r="A30" s="1343"/>
      <c r="B30" s="1344"/>
      <c r="C30" s="848"/>
      <c r="D30" s="844"/>
      <c r="E30" s="834"/>
      <c r="F30" s="834"/>
      <c r="G30" s="355"/>
      <c r="H30" s="839">
        <f t="shared" si="0"/>
        <v>0</v>
      </c>
      <c r="I30"/>
      <c r="J30"/>
      <c r="K30"/>
    </row>
    <row r="31" spans="1:11" s="342" customFormat="1" ht="17.25" customHeight="1">
      <c r="A31" s="1343"/>
      <c r="B31" s="1344"/>
      <c r="C31" s="848"/>
      <c r="D31" s="844"/>
      <c r="E31" s="833"/>
      <c r="F31" s="833"/>
      <c r="G31" s="848"/>
      <c r="H31" s="839">
        <f t="shared" si="0"/>
        <v>0</v>
      </c>
    </row>
    <row r="32" spans="1:11" s="342" customFormat="1" ht="17.25" customHeight="1">
      <c r="A32" s="1343"/>
      <c r="B32" s="1344"/>
      <c r="C32" s="848"/>
      <c r="D32" s="844"/>
      <c r="E32" s="833"/>
      <c r="F32" s="833"/>
      <c r="G32" s="848"/>
      <c r="H32" s="839">
        <f t="shared" si="0"/>
        <v>0</v>
      </c>
    </row>
    <row r="33" spans="1:11" s="342" customFormat="1" ht="17.25" customHeight="1">
      <c r="A33" s="1343"/>
      <c r="B33" s="1344"/>
      <c r="C33" s="848"/>
      <c r="D33" s="844"/>
      <c r="E33" s="834"/>
      <c r="F33" s="834"/>
      <c r="G33" s="355"/>
      <c r="H33" s="839">
        <f t="shared" si="0"/>
        <v>0</v>
      </c>
      <c r="I33"/>
      <c r="J33"/>
      <c r="K33"/>
    </row>
    <row r="34" spans="1:11" s="342" customFormat="1" ht="17.25" customHeight="1">
      <c r="A34" s="1343"/>
      <c r="B34" s="1344"/>
      <c r="C34" s="848"/>
      <c r="D34" s="844"/>
      <c r="E34" s="834"/>
      <c r="F34" s="834"/>
      <c r="G34" s="355"/>
      <c r="H34" s="839">
        <f t="shared" si="0"/>
        <v>0</v>
      </c>
      <c r="I34"/>
      <c r="J34"/>
      <c r="K34"/>
    </row>
    <row r="35" spans="1:11" s="342" customFormat="1" ht="17.25" customHeight="1">
      <c r="A35" s="1343"/>
      <c r="B35" s="1344"/>
      <c r="C35" s="848"/>
      <c r="D35" s="844"/>
      <c r="E35" s="834"/>
      <c r="F35" s="834"/>
      <c r="G35" s="355"/>
      <c r="H35" s="839">
        <f t="shared" si="0"/>
        <v>0</v>
      </c>
      <c r="I35"/>
      <c r="J35"/>
      <c r="K35"/>
    </row>
    <row r="36" spans="1:11" s="342" customFormat="1" ht="17.25" customHeight="1">
      <c r="A36" s="1343"/>
      <c r="B36" s="1344"/>
      <c r="C36" s="848"/>
      <c r="D36" s="844"/>
      <c r="E36" s="834"/>
      <c r="F36" s="834"/>
      <c r="G36" s="355"/>
      <c r="H36" s="839">
        <f t="shared" si="0"/>
        <v>0</v>
      </c>
      <c r="I36"/>
      <c r="J36"/>
      <c r="K36"/>
    </row>
    <row r="37" spans="1:11" s="342" customFormat="1" ht="17.25" customHeight="1">
      <c r="A37" s="1343"/>
      <c r="B37" s="1344"/>
      <c r="C37" s="848"/>
      <c r="D37" s="844"/>
      <c r="E37" s="834"/>
      <c r="F37" s="834"/>
      <c r="G37" s="355"/>
      <c r="H37" s="839">
        <f t="shared" si="0"/>
        <v>0</v>
      </c>
      <c r="I37"/>
      <c r="J37"/>
      <c r="K37"/>
    </row>
    <row r="38" spans="1:11" s="342" customFormat="1" ht="17.25" customHeight="1">
      <c r="A38" s="1343"/>
      <c r="B38" s="1344"/>
      <c r="C38" s="848"/>
      <c r="D38" s="844"/>
      <c r="E38" s="834"/>
      <c r="F38" s="834"/>
      <c r="G38" s="355"/>
      <c r="H38" s="839">
        <f t="shared" si="0"/>
        <v>0</v>
      </c>
      <c r="I38"/>
      <c r="J38"/>
      <c r="K38"/>
    </row>
    <row r="39" spans="1:11" s="342" customFormat="1" ht="17.25" customHeight="1">
      <c r="A39" s="1343"/>
      <c r="B39" s="1344"/>
      <c r="C39" s="848"/>
      <c r="D39" s="844"/>
      <c r="E39" s="834"/>
      <c r="F39" s="834"/>
      <c r="G39" s="355"/>
      <c r="H39" s="839">
        <f t="shared" si="0"/>
        <v>0</v>
      </c>
      <c r="I39"/>
      <c r="J39"/>
      <c r="K39"/>
    </row>
    <row r="40" spans="1:11" s="342" customFormat="1" ht="17.25" customHeight="1">
      <c r="A40" s="1343"/>
      <c r="B40" s="1344"/>
      <c r="C40" s="848"/>
      <c r="D40" s="844"/>
      <c r="E40" s="834"/>
      <c r="F40" s="834"/>
      <c r="G40" s="355"/>
      <c r="H40" s="839">
        <f t="shared" si="0"/>
        <v>0</v>
      </c>
      <c r="I40"/>
      <c r="J40"/>
      <c r="K40"/>
    </row>
    <row r="41" spans="1:11" s="342" customFormat="1" ht="17.25" customHeight="1">
      <c r="A41" s="1343"/>
      <c r="B41" s="1344"/>
      <c r="C41" s="848"/>
      <c r="D41" s="844"/>
      <c r="E41" s="834"/>
      <c r="F41" s="834"/>
      <c r="G41" s="355"/>
      <c r="H41" s="839">
        <f t="shared" si="0"/>
        <v>0</v>
      </c>
      <c r="I41"/>
      <c r="J41"/>
      <c r="K41"/>
    </row>
    <row r="42" spans="1:11" s="342" customFormat="1" ht="17.25" customHeight="1">
      <c r="A42" s="1343"/>
      <c r="B42" s="1344"/>
      <c r="C42" s="848"/>
      <c r="D42" s="844"/>
      <c r="E42" s="834"/>
      <c r="F42" s="834"/>
      <c r="G42" s="355"/>
      <c r="H42" s="839">
        <f t="shared" si="0"/>
        <v>0</v>
      </c>
      <c r="I42"/>
      <c r="J42"/>
      <c r="K42"/>
    </row>
    <row r="43" spans="1:11" s="342" customFormat="1" ht="17.25" customHeight="1">
      <c r="A43" s="1343"/>
      <c r="B43" s="1344"/>
      <c r="C43" s="848"/>
      <c r="D43" s="844"/>
      <c r="E43" s="834"/>
      <c r="F43" s="834"/>
      <c r="G43" s="355"/>
      <c r="H43" s="839">
        <f t="shared" si="0"/>
        <v>0</v>
      </c>
      <c r="I43"/>
      <c r="J43"/>
      <c r="K43"/>
    </row>
    <row r="44" spans="1:11" s="342" customFormat="1" ht="17.25" customHeight="1">
      <c r="A44" s="1343"/>
      <c r="B44" s="1344"/>
      <c r="C44" s="848"/>
      <c r="D44" s="844"/>
      <c r="E44" s="834"/>
      <c r="F44" s="834"/>
      <c r="G44" s="355"/>
      <c r="H44" s="839">
        <f t="shared" si="0"/>
        <v>0</v>
      </c>
      <c r="I44"/>
      <c r="J44"/>
      <c r="K44"/>
    </row>
    <row r="45" spans="1:11" s="342" customFormat="1" ht="17.25" customHeight="1">
      <c r="A45" s="1343"/>
      <c r="B45" s="1344"/>
      <c r="C45" s="848"/>
      <c r="D45" s="844"/>
      <c r="E45" s="834"/>
      <c r="F45" s="834"/>
      <c r="G45" s="355"/>
      <c r="H45" s="839">
        <f t="shared" si="0"/>
        <v>0</v>
      </c>
      <c r="I45"/>
      <c r="J45"/>
      <c r="K45"/>
    </row>
    <row r="46" spans="1:11" s="342" customFormat="1" ht="17.25" customHeight="1">
      <c r="A46" s="1343"/>
      <c r="B46" s="1344"/>
      <c r="C46" s="848"/>
      <c r="D46" s="844"/>
      <c r="E46" s="834"/>
      <c r="F46" s="834"/>
      <c r="G46" s="355"/>
      <c r="H46" s="839">
        <f t="shared" si="0"/>
        <v>0</v>
      </c>
      <c r="I46"/>
      <c r="J46"/>
      <c r="K46"/>
    </row>
    <row r="47" spans="1:11" s="342" customFormat="1" ht="17.25" customHeight="1">
      <c r="A47" s="1343"/>
      <c r="B47" s="1344"/>
      <c r="C47" s="848"/>
      <c r="D47" s="844"/>
      <c r="E47" s="834"/>
      <c r="F47" s="834"/>
      <c r="G47" s="355"/>
      <c r="H47" s="839">
        <f t="shared" si="0"/>
        <v>0</v>
      </c>
      <c r="I47"/>
      <c r="J47"/>
      <c r="K47"/>
    </row>
    <row r="48" spans="1:11" s="342" customFormat="1" ht="17.25" customHeight="1">
      <c r="A48" s="1343"/>
      <c r="B48" s="1344"/>
      <c r="C48" s="848"/>
      <c r="D48" s="844"/>
      <c r="E48" s="834"/>
      <c r="F48" s="834"/>
      <c r="G48" s="355"/>
      <c r="H48" s="839">
        <f t="shared" si="0"/>
        <v>0</v>
      </c>
      <c r="I48"/>
      <c r="J48"/>
      <c r="K48"/>
    </row>
    <row r="49" spans="1:11" s="342" customFormat="1" ht="17.25" customHeight="1">
      <c r="A49" s="1343"/>
      <c r="B49" s="1344"/>
      <c r="C49" s="848"/>
      <c r="D49" s="844"/>
      <c r="E49" s="834"/>
      <c r="F49" s="834"/>
      <c r="G49" s="355"/>
      <c r="H49" s="839">
        <f t="shared" si="0"/>
        <v>0</v>
      </c>
      <c r="I49"/>
      <c r="J49"/>
      <c r="K49"/>
    </row>
    <row r="50" spans="1:11" s="342" customFormat="1" ht="17.25" customHeight="1">
      <c r="A50" s="1343"/>
      <c r="B50" s="1344"/>
      <c r="C50" s="848"/>
      <c r="D50" s="844"/>
      <c r="E50" s="834"/>
      <c r="F50" s="834"/>
      <c r="G50" s="355"/>
      <c r="H50" s="839">
        <f t="shared" si="0"/>
        <v>0</v>
      </c>
      <c r="I50"/>
      <c r="J50"/>
      <c r="K50"/>
    </row>
    <row r="51" spans="1:11" s="342" customFormat="1" ht="17.25" customHeight="1">
      <c r="A51" s="1343"/>
      <c r="B51" s="1344"/>
      <c r="C51" s="848"/>
      <c r="D51" s="844"/>
      <c r="E51" s="834"/>
      <c r="F51" s="834"/>
      <c r="G51" s="355"/>
      <c r="H51" s="839">
        <f t="shared" si="0"/>
        <v>0</v>
      </c>
      <c r="I51"/>
      <c r="J51"/>
      <c r="K51"/>
    </row>
    <row r="52" spans="1:11" s="342" customFormat="1" ht="17.25" customHeight="1">
      <c r="A52" s="1343"/>
      <c r="B52" s="1344"/>
      <c r="C52" s="848"/>
      <c r="D52" s="844"/>
      <c r="E52" s="834"/>
      <c r="F52" s="834"/>
      <c r="G52" s="355"/>
      <c r="H52" s="839">
        <f t="shared" si="0"/>
        <v>0</v>
      </c>
      <c r="I52"/>
      <c r="J52"/>
      <c r="K52"/>
    </row>
    <row r="53" spans="1:11" s="342" customFormat="1" ht="17.25" customHeight="1">
      <c r="A53" s="1343"/>
      <c r="B53" s="1344"/>
      <c r="C53" s="848"/>
      <c r="D53" s="844"/>
      <c r="E53" s="833"/>
      <c r="F53" s="833"/>
      <c r="G53" s="848"/>
      <c r="H53" s="839">
        <f t="shared" si="0"/>
        <v>0</v>
      </c>
    </row>
    <row r="54" spans="1:11" s="342" customFormat="1" ht="17.25" customHeight="1">
      <c r="A54" s="1343"/>
      <c r="B54" s="1344"/>
      <c r="C54" s="848"/>
      <c r="D54" s="844"/>
      <c r="E54" s="833"/>
      <c r="F54" s="833"/>
      <c r="G54" s="848"/>
      <c r="H54" s="839">
        <f t="shared" si="0"/>
        <v>0</v>
      </c>
    </row>
    <row r="55" spans="1:11" s="342" customFormat="1" ht="17.25" customHeight="1">
      <c r="A55" s="1348" t="s">
        <v>300</v>
      </c>
      <c r="B55" s="1349"/>
      <c r="C55" s="848"/>
      <c r="D55" s="844"/>
      <c r="E55" s="835"/>
      <c r="F55" s="834"/>
      <c r="G55" s="355"/>
      <c r="H55" s="839"/>
      <c r="I55"/>
      <c r="J55"/>
      <c r="K55"/>
    </row>
    <row r="56" spans="1:11" s="342" customFormat="1" ht="17.25" customHeight="1">
      <c r="A56" s="1343"/>
      <c r="B56" s="1344"/>
      <c r="C56" s="848"/>
      <c r="D56" s="844"/>
      <c r="E56" s="834"/>
      <c r="F56" s="834"/>
      <c r="G56" s="355"/>
      <c r="H56" s="839">
        <f t="shared" si="0"/>
        <v>0</v>
      </c>
      <c r="I56"/>
      <c r="J56"/>
      <c r="K56"/>
    </row>
    <row r="57" spans="1:11" s="342" customFormat="1" ht="17.25" customHeight="1">
      <c r="A57" s="1343"/>
      <c r="B57" s="1344"/>
      <c r="C57" s="848"/>
      <c r="D57" s="844"/>
      <c r="E57" s="834"/>
      <c r="F57" s="834"/>
      <c r="G57" s="355"/>
      <c r="H57" s="839">
        <f t="shared" si="0"/>
        <v>0</v>
      </c>
      <c r="I57"/>
      <c r="J57"/>
      <c r="K57"/>
    </row>
    <row r="58" spans="1:11" s="342" customFormat="1" ht="17.25" customHeight="1">
      <c r="A58" s="1343"/>
      <c r="B58" s="1344"/>
      <c r="C58" s="848"/>
      <c r="D58" s="844"/>
      <c r="E58" s="834"/>
      <c r="F58" s="834"/>
      <c r="G58" s="355"/>
      <c r="H58" s="839">
        <f t="shared" si="0"/>
        <v>0</v>
      </c>
      <c r="I58"/>
      <c r="J58"/>
      <c r="K58"/>
    </row>
    <row r="59" spans="1:11" s="342" customFormat="1" ht="17.25" customHeight="1">
      <c r="A59" s="1343"/>
      <c r="B59" s="1344"/>
      <c r="C59" s="848"/>
      <c r="D59" s="844"/>
      <c r="E59" s="834"/>
      <c r="F59" s="834"/>
      <c r="G59" s="355"/>
      <c r="H59" s="839">
        <f t="shared" si="0"/>
        <v>0</v>
      </c>
      <c r="I59"/>
      <c r="J59"/>
      <c r="K59"/>
    </row>
    <row r="60" spans="1:11" s="342" customFormat="1" ht="17.25" customHeight="1">
      <c r="A60" s="1343"/>
      <c r="B60" s="1344"/>
      <c r="C60" s="848"/>
      <c r="D60" s="844"/>
      <c r="E60" s="833"/>
      <c r="F60" s="833"/>
      <c r="G60" s="848"/>
      <c r="H60" s="839">
        <f t="shared" si="0"/>
        <v>0</v>
      </c>
    </row>
    <row r="61" spans="1:11" s="342" customFormat="1" ht="17.25" customHeight="1">
      <c r="A61" s="1343"/>
      <c r="B61" s="1344"/>
      <c r="C61" s="848"/>
      <c r="D61" s="844"/>
      <c r="E61" s="834"/>
      <c r="F61" s="834"/>
      <c r="G61" s="355"/>
      <c r="H61" s="839">
        <f t="shared" si="0"/>
        <v>0</v>
      </c>
      <c r="I61"/>
      <c r="J61"/>
      <c r="K61"/>
    </row>
    <row r="62" spans="1:11" s="342" customFormat="1" ht="17.25" customHeight="1">
      <c r="A62" s="1343"/>
      <c r="B62" s="1344"/>
      <c r="C62" s="848"/>
      <c r="D62" s="844"/>
      <c r="E62" s="833"/>
      <c r="F62" s="833"/>
      <c r="G62" s="848"/>
      <c r="H62" s="839">
        <f t="shared" si="0"/>
        <v>0</v>
      </c>
    </row>
    <row r="63" spans="1:11" s="342" customFormat="1" ht="17.25" customHeight="1">
      <c r="A63" s="1343"/>
      <c r="B63" s="1344"/>
      <c r="C63" s="848"/>
      <c r="D63" s="844"/>
      <c r="E63" s="833"/>
      <c r="F63" s="833"/>
      <c r="G63" s="848"/>
      <c r="H63" s="839">
        <f t="shared" si="0"/>
        <v>0</v>
      </c>
    </row>
    <row r="64" spans="1:11" s="342" customFormat="1" ht="17.25" customHeight="1">
      <c r="A64" s="1343"/>
      <c r="B64" s="1344"/>
      <c r="C64" s="848"/>
      <c r="D64" s="844"/>
      <c r="E64" s="833"/>
      <c r="F64" s="833"/>
      <c r="G64" s="848"/>
      <c r="H64" s="839">
        <f t="shared" si="0"/>
        <v>0</v>
      </c>
    </row>
    <row r="65" spans="1:11" s="342" customFormat="1" ht="17.25" customHeight="1">
      <c r="A65" s="1343"/>
      <c r="B65" s="1344"/>
      <c r="C65" s="848"/>
      <c r="D65" s="844"/>
      <c r="E65" s="833"/>
      <c r="F65" s="833"/>
      <c r="G65" s="848"/>
      <c r="H65" s="839">
        <f t="shared" si="0"/>
        <v>0</v>
      </c>
    </row>
    <row r="66" spans="1:11" s="342" customFormat="1" ht="15" customHeight="1">
      <c r="A66" s="1343"/>
      <c r="B66" s="1344"/>
      <c r="C66" s="896"/>
      <c r="D66" s="850"/>
      <c r="E66" s="836"/>
      <c r="F66" s="849"/>
      <c r="G66" s="896"/>
      <c r="H66" s="839">
        <f t="shared" si="0"/>
        <v>0</v>
      </c>
    </row>
    <row r="67" spans="1:11" ht="17.25" customHeight="1">
      <c r="A67" s="1345" t="s">
        <v>301</v>
      </c>
      <c r="B67" s="1346"/>
      <c r="C67" s="355">
        <f t="shared" ref="C67:G67" si="1">ROUND(SUM(C13:C66),0)</f>
        <v>0</v>
      </c>
      <c r="D67" s="619">
        <f t="shared" si="1"/>
        <v>0</v>
      </c>
      <c r="E67" s="834">
        <f t="shared" si="1"/>
        <v>0</v>
      </c>
      <c r="F67" s="834">
        <f t="shared" si="1"/>
        <v>0</v>
      </c>
      <c r="G67" s="355">
        <f t="shared" si="1"/>
        <v>0</v>
      </c>
      <c r="H67" s="619">
        <f t="shared" ref="H67" si="2">SUM(H13:H66)</f>
        <v>0</v>
      </c>
    </row>
    <row r="68" spans="1:11" s="342" customFormat="1" ht="17.25" customHeight="1">
      <c r="A68" s="1351"/>
      <c r="B68" s="1351"/>
      <c r="C68" s="896"/>
      <c r="D68" s="850"/>
      <c r="E68" s="836"/>
      <c r="F68" s="849"/>
      <c r="G68" s="896"/>
      <c r="H68" s="840"/>
    </row>
    <row r="69" spans="1:11" s="342" customFormat="1" ht="17.25" customHeight="1">
      <c r="A69" s="1350" t="s">
        <v>302</v>
      </c>
      <c r="B69" s="1350"/>
      <c r="C69" s="896"/>
      <c r="D69" s="850"/>
      <c r="E69" s="836"/>
      <c r="F69" s="849"/>
      <c r="G69" s="896"/>
      <c r="H69" s="840"/>
    </row>
    <row r="70" spans="1:11" s="342" customFormat="1" ht="17.25" customHeight="1">
      <c r="A70" s="1343"/>
      <c r="B70" s="1344"/>
      <c r="C70" s="848"/>
      <c r="D70" s="844"/>
      <c r="E70" s="833"/>
      <c r="F70" s="833"/>
      <c r="G70" s="848"/>
      <c r="H70" s="839">
        <f t="shared" ref="H70:H79" si="3">SUM(C70,D70,E70,F70,G70)</f>
        <v>0</v>
      </c>
      <c r="J70" s="1088"/>
    </row>
    <row r="71" spans="1:11" s="342" customFormat="1" ht="17.25" customHeight="1">
      <c r="A71" s="1343"/>
      <c r="B71" s="1344"/>
      <c r="C71" s="848"/>
      <c r="D71" s="844"/>
      <c r="E71" s="833"/>
      <c r="F71" s="833"/>
      <c r="G71" s="848"/>
      <c r="H71" s="839">
        <f t="shared" si="3"/>
        <v>0</v>
      </c>
      <c r="J71" s="1088"/>
    </row>
    <row r="72" spans="1:11" s="342" customFormat="1" ht="17.25" customHeight="1">
      <c r="A72" s="1343"/>
      <c r="B72" s="1344"/>
      <c r="C72" s="848"/>
      <c r="D72" s="844"/>
      <c r="E72" s="833"/>
      <c r="F72" s="833"/>
      <c r="G72" s="848"/>
      <c r="H72" s="839">
        <f t="shared" si="3"/>
        <v>0</v>
      </c>
      <c r="J72" s="1088"/>
    </row>
    <row r="73" spans="1:11" s="342" customFormat="1" ht="17.25" customHeight="1">
      <c r="A73" s="1343"/>
      <c r="B73" s="1344"/>
      <c r="C73" s="848"/>
      <c r="D73" s="844"/>
      <c r="E73" s="833"/>
      <c r="F73" s="833"/>
      <c r="G73" s="848"/>
      <c r="H73" s="839">
        <f t="shared" si="3"/>
        <v>0</v>
      </c>
      <c r="J73" s="1088"/>
    </row>
    <row r="74" spans="1:11" s="342" customFormat="1" ht="17.25" customHeight="1">
      <c r="A74" s="1343"/>
      <c r="B74" s="1344"/>
      <c r="C74" s="848"/>
      <c r="D74" s="844"/>
      <c r="E74" s="833"/>
      <c r="F74" s="833"/>
      <c r="G74" s="848"/>
      <c r="H74" s="839">
        <f t="shared" si="3"/>
        <v>0</v>
      </c>
      <c r="J74" s="1088"/>
    </row>
    <row r="75" spans="1:11" s="342" customFormat="1" ht="17.25" customHeight="1">
      <c r="A75" s="1343"/>
      <c r="B75" s="1344"/>
      <c r="C75" s="848"/>
      <c r="D75" s="844"/>
      <c r="E75" s="833"/>
      <c r="F75" s="833"/>
      <c r="G75" s="848"/>
      <c r="H75" s="839">
        <f t="shared" si="3"/>
        <v>0</v>
      </c>
      <c r="J75" s="1088"/>
    </row>
    <row r="76" spans="1:11" s="342" customFormat="1" ht="17.25" customHeight="1">
      <c r="A76" s="1343"/>
      <c r="B76" s="1344"/>
      <c r="C76" s="848"/>
      <c r="D76" s="844"/>
      <c r="E76" s="833"/>
      <c r="F76" s="833"/>
      <c r="G76" s="848"/>
      <c r="H76" s="839">
        <f t="shared" si="3"/>
        <v>0</v>
      </c>
      <c r="J76" s="1088"/>
    </row>
    <row r="77" spans="1:11" s="342" customFormat="1" ht="17.25" customHeight="1">
      <c r="A77" s="1343"/>
      <c r="B77" s="1344"/>
      <c r="C77" s="848"/>
      <c r="D77" s="844"/>
      <c r="E77" s="833"/>
      <c r="F77" s="833"/>
      <c r="G77" s="848"/>
      <c r="H77" s="839">
        <f t="shared" si="3"/>
        <v>0</v>
      </c>
      <c r="J77" s="1088"/>
    </row>
    <row r="78" spans="1:11" s="342" customFormat="1" ht="17.25" customHeight="1">
      <c r="A78" s="1343"/>
      <c r="B78" s="1344"/>
      <c r="C78" s="848"/>
      <c r="D78" s="844"/>
      <c r="E78" s="833"/>
      <c r="F78" s="833"/>
      <c r="G78" s="848"/>
      <c r="H78" s="839">
        <f t="shared" si="3"/>
        <v>0</v>
      </c>
      <c r="J78" s="1088"/>
    </row>
    <row r="79" spans="1:11" s="342" customFormat="1" ht="17.25" customHeight="1">
      <c r="A79" s="1343"/>
      <c r="B79" s="1344"/>
      <c r="C79" s="848"/>
      <c r="D79" s="844"/>
      <c r="E79" s="833"/>
      <c r="F79" s="833"/>
      <c r="G79" s="848"/>
      <c r="H79" s="839">
        <f t="shared" si="3"/>
        <v>0</v>
      </c>
      <c r="J79" s="1088"/>
    </row>
    <row r="80" spans="1:11" s="342" customFormat="1" ht="17.25" customHeight="1">
      <c r="A80" s="1348" t="s">
        <v>303</v>
      </c>
      <c r="B80" s="1349"/>
      <c r="C80" s="848"/>
      <c r="D80" s="619"/>
      <c r="E80" s="835"/>
      <c r="F80" s="834"/>
      <c r="G80" s="355"/>
      <c r="H80" s="839"/>
      <c r="I80"/>
      <c r="J80"/>
      <c r="K80"/>
    </row>
    <row r="81" spans="1:11" s="342" customFormat="1" ht="17.25" customHeight="1">
      <c r="A81" s="1343"/>
      <c r="B81" s="1344"/>
      <c r="C81" s="848"/>
      <c r="D81" s="844"/>
      <c r="E81" s="833"/>
      <c r="F81" s="833"/>
      <c r="G81" s="848"/>
      <c r="H81" s="839">
        <f t="shared" ref="H81:H90" si="4">SUM(C81,D81,E81,F81,G81)</f>
        <v>0</v>
      </c>
      <c r="J81" s="1088"/>
    </row>
    <row r="82" spans="1:11" s="342" customFormat="1" ht="17.25" customHeight="1">
      <c r="A82" s="1343"/>
      <c r="B82" s="1344"/>
      <c r="C82" s="848"/>
      <c r="D82" s="844"/>
      <c r="E82" s="833"/>
      <c r="F82" s="833"/>
      <c r="G82" s="848"/>
      <c r="H82" s="839">
        <f t="shared" si="4"/>
        <v>0</v>
      </c>
      <c r="J82" s="1088"/>
    </row>
    <row r="83" spans="1:11" s="342" customFormat="1" ht="17.25" customHeight="1">
      <c r="A83" s="1343"/>
      <c r="B83" s="1344"/>
      <c r="C83" s="848"/>
      <c r="D83" s="844"/>
      <c r="E83" s="833"/>
      <c r="F83" s="833"/>
      <c r="G83" s="848"/>
      <c r="H83" s="839">
        <f t="shared" si="4"/>
        <v>0</v>
      </c>
      <c r="J83" s="1088"/>
    </row>
    <row r="84" spans="1:11" s="342" customFormat="1" ht="17.25" customHeight="1">
      <c r="A84" s="1343"/>
      <c r="B84" s="1344"/>
      <c r="C84" s="848"/>
      <c r="D84" s="844"/>
      <c r="E84" s="833"/>
      <c r="F84" s="833"/>
      <c r="G84" s="848"/>
      <c r="H84" s="839">
        <f t="shared" si="4"/>
        <v>0</v>
      </c>
      <c r="J84" s="1088"/>
    </row>
    <row r="85" spans="1:11" s="342" customFormat="1" ht="17.25" customHeight="1">
      <c r="A85" s="1343"/>
      <c r="B85" s="1344"/>
      <c r="C85" s="848"/>
      <c r="D85" s="844"/>
      <c r="E85" s="833"/>
      <c r="F85" s="833"/>
      <c r="G85" s="848"/>
      <c r="H85" s="839">
        <f t="shared" si="4"/>
        <v>0</v>
      </c>
      <c r="J85" s="1088"/>
    </row>
    <row r="86" spans="1:11" s="342" customFormat="1" ht="17.25" customHeight="1">
      <c r="A86" s="1343"/>
      <c r="B86" s="1344"/>
      <c r="C86" s="848"/>
      <c r="D86" s="844"/>
      <c r="E86" s="833"/>
      <c r="F86" s="833"/>
      <c r="G86" s="848"/>
      <c r="H86" s="839">
        <f t="shared" si="4"/>
        <v>0</v>
      </c>
      <c r="J86" s="1088"/>
      <c r="K86" s="345"/>
    </row>
    <row r="87" spans="1:11" s="342" customFormat="1" ht="17.25" customHeight="1">
      <c r="A87" s="1343"/>
      <c r="B87" s="1344"/>
      <c r="C87" s="848"/>
      <c r="D87" s="844"/>
      <c r="E87" s="833"/>
      <c r="F87" s="833"/>
      <c r="G87" s="848"/>
      <c r="H87" s="839">
        <f t="shared" si="4"/>
        <v>0</v>
      </c>
    </row>
    <row r="88" spans="1:11" s="342" customFormat="1" ht="17.25" customHeight="1">
      <c r="A88" s="1343"/>
      <c r="B88" s="1344"/>
      <c r="C88" s="848"/>
      <c r="D88" s="844"/>
      <c r="E88" s="833"/>
      <c r="F88" s="833"/>
      <c r="G88" s="848"/>
      <c r="H88" s="839">
        <f t="shared" si="4"/>
        <v>0</v>
      </c>
    </row>
    <row r="89" spans="1:11" s="342" customFormat="1" ht="17.25" customHeight="1">
      <c r="A89" s="1343"/>
      <c r="B89" s="1344"/>
      <c r="C89" s="848"/>
      <c r="D89" s="844"/>
      <c r="E89" s="833"/>
      <c r="F89" s="833"/>
      <c r="G89" s="848"/>
      <c r="H89" s="839">
        <f t="shared" si="4"/>
        <v>0</v>
      </c>
    </row>
    <row r="90" spans="1:11" s="342" customFormat="1" ht="17.25" customHeight="1">
      <c r="A90" s="1343" t="s">
        <v>304</v>
      </c>
      <c r="B90" s="1344"/>
      <c r="C90" s="355">
        <f>IF(C81&lt;25000,C81*C120,25000*C120)+IF(C82&lt;25000,C82*C120,25000*C120)+IF(C83&lt;25000,C83*C120,25000*C120)+IF(C84&lt;25000,C84*C120,25000*C120)+IF(C85&lt;25000,C85*C120,25000*C120)+IF(C86&lt;25000,C86*C120,25000*C120)+IF(C87&lt;25000,C87*C120,25000*C120)+IF(C88&lt;25000,C88*C120,25000*C120)+IF(C89&lt;25000,C89*C120,25000*C120)</f>
        <v>0</v>
      </c>
      <c r="D90" s="619">
        <f>IF(D81&lt;25000,D81*D120,25000*D120)+IF(D82&lt;25000,D82*D120,25000*D120)+IF(D83&lt;25000,D83*D120,25000*D120)+IF(D84&lt;25000,D84*D120,25000*D120)+IF(D85&lt;25000,D85*D120,25000*D120)+IF(D86&lt;25000,D86*D120,25000*D120)+IF(D87&lt;25000,D87*D120,25000*D120)+IF(D88&lt;25000,D88*D120,25000*D120)+IF(D89&lt;25000,D89*D120,25000*D120)</f>
        <v>0</v>
      </c>
      <c r="E90" s="834">
        <f>IF(E81&lt;25000,E81*E120,25000*E120)+IF(E82&lt;25000,E82*E120,25000*E120)+IF(E83&lt;25000,E83*E120,25000*E120)+IF(E84&lt;25000,E84*E120,25000*E120)+IF(E85&lt;25000,E85*E120,25000*E120)+IF(E86&lt;25000,E86*E120,25000*E120)+IF(E87&lt;25000,E87*E120,25000*E120)+IF(E88&lt;25000,E88*E120,25000*E120)+IF(E89&lt;25000,E89*E120,25000*E120)</f>
        <v>0</v>
      </c>
      <c r="F90" s="834">
        <f>IF(F81&lt;25000,F81*F120,25000*F120)+IF(F82&lt;25000,F82*F120,25000*F120)+IF(F83&lt;25000,F83*F120,25000*F120)+IF(F84&lt;25000,F84*F120,25000*F120)+IF(F85&lt;25000,F85*F120,25000*F120)+IF(F86&lt;25000,F86*F120,25000*F120)+IF(F87&lt;25000,F87*F120,25000*F120)+IF(F88&lt;25000,F88*F120,25000*F120)+IF(F89&lt;25000,F89*F120,25000*F120)</f>
        <v>0</v>
      </c>
      <c r="G90" s="355">
        <f>IF(G81&lt;25000,G81*G120,25000*G120)+IF(G82&lt;25000,G82*G120,25000*G120)+IF(G83&lt;25000,G83*G120,25000*G120)+IF(G84&lt;25000,G84*G120,25000*G120)+IF(G85&lt;25000,G85*G120,25000*G120)+IF(G86&lt;25000,G86*G120,25000*G120)+IF(G87&lt;25000,G87*G120,25000*G120)+IF(G88&lt;25000,G88*G120,25000*G120)+IF(G89&lt;25000,G89*G120,25000*G120)</f>
        <v>0</v>
      </c>
      <c r="H90" s="839">
        <f t="shared" si="4"/>
        <v>0</v>
      </c>
    </row>
    <row r="91" spans="1:11" s="342" customFormat="1" ht="16.5" customHeight="1">
      <c r="A91" s="1347"/>
      <c r="B91" s="1347"/>
      <c r="C91" s="896"/>
      <c r="D91" s="850"/>
      <c r="E91" s="836"/>
      <c r="F91" s="849"/>
      <c r="G91" s="896"/>
      <c r="H91" s="840"/>
    </row>
    <row r="92" spans="1:11" ht="20.100000000000001" customHeight="1">
      <c r="A92" s="389" t="s">
        <v>305</v>
      </c>
      <c r="B92" s="595"/>
      <c r="C92" s="355">
        <f t="shared" ref="C92:G92" si="5">ROUND(SUM(C70:C90),0)</f>
        <v>0</v>
      </c>
      <c r="D92" s="619">
        <f t="shared" si="5"/>
        <v>0</v>
      </c>
      <c r="E92" s="834">
        <f t="shared" si="5"/>
        <v>0</v>
      </c>
      <c r="F92" s="834">
        <f t="shared" si="5"/>
        <v>0</v>
      </c>
      <c r="G92" s="355">
        <f t="shared" si="5"/>
        <v>0</v>
      </c>
      <c r="H92" s="894">
        <f t="shared" ref="H92" si="6">SUM(H70:H90)</f>
        <v>0</v>
      </c>
    </row>
    <row r="93" spans="1:11" s="342" customFormat="1" ht="20.100000000000001" customHeight="1">
      <c r="C93" s="899"/>
      <c r="D93" s="843"/>
      <c r="E93"/>
      <c r="F93" s="842"/>
      <c r="G93" s="897"/>
      <c r="H93" s="843"/>
      <c r="I93"/>
      <c r="J93"/>
      <c r="K93"/>
    </row>
    <row r="94" spans="1:11" s="342" customFormat="1" ht="17.25" customHeight="1">
      <c r="A94" s="490" t="s">
        <v>306</v>
      </c>
      <c r="B94" s="490"/>
      <c r="C94" s="896"/>
      <c r="D94" s="851"/>
      <c r="E94" s="837"/>
      <c r="F94" s="856"/>
      <c r="G94" s="898"/>
      <c r="H94" s="840"/>
      <c r="I94"/>
      <c r="J94"/>
      <c r="K94"/>
    </row>
    <row r="95" spans="1:11" s="342" customFormat="1" ht="17.25" customHeight="1">
      <c r="A95" s="1343"/>
      <c r="B95" s="1344"/>
      <c r="C95" s="848"/>
      <c r="D95" s="844"/>
      <c r="E95" s="834"/>
      <c r="F95" s="834"/>
      <c r="G95" s="355"/>
      <c r="H95" s="839">
        <f t="shared" ref="H95:H101" si="7">SUM(C95,D95,E95,F95,G95)</f>
        <v>0</v>
      </c>
      <c r="I95"/>
      <c r="J95" s="1089"/>
      <c r="K95"/>
    </row>
    <row r="96" spans="1:11" s="342" customFormat="1" ht="17.25" customHeight="1">
      <c r="A96" s="1343"/>
      <c r="B96" s="1344"/>
      <c r="C96" s="848"/>
      <c r="D96" s="844"/>
      <c r="E96" s="834"/>
      <c r="F96" s="834"/>
      <c r="G96" s="355"/>
      <c r="H96" s="839">
        <f t="shared" si="7"/>
        <v>0</v>
      </c>
      <c r="J96" s="1088"/>
    </row>
    <row r="97" spans="1:11" s="342" customFormat="1" ht="17.25" customHeight="1">
      <c r="A97" s="1343"/>
      <c r="B97" s="1344"/>
      <c r="C97" s="848"/>
      <c r="D97" s="844"/>
      <c r="E97" s="833"/>
      <c r="F97" s="833"/>
      <c r="G97" s="848"/>
      <c r="H97" s="839">
        <f t="shared" si="7"/>
        <v>0</v>
      </c>
      <c r="I97"/>
      <c r="J97" s="1089"/>
      <c r="K97" s="13"/>
    </row>
    <row r="98" spans="1:11" s="342" customFormat="1" ht="17.25" customHeight="1">
      <c r="A98" s="1343"/>
      <c r="B98" s="1344"/>
      <c r="C98" s="848"/>
      <c r="D98" s="844"/>
      <c r="E98" s="833"/>
      <c r="F98" s="833"/>
      <c r="G98" s="848"/>
      <c r="H98" s="839">
        <f t="shared" si="7"/>
        <v>0</v>
      </c>
      <c r="I98"/>
      <c r="J98"/>
      <c r="K98"/>
    </row>
    <row r="99" spans="1:11" s="342" customFormat="1" ht="17.25" customHeight="1">
      <c r="A99" s="1343"/>
      <c r="B99" s="1344"/>
      <c r="C99" s="848"/>
      <c r="D99" s="844"/>
      <c r="E99" s="833"/>
      <c r="F99" s="833"/>
      <c r="G99" s="848"/>
      <c r="H99" s="839">
        <f t="shared" si="7"/>
        <v>0</v>
      </c>
    </row>
    <row r="100" spans="1:11" s="342" customFormat="1" ht="17.25" customHeight="1">
      <c r="A100" s="1343"/>
      <c r="B100" s="1344"/>
      <c r="C100" s="848"/>
      <c r="D100" s="844"/>
      <c r="E100" s="833"/>
      <c r="F100" s="833"/>
      <c r="G100" s="848"/>
      <c r="H100" s="839">
        <f t="shared" si="7"/>
        <v>0</v>
      </c>
    </row>
    <row r="101" spans="1:11" s="342" customFormat="1" ht="17.25" customHeight="1">
      <c r="A101" s="1343"/>
      <c r="B101" s="1344"/>
      <c r="C101" s="848"/>
      <c r="D101" s="844"/>
      <c r="E101" s="833"/>
      <c r="F101" s="833"/>
      <c r="G101" s="848"/>
      <c r="H101" s="839">
        <f t="shared" si="7"/>
        <v>0</v>
      </c>
    </row>
    <row r="102" spans="1:11" s="342" customFormat="1" ht="15" customHeight="1">
      <c r="A102" s="1343"/>
      <c r="B102" s="1344"/>
      <c r="C102" s="896"/>
      <c r="D102" s="850"/>
      <c r="E102" s="836"/>
      <c r="F102" s="849"/>
      <c r="G102" s="896"/>
      <c r="H102" s="840"/>
    </row>
    <row r="103" spans="1:11" ht="20.100000000000001" customHeight="1">
      <c r="A103" s="1345" t="s">
        <v>307</v>
      </c>
      <c r="B103" s="1346"/>
      <c r="C103" s="355">
        <f t="shared" ref="C103:G103" si="8">ROUND(SUM(C95:C101),0)</f>
        <v>0</v>
      </c>
      <c r="D103" s="619">
        <f t="shared" si="8"/>
        <v>0</v>
      </c>
      <c r="E103" s="834">
        <f t="shared" si="8"/>
        <v>0</v>
      </c>
      <c r="F103" s="834">
        <f t="shared" si="8"/>
        <v>0</v>
      </c>
      <c r="G103" s="355">
        <f t="shared" si="8"/>
        <v>0</v>
      </c>
      <c r="H103" s="894">
        <f t="shared" ref="H103" si="9">SUM(H95:H101)</f>
        <v>0</v>
      </c>
    </row>
    <row r="104" spans="1:11">
      <c r="A104" s="342"/>
      <c r="B104" s="342"/>
      <c r="C104" s="342"/>
      <c r="D104" s="342"/>
      <c r="E104" s="342"/>
      <c r="F104" s="342"/>
      <c r="G104" s="342"/>
      <c r="H104" s="342"/>
    </row>
    <row r="105" spans="1:11">
      <c r="A105" s="342"/>
      <c r="B105" s="342"/>
      <c r="C105" s="342"/>
      <c r="D105" s="342"/>
      <c r="E105" s="342"/>
      <c r="F105" s="342"/>
      <c r="G105" s="342"/>
      <c r="H105" s="342"/>
    </row>
    <row r="106" spans="1:11">
      <c r="A106" s="342"/>
      <c r="B106" s="342"/>
      <c r="C106" s="342"/>
      <c r="D106" s="342"/>
      <c r="E106" s="342"/>
      <c r="F106" s="342"/>
      <c r="G106" s="342"/>
      <c r="H106" s="342"/>
    </row>
    <row r="107" spans="1:11">
      <c r="A107" s="342"/>
      <c r="B107" s="342"/>
      <c r="C107" s="342"/>
      <c r="D107" s="342"/>
      <c r="E107" s="342"/>
      <c r="F107" s="342"/>
      <c r="G107" s="342"/>
      <c r="H107" s="342"/>
    </row>
    <row r="108" spans="1:11">
      <c r="A108" s="342"/>
      <c r="B108" s="342"/>
      <c r="C108" s="342"/>
      <c r="D108" s="342"/>
      <c r="E108" s="342"/>
      <c r="F108" s="342"/>
      <c r="G108" s="342"/>
      <c r="H108" s="342"/>
    </row>
    <row r="109" spans="1:11">
      <c r="A109" s="342"/>
      <c r="B109" s="342"/>
      <c r="C109" s="342"/>
      <c r="D109" s="342"/>
      <c r="E109" s="342"/>
      <c r="F109" s="342"/>
      <c r="G109" s="342"/>
      <c r="H109" s="342"/>
    </row>
    <row r="110" spans="1:11">
      <c r="A110" s="342"/>
      <c r="B110" s="342"/>
      <c r="C110" s="342"/>
      <c r="D110" s="342"/>
      <c r="E110" s="342"/>
      <c r="F110" s="342"/>
      <c r="G110" s="342"/>
      <c r="H110" s="342"/>
    </row>
    <row r="111" spans="1:11">
      <c r="A111" s="342"/>
      <c r="B111" s="342"/>
      <c r="C111" s="342"/>
      <c r="D111" s="342"/>
      <c r="E111" s="342"/>
      <c r="F111" s="342"/>
      <c r="G111" s="342"/>
      <c r="H111" s="342"/>
    </row>
    <row r="112" spans="1:11" hidden="1">
      <c r="A112" s="342"/>
      <c r="B112" s="342"/>
      <c r="C112" s="342"/>
      <c r="D112" s="342"/>
      <c r="E112" s="342"/>
      <c r="F112" s="342"/>
      <c r="G112" s="342"/>
      <c r="H112" s="342"/>
    </row>
    <row r="113" spans="1:8" hidden="1">
      <c r="A113" s="342"/>
      <c r="B113" s="342"/>
      <c r="C113" s="342"/>
      <c r="D113" s="342"/>
      <c r="E113" s="342"/>
      <c r="F113" s="342"/>
      <c r="G113" s="342"/>
      <c r="H113" s="342"/>
    </row>
    <row r="114" spans="1:8" hidden="1">
      <c r="A114" s="342"/>
      <c r="B114" s="342"/>
      <c r="C114" s="342"/>
      <c r="D114" s="342"/>
      <c r="E114" s="342"/>
      <c r="F114" s="342"/>
      <c r="G114" s="342"/>
      <c r="H114" s="342"/>
    </row>
    <row r="115" spans="1:8" hidden="1">
      <c r="A115" s="342"/>
      <c r="B115" s="342"/>
      <c r="C115" s="345"/>
      <c r="D115" s="342"/>
      <c r="E115" s="342"/>
      <c r="F115" s="342"/>
      <c r="G115" s="342"/>
      <c r="H115" s="342"/>
    </row>
    <row r="116" spans="1:8" s="227" customFormat="1" ht="15.75" hidden="1">
      <c r="A116" s="485" t="s">
        <v>231</v>
      </c>
      <c r="B116" s="485"/>
      <c r="C116" s="563">
        <f>'Summary Capacity Building'!E73</f>
        <v>1</v>
      </c>
      <c r="D116" s="563">
        <f>'Summary Capacity Building'!F73</f>
        <v>2</v>
      </c>
      <c r="E116" s="563">
        <f>'Summary Capacity Building'!G73</f>
        <v>3</v>
      </c>
      <c r="F116" s="563">
        <f>'Summary Capacity Building'!H73</f>
        <v>4</v>
      </c>
      <c r="G116" s="563">
        <f>'Summary Capacity Building'!I73</f>
        <v>5</v>
      </c>
      <c r="H116" s="563"/>
    </row>
    <row r="117" spans="1:8" s="479" customFormat="1" ht="15.75" hidden="1">
      <c r="A117" s="486" t="s">
        <v>232</v>
      </c>
      <c r="B117" s="486"/>
      <c r="C117" s="564">
        <f>'Summary Capacity Building'!E74</f>
        <v>45413</v>
      </c>
      <c r="D117" s="564">
        <f>'Summary Capacity Building'!F74</f>
        <v>45474</v>
      </c>
      <c r="E117" s="564">
        <f>'Summary Capacity Building'!G74</f>
        <v>45839</v>
      </c>
      <c r="F117" s="564">
        <f>'Summary Capacity Building'!H74</f>
        <v>46204</v>
      </c>
      <c r="G117" s="564">
        <f>'Summary Capacity Building'!I74</f>
        <v>46569</v>
      </c>
      <c r="H117" s="564">
        <f>'Summary Capacity Building'!J74</f>
        <v>45413</v>
      </c>
    </row>
    <row r="118" spans="1:8" s="479" customFormat="1" ht="15.75" hidden="1">
      <c r="A118" s="486" t="s">
        <v>233</v>
      </c>
      <c r="B118" s="486"/>
      <c r="C118" s="564">
        <f>'Summary Capacity Building'!E75</f>
        <v>45473</v>
      </c>
      <c r="D118" s="564">
        <f>'Summary Capacity Building'!F75</f>
        <v>45838</v>
      </c>
      <c r="E118" s="564">
        <f>'Summary Capacity Building'!G75</f>
        <v>46203</v>
      </c>
      <c r="F118" s="564">
        <f>'Summary Capacity Building'!H75</f>
        <v>46568</v>
      </c>
      <c r="G118" s="564">
        <f>'Summary Capacity Building'!I75</f>
        <v>46934</v>
      </c>
      <c r="H118" s="564">
        <f>'Summary Capacity Building'!J75</f>
        <v>45838</v>
      </c>
    </row>
    <row r="119" spans="1:8" s="227" customFormat="1" ht="15.75" hidden="1">
      <c r="A119" s="485" t="s">
        <v>220</v>
      </c>
      <c r="B119" s="485"/>
      <c r="C119" s="564" t="str">
        <f>'Summary Capacity Building'!E76</f>
        <v/>
      </c>
      <c r="D119" s="564" t="str">
        <f>'Summary Capacity Building'!F76</f>
        <v/>
      </c>
      <c r="E119" s="564" t="str">
        <f>'Summary Capacity Building'!G76</f>
        <v/>
      </c>
      <c r="F119" s="564" t="str">
        <f>'Summary Capacity Building'!H76</f>
        <v/>
      </c>
      <c r="G119" s="564" t="str">
        <f>'Summary Capacity Building'!I76</f>
        <v/>
      </c>
      <c r="H119" s="564" t="str">
        <f>'Summary Capacity Building'!J76</f>
        <v/>
      </c>
    </row>
    <row r="120" spans="1:8" s="342" customFormat="1" hidden="1">
      <c r="A120" s="523" t="s">
        <v>309</v>
      </c>
      <c r="B120" s="523"/>
      <c r="C120" s="525">
        <f>'Summary Capacity Building'!E19</f>
        <v>0</v>
      </c>
      <c r="D120" s="525">
        <f>'Summary Capacity Building'!F19</f>
        <v>0</v>
      </c>
      <c r="E120" s="525">
        <f>'Summary Capacity Building'!G19</f>
        <v>0</v>
      </c>
      <c r="F120" s="525">
        <f>'Summary Capacity Building'!H19</f>
        <v>0</v>
      </c>
      <c r="G120" s="525">
        <f>'Summary Capacity Building'!I19</f>
        <v>0</v>
      </c>
      <c r="H120" s="522"/>
    </row>
  </sheetData>
  <sheetProtection formatCells="0" formatColumns="0" formatRows="0" insertHyperlinks="0" sort="0" autoFilter="0" pivotTables="0"/>
  <mergeCells count="89">
    <mergeCell ref="A13:B13"/>
    <mergeCell ref="A14:B14"/>
    <mergeCell ref="A15:B15"/>
    <mergeCell ref="A16:B16"/>
    <mergeCell ref="H10:H11"/>
    <mergeCell ref="A22:B22"/>
    <mergeCell ref="A23:B23"/>
    <mergeCell ref="A24:B24"/>
    <mergeCell ref="A25:B25"/>
    <mergeCell ref="A26:B26"/>
    <mergeCell ref="A17:B17"/>
    <mergeCell ref="A18:B18"/>
    <mergeCell ref="A19:B19"/>
    <mergeCell ref="A20:B20"/>
    <mergeCell ref="A21:B21"/>
    <mergeCell ref="A32:B32"/>
    <mergeCell ref="A33:B33"/>
    <mergeCell ref="A34:B34"/>
    <mergeCell ref="A35:B35"/>
    <mergeCell ref="A36:B36"/>
    <mergeCell ref="A27:B27"/>
    <mergeCell ref="A28:B28"/>
    <mergeCell ref="A29:B29"/>
    <mergeCell ref="A30:B30"/>
    <mergeCell ref="A31:B31"/>
    <mergeCell ref="A42:B42"/>
    <mergeCell ref="A43:B43"/>
    <mergeCell ref="A44:B44"/>
    <mergeCell ref="A45:B45"/>
    <mergeCell ref="A46:B46"/>
    <mergeCell ref="A37:B37"/>
    <mergeCell ref="A38:B38"/>
    <mergeCell ref="A39:B39"/>
    <mergeCell ref="A40:B40"/>
    <mergeCell ref="A41:B41"/>
    <mergeCell ref="A69:B69"/>
    <mergeCell ref="A68:B68"/>
    <mergeCell ref="A67:B67"/>
    <mergeCell ref="A52:B52"/>
    <mergeCell ref="A53:B53"/>
    <mergeCell ref="A54:B54"/>
    <mergeCell ref="A56:B56"/>
    <mergeCell ref="A57:B57"/>
    <mergeCell ref="A63:B63"/>
    <mergeCell ref="A64:B64"/>
    <mergeCell ref="A65:B65"/>
    <mergeCell ref="A66:B66"/>
    <mergeCell ref="A55:B55"/>
    <mergeCell ref="A58:B58"/>
    <mergeCell ref="A59:B59"/>
    <mergeCell ref="A60:B60"/>
    <mergeCell ref="A47:B47"/>
    <mergeCell ref="A48:B48"/>
    <mergeCell ref="A49:B49"/>
    <mergeCell ref="A50:B50"/>
    <mergeCell ref="A51:B51"/>
    <mergeCell ref="A61:B61"/>
    <mergeCell ref="A62:B62"/>
    <mergeCell ref="A100:B100"/>
    <mergeCell ref="A101:B101"/>
    <mergeCell ref="A102:B102"/>
    <mergeCell ref="A80:B80"/>
    <mergeCell ref="A86:B86"/>
    <mergeCell ref="A87:B87"/>
    <mergeCell ref="A88:B88"/>
    <mergeCell ref="A89:B89"/>
    <mergeCell ref="A90:B90"/>
    <mergeCell ref="A81:B81"/>
    <mergeCell ref="A82:B82"/>
    <mergeCell ref="A83:B83"/>
    <mergeCell ref="A84:B84"/>
    <mergeCell ref="A85:B85"/>
    <mergeCell ref="A103:B103"/>
    <mergeCell ref="A91:B91"/>
    <mergeCell ref="A95:B95"/>
    <mergeCell ref="A96:B96"/>
    <mergeCell ref="A97:B97"/>
    <mergeCell ref="A98:B98"/>
    <mergeCell ref="A99:B99"/>
    <mergeCell ref="A75:B75"/>
    <mergeCell ref="A76:B76"/>
    <mergeCell ref="A77:B77"/>
    <mergeCell ref="A78:B78"/>
    <mergeCell ref="A79:B79"/>
    <mergeCell ref="A70:B70"/>
    <mergeCell ref="A71:B71"/>
    <mergeCell ref="A72:B72"/>
    <mergeCell ref="A73:B73"/>
    <mergeCell ref="A74:B74"/>
  </mergeCells>
  <conditionalFormatting sqref="C13:G54 C56:G65 C70:G79 C81:G90 C95:G101">
    <cfRule type="containsBlanks" dxfId="481" priority="19">
      <formula>LEN(TRIM(C13))=0</formula>
    </cfRule>
  </conditionalFormatting>
  <conditionalFormatting sqref="C13:G101">
    <cfRule type="expression" dxfId="480" priority="3">
      <formula>$A13=""</formula>
    </cfRule>
  </conditionalFormatting>
  <dataValidations count="1">
    <dataValidation type="whole" allowBlank="1" showInputMessage="1" showErrorMessage="1" sqref="C56:G66" xr:uid="{DEB80604-BC7A-4BAF-A488-AB59E90E2FF9}">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pageSetUpPr fitToPage="1"/>
  </sheetPr>
  <dimension ref="A1:J149"/>
  <sheetViews>
    <sheetView showZeros="0" zoomScale="115" zoomScaleNormal="115" workbookViewId="0">
      <selection activeCell="A31" sqref="A31"/>
    </sheetView>
  </sheetViews>
  <sheetFormatPr defaultColWidth="0" defaultRowHeight="12.75" zeroHeight="1"/>
  <cols>
    <col min="1" max="1" width="31.7109375" style="8" customWidth="1"/>
    <col min="2" max="2" width="10.7109375" style="8" customWidth="1"/>
    <col min="3" max="3" width="11.28515625" style="180" customWidth="1"/>
    <col min="4" max="4" width="67.7109375" style="4" customWidth="1"/>
    <col min="5" max="5" width="26.7109375" style="8" customWidth="1"/>
    <col min="6" max="6" width="20.7109375" style="8" hidden="1" customWidth="1"/>
    <col min="7" max="7" width="16" style="703" customWidth="1"/>
    <col min="8" max="8" width="20.5703125" style="703" customWidth="1"/>
    <col min="9" max="9" width="20.5703125" style="8" hidden="1" customWidth="1"/>
    <col min="10" max="10" width="19.7109375" style="8" hidden="1" customWidth="1"/>
    <col min="11" max="16384" width="10.85546875" style="8" hidden="1"/>
  </cols>
  <sheetData>
    <row r="1" spans="1:10" s="33" customFormat="1" ht="15" customHeight="1">
      <c r="A1" s="32" t="s">
        <v>218</v>
      </c>
      <c r="B1" s="32"/>
      <c r="C1" s="32"/>
      <c r="D1" s="32"/>
    </row>
    <row r="2" spans="1:10" ht="15">
      <c r="A2" s="1137" t="s">
        <v>325</v>
      </c>
      <c r="B2" s="1709"/>
      <c r="C2" s="1709"/>
      <c r="I2" s="7"/>
      <c r="J2" s="14"/>
    </row>
    <row r="3" spans="1:10" ht="27.75" customHeight="1" thickBot="1">
      <c r="A3" s="1144" t="str">
        <f>'Summary Capacity Building'!B8</f>
        <v>Supportive Services - Capacity Building</v>
      </c>
      <c r="B3" s="1710"/>
      <c r="C3" s="1710"/>
      <c r="D3" s="665"/>
      <c r="F3" s="207"/>
      <c r="I3" s="7"/>
      <c r="J3" s="14"/>
    </row>
    <row r="4" spans="1:10" s="4" customFormat="1" ht="38.25">
      <c r="A4" s="718" t="s">
        <v>329</v>
      </c>
      <c r="B4" s="1708" t="s">
        <v>317</v>
      </c>
      <c r="C4" s="1108" t="s">
        <v>318</v>
      </c>
      <c r="D4" s="211" t="s">
        <v>330</v>
      </c>
      <c r="E4" s="213" t="s">
        <v>331</v>
      </c>
      <c r="F4" s="663" t="s">
        <v>332</v>
      </c>
      <c r="G4" s="704"/>
      <c r="H4" s="704"/>
      <c r="I4" s="7"/>
      <c r="J4" s="14"/>
    </row>
    <row r="5" spans="1:10">
      <c r="A5" s="826">
        <f>'Salary Detail Capacity Building'!A14</f>
        <v>0</v>
      </c>
      <c r="B5" s="6">
        <f>'Salary Detail Capacity Building'!F14+'Salary Detail Capacity Building'!K14</f>
        <v>0</v>
      </c>
      <c r="C5" s="195">
        <f>'Salary Detail Capacity Building'!AB14</f>
        <v>0</v>
      </c>
      <c r="D5" s="865"/>
      <c r="E5" s="870"/>
      <c r="F5" s="664"/>
      <c r="I5" s="7"/>
      <c r="J5" s="14"/>
    </row>
    <row r="6" spans="1:10">
      <c r="A6" s="826">
        <f>'Salary Detail Capacity Building'!A15</f>
        <v>0</v>
      </c>
      <c r="B6" s="6">
        <f>'Salary Detail Capacity Building'!F15+'Salary Detail Capacity Building'!K15</f>
        <v>0</v>
      </c>
      <c r="C6" s="195">
        <f>'Salary Detail Capacity Building'!AB15</f>
        <v>0</v>
      </c>
      <c r="D6" s="865"/>
      <c r="E6" s="870"/>
      <c r="F6" s="664"/>
      <c r="I6" s="208"/>
      <c r="J6" s="14"/>
    </row>
    <row r="7" spans="1:10">
      <c r="A7" s="826">
        <f>'Salary Detail Capacity Building'!A16</f>
        <v>0</v>
      </c>
      <c r="B7" s="6">
        <f>'Salary Detail Capacity Building'!F16+'Salary Detail Capacity Building'!K16</f>
        <v>0</v>
      </c>
      <c r="C7" s="195">
        <f>'Salary Detail Capacity Building'!AB16</f>
        <v>0</v>
      </c>
      <c r="D7" s="865"/>
      <c r="E7" s="870"/>
      <c r="F7" s="664"/>
      <c r="I7" s="209"/>
      <c r="J7" s="14"/>
    </row>
    <row r="8" spans="1:10">
      <c r="A8" s="826">
        <f>'Salary Detail Capacity Building'!A17</f>
        <v>0</v>
      </c>
      <c r="B8" s="6">
        <f>'Salary Detail Capacity Building'!F17+'Salary Detail Capacity Building'!K17</f>
        <v>0</v>
      </c>
      <c r="C8" s="195">
        <f>'Salary Detail Capacity Building'!AB17</f>
        <v>0</v>
      </c>
      <c r="D8" s="865"/>
      <c r="E8" s="870"/>
      <c r="F8" s="664"/>
      <c r="I8" s="7"/>
      <c r="J8" s="14"/>
    </row>
    <row r="9" spans="1:10">
      <c r="A9" s="826">
        <f>'Salary Detail Capacity Building'!A18</f>
        <v>0</v>
      </c>
      <c r="B9" s="6">
        <f>'Salary Detail Capacity Building'!F18+'Salary Detail Capacity Building'!K18</f>
        <v>0</v>
      </c>
      <c r="C9" s="195">
        <f>'Salary Detail Capacity Building'!AB18</f>
        <v>0</v>
      </c>
      <c r="D9" s="865"/>
      <c r="E9" s="870"/>
      <c r="F9" s="664"/>
      <c r="I9" s="7"/>
      <c r="J9" s="14"/>
    </row>
    <row r="10" spans="1:10">
      <c r="A10" s="826">
        <f>'Salary Detail Capacity Building'!A19</f>
        <v>0</v>
      </c>
      <c r="B10" s="6">
        <f>'Salary Detail Capacity Building'!F19+'Salary Detail Capacity Building'!K19</f>
        <v>0</v>
      </c>
      <c r="C10" s="195">
        <f>'Salary Detail Capacity Building'!AB19</f>
        <v>0</v>
      </c>
      <c r="D10" s="865"/>
      <c r="E10" s="870"/>
      <c r="F10" s="664"/>
      <c r="I10" s="7"/>
      <c r="J10" s="14"/>
    </row>
    <row r="11" spans="1:10">
      <c r="A11" s="826">
        <f>'Salary Detail Capacity Building'!A20</f>
        <v>0</v>
      </c>
      <c r="B11" s="6">
        <f>'Salary Detail Capacity Building'!F20+'Salary Detail Capacity Building'!K20</f>
        <v>0</v>
      </c>
      <c r="C11" s="195">
        <f>'Salary Detail Capacity Building'!AB20</f>
        <v>0</v>
      </c>
      <c r="D11" s="865"/>
      <c r="E11" s="870"/>
      <c r="F11" s="664"/>
      <c r="I11" s="7"/>
      <c r="J11" s="14"/>
    </row>
    <row r="12" spans="1:10">
      <c r="A12" s="826">
        <f>'Salary Detail Capacity Building'!A21</f>
        <v>0</v>
      </c>
      <c r="B12" s="6">
        <f>'Salary Detail Capacity Building'!F21+'Salary Detail Capacity Building'!K21</f>
        <v>0</v>
      </c>
      <c r="C12" s="195">
        <f>'Salary Detail Capacity Building'!AB21</f>
        <v>0</v>
      </c>
      <c r="D12" s="865"/>
      <c r="E12" s="870"/>
      <c r="F12" s="664"/>
      <c r="I12" s="7"/>
      <c r="J12" s="14"/>
    </row>
    <row r="13" spans="1:10">
      <c r="A13" s="826">
        <f>'Salary Detail Capacity Building'!A22</f>
        <v>0</v>
      </c>
      <c r="B13" s="6">
        <f>'Salary Detail Capacity Building'!F22+'Salary Detail Capacity Building'!K22</f>
        <v>0</v>
      </c>
      <c r="C13" s="195">
        <f>'Salary Detail Capacity Building'!AB22</f>
        <v>0</v>
      </c>
      <c r="D13" s="865"/>
      <c r="E13" s="870"/>
      <c r="F13" s="664"/>
      <c r="I13" s="7"/>
      <c r="J13" s="14"/>
    </row>
    <row r="14" spans="1:10">
      <c r="A14" s="826">
        <f>'Salary Detail Capacity Building'!A23</f>
        <v>0</v>
      </c>
      <c r="B14" s="6">
        <f>'Salary Detail Capacity Building'!F23+'Salary Detail Capacity Building'!K23</f>
        <v>0</v>
      </c>
      <c r="C14" s="195">
        <f>'Salary Detail Capacity Building'!AB23</f>
        <v>0</v>
      </c>
      <c r="D14" s="865"/>
      <c r="E14" s="870"/>
      <c r="F14" s="664"/>
      <c r="I14" s="7"/>
      <c r="J14" s="14"/>
    </row>
    <row r="15" spans="1:10">
      <c r="A15" s="826">
        <f>'Salary Detail Capacity Building'!A24</f>
        <v>0</v>
      </c>
      <c r="B15" s="6">
        <f>'Salary Detail Capacity Building'!F24+'Salary Detail Capacity Building'!K24</f>
        <v>0</v>
      </c>
      <c r="C15" s="195">
        <f>'Salary Detail Capacity Building'!AB24</f>
        <v>0</v>
      </c>
      <c r="D15" s="865"/>
      <c r="E15" s="870"/>
      <c r="F15" s="664"/>
      <c r="I15" s="7"/>
      <c r="J15" s="14"/>
    </row>
    <row r="16" spans="1:10">
      <c r="A16" s="826">
        <f>'Salary Detail Capacity Building'!A25</f>
        <v>0</v>
      </c>
      <c r="B16" s="6">
        <f>'Salary Detail Capacity Building'!F25+'Salary Detail Capacity Building'!K25</f>
        <v>0</v>
      </c>
      <c r="C16" s="195">
        <f>'Salary Detail Capacity Building'!AB25</f>
        <v>0</v>
      </c>
      <c r="D16" s="865"/>
      <c r="E16" s="870"/>
      <c r="F16" s="664"/>
      <c r="I16" s="7"/>
      <c r="J16" s="14"/>
    </row>
    <row r="17" spans="1:10">
      <c r="A17" s="826">
        <f>'Salary Detail Capacity Building'!A26</f>
        <v>0</v>
      </c>
      <c r="B17" s="6">
        <f>'Salary Detail Capacity Building'!F26+'Salary Detail Capacity Building'!K26</f>
        <v>0</v>
      </c>
      <c r="C17" s="195">
        <f>'Salary Detail Capacity Building'!AB26</f>
        <v>0</v>
      </c>
      <c r="D17" s="865"/>
      <c r="E17" s="870"/>
      <c r="F17" s="664"/>
      <c r="I17" s="7"/>
      <c r="J17" s="14"/>
    </row>
    <row r="18" spans="1:10">
      <c r="A18" s="826">
        <f>'Salary Detail Capacity Building'!A27</f>
        <v>0</v>
      </c>
      <c r="B18" s="6">
        <f>'Salary Detail Capacity Building'!F27+'Salary Detail Capacity Building'!K27</f>
        <v>0</v>
      </c>
      <c r="C18" s="195">
        <f>'Salary Detail Capacity Building'!AB27</f>
        <v>0</v>
      </c>
      <c r="D18" s="865"/>
      <c r="E18" s="870"/>
      <c r="F18" s="664"/>
      <c r="I18" s="7"/>
      <c r="J18" s="14"/>
    </row>
    <row r="19" spans="1:10">
      <c r="A19" s="826">
        <f>'Salary Detail Capacity Building'!A28</f>
        <v>0</v>
      </c>
      <c r="B19" s="6">
        <f>'Salary Detail Capacity Building'!F28+'Salary Detail Capacity Building'!K28</f>
        <v>0</v>
      </c>
      <c r="C19" s="195">
        <f>'Salary Detail Capacity Building'!AB28</f>
        <v>0</v>
      </c>
      <c r="D19" s="865"/>
      <c r="E19" s="870"/>
      <c r="F19" s="664"/>
      <c r="I19" s="7"/>
      <c r="J19" s="14"/>
    </row>
    <row r="20" spans="1:10">
      <c r="A20" s="826">
        <f>'Salary Detail Capacity Building'!A29</f>
        <v>0</v>
      </c>
      <c r="B20" s="6">
        <f>'Salary Detail Capacity Building'!F29+'Salary Detail Capacity Building'!K29</f>
        <v>0</v>
      </c>
      <c r="C20" s="195">
        <f>'Salary Detail Capacity Building'!AB29</f>
        <v>0</v>
      </c>
      <c r="D20" s="865"/>
      <c r="E20" s="870"/>
      <c r="F20" s="664"/>
      <c r="I20" s="7"/>
      <c r="J20" s="14"/>
    </row>
    <row r="21" spans="1:10">
      <c r="A21" s="826">
        <f>'Salary Detail Capacity Building'!A30</f>
        <v>0</v>
      </c>
      <c r="B21" s="6">
        <f>'Salary Detail Capacity Building'!F30+'Salary Detail Capacity Building'!K30</f>
        <v>0</v>
      </c>
      <c r="C21" s="195">
        <f>'Salary Detail Capacity Building'!AB30</f>
        <v>0</v>
      </c>
      <c r="D21" s="865"/>
      <c r="E21" s="870"/>
      <c r="F21" s="664"/>
      <c r="I21" s="7"/>
      <c r="J21" s="14"/>
    </row>
    <row r="22" spans="1:10">
      <c r="A22" s="826">
        <f>'Salary Detail Capacity Building'!A31</f>
        <v>0</v>
      </c>
      <c r="B22" s="6">
        <f>'Salary Detail Capacity Building'!F31+'Salary Detail Capacity Building'!K31</f>
        <v>0</v>
      </c>
      <c r="C22" s="195">
        <f>'Salary Detail Capacity Building'!AB31</f>
        <v>0</v>
      </c>
      <c r="D22" s="865"/>
      <c r="E22" s="870"/>
      <c r="F22" s="664"/>
      <c r="I22" s="7"/>
      <c r="J22" s="14"/>
    </row>
    <row r="23" spans="1:10">
      <c r="A23" s="826">
        <f>'Salary Detail Capacity Building'!A32</f>
        <v>0</v>
      </c>
      <c r="B23" s="6">
        <f>'Salary Detail Capacity Building'!F32+'Salary Detail Capacity Building'!K32</f>
        <v>0</v>
      </c>
      <c r="C23" s="195">
        <f>'Salary Detail Capacity Building'!AB32</f>
        <v>0</v>
      </c>
      <c r="D23" s="865"/>
      <c r="E23" s="870"/>
      <c r="F23" s="664"/>
      <c r="I23" s="7"/>
      <c r="J23" s="14"/>
    </row>
    <row r="24" spans="1:10">
      <c r="A24" s="826">
        <f>'Salary Detail Capacity Building'!A33</f>
        <v>0</v>
      </c>
      <c r="B24" s="6">
        <f>'Salary Detail Capacity Building'!F33+'Salary Detail Capacity Building'!K33</f>
        <v>0</v>
      </c>
      <c r="C24" s="195">
        <f>'Salary Detail Capacity Building'!AB33</f>
        <v>0</v>
      </c>
      <c r="D24" s="865"/>
      <c r="E24" s="870"/>
      <c r="F24" s="664"/>
      <c r="I24" s="7"/>
      <c r="J24" s="14"/>
    </row>
    <row r="25" spans="1:10">
      <c r="A25" s="826">
        <f>'Salary Detail Capacity Building'!A34</f>
        <v>0</v>
      </c>
      <c r="B25" s="6">
        <f>'Salary Detail Capacity Building'!F34+'Salary Detail Capacity Building'!K34</f>
        <v>0</v>
      </c>
      <c r="C25" s="195">
        <f>'Salary Detail Capacity Building'!AB34</f>
        <v>0</v>
      </c>
      <c r="D25" s="865"/>
      <c r="E25" s="870"/>
      <c r="F25" s="664"/>
      <c r="I25" s="7"/>
      <c r="J25" s="14"/>
    </row>
    <row r="26" spans="1:10">
      <c r="A26" s="826">
        <f>'Salary Detail Capacity Building'!A35</f>
        <v>0</v>
      </c>
      <c r="B26" s="6">
        <f>'Salary Detail Capacity Building'!F35+'Salary Detail Capacity Building'!K35</f>
        <v>0</v>
      </c>
      <c r="C26" s="195">
        <f>'Salary Detail Capacity Building'!AB35</f>
        <v>0</v>
      </c>
      <c r="D26" s="865"/>
      <c r="E26" s="870"/>
      <c r="F26" s="664"/>
      <c r="I26" s="7"/>
      <c r="J26" s="14"/>
    </row>
    <row r="27" spans="1:10">
      <c r="A27" s="826">
        <f>'Salary Detail Capacity Building'!A36</f>
        <v>0</v>
      </c>
      <c r="B27" s="6">
        <f>'Salary Detail Capacity Building'!F36+'Salary Detail Capacity Building'!K36</f>
        <v>0</v>
      </c>
      <c r="C27" s="195">
        <f>'Salary Detail Capacity Building'!AB36</f>
        <v>0</v>
      </c>
      <c r="D27" s="865"/>
      <c r="E27" s="870"/>
      <c r="F27" s="664"/>
      <c r="J27" s="14"/>
    </row>
    <row r="28" spans="1:10">
      <c r="A28" s="826">
        <f>'Salary Detail Capacity Building'!A37</f>
        <v>0</v>
      </c>
      <c r="B28" s="6">
        <f>'Salary Detail Capacity Building'!F37+'Salary Detail Capacity Building'!K37</f>
        <v>0</v>
      </c>
      <c r="C28" s="195">
        <f>'Salary Detail Capacity Building'!AB37</f>
        <v>0</v>
      </c>
      <c r="D28" s="865"/>
      <c r="E28" s="870"/>
      <c r="F28" s="664"/>
      <c r="I28" s="7"/>
      <c r="J28" s="14"/>
    </row>
    <row r="29" spans="1:10">
      <c r="A29" s="826">
        <f>'Salary Detail Capacity Building'!A38</f>
        <v>0</v>
      </c>
      <c r="B29" s="6">
        <f>'Salary Detail Capacity Building'!F38+'Salary Detail Capacity Building'!K38</f>
        <v>0</v>
      </c>
      <c r="C29" s="195">
        <f>'Salary Detail Capacity Building'!AB38</f>
        <v>0</v>
      </c>
      <c r="D29" s="865"/>
      <c r="E29" s="870"/>
      <c r="F29" s="664"/>
      <c r="I29" s="7"/>
      <c r="J29" s="14"/>
    </row>
    <row r="30" spans="1:10">
      <c r="A30" s="826">
        <f>'Salary Detail Capacity Building'!A39</f>
        <v>0</v>
      </c>
      <c r="B30" s="6">
        <f>'Salary Detail Capacity Building'!F39+'Salary Detail Capacity Building'!K39</f>
        <v>0</v>
      </c>
      <c r="C30" s="195">
        <f>'Salary Detail Capacity Building'!AB39</f>
        <v>0</v>
      </c>
      <c r="D30" s="865"/>
      <c r="E30" s="870"/>
      <c r="F30" s="664"/>
      <c r="I30" s="7"/>
      <c r="J30" s="14"/>
    </row>
    <row r="31" spans="1:10">
      <c r="A31" s="826">
        <f>'Salary Detail Capacity Building'!A40</f>
        <v>0</v>
      </c>
      <c r="B31" s="6">
        <f>'Salary Detail Capacity Building'!F40+'Salary Detail Capacity Building'!K40</f>
        <v>0</v>
      </c>
      <c r="C31" s="195">
        <f>'Salary Detail Capacity Building'!AB40</f>
        <v>0</v>
      </c>
      <c r="D31" s="865"/>
      <c r="E31" s="870"/>
      <c r="F31" s="664"/>
      <c r="I31" s="7"/>
      <c r="J31" s="14"/>
    </row>
    <row r="32" spans="1:10">
      <c r="A32" s="826">
        <f>'Salary Detail Capacity Building'!A41</f>
        <v>0</v>
      </c>
      <c r="B32" s="6">
        <f>'Salary Detail Capacity Building'!F41+'Salary Detail Capacity Building'!K41</f>
        <v>0</v>
      </c>
      <c r="C32" s="195">
        <f>'Salary Detail Capacity Building'!AB41</f>
        <v>0</v>
      </c>
      <c r="D32" s="865"/>
      <c r="E32" s="870"/>
      <c r="F32" s="664"/>
      <c r="I32" s="7"/>
      <c r="J32" s="14"/>
    </row>
    <row r="33" spans="1:10">
      <c r="A33" s="826">
        <f>'Salary Detail Capacity Building'!A42</f>
        <v>0</v>
      </c>
      <c r="B33" s="6">
        <f>'Salary Detail Capacity Building'!F42+'Salary Detail Capacity Building'!K42</f>
        <v>0</v>
      </c>
      <c r="C33" s="195">
        <f>'Salary Detail Capacity Building'!AB42</f>
        <v>0</v>
      </c>
      <c r="D33" s="865"/>
      <c r="E33" s="870"/>
      <c r="F33" s="664"/>
      <c r="I33" s="7"/>
      <c r="J33" s="14"/>
    </row>
    <row r="34" spans="1:10">
      <c r="A34" s="826">
        <f>'Salary Detail Capacity Building'!A43</f>
        <v>0</v>
      </c>
      <c r="B34" s="6">
        <f>'Salary Detail Capacity Building'!F43+'Salary Detail Capacity Building'!K43</f>
        <v>0</v>
      </c>
      <c r="C34" s="195">
        <f>'Salary Detail Capacity Building'!AB43</f>
        <v>0</v>
      </c>
      <c r="D34" s="865"/>
      <c r="E34" s="870"/>
      <c r="F34" s="664"/>
      <c r="I34" s="7"/>
      <c r="J34" s="14"/>
    </row>
    <row r="35" spans="1:10">
      <c r="A35" s="826">
        <f>'Salary Detail Capacity Building'!A44</f>
        <v>0</v>
      </c>
      <c r="B35" s="6">
        <f>'Salary Detail Capacity Building'!F44+'Salary Detail Capacity Building'!K44</f>
        <v>0</v>
      </c>
      <c r="C35" s="195">
        <f>'Salary Detail Capacity Building'!AB44</f>
        <v>0</v>
      </c>
      <c r="D35" s="865"/>
      <c r="E35" s="870"/>
      <c r="F35" s="664"/>
      <c r="I35" s="7"/>
      <c r="J35" s="14"/>
    </row>
    <row r="36" spans="1:10">
      <c r="A36" s="826">
        <f>'Salary Detail Capacity Building'!A45</f>
        <v>0</v>
      </c>
      <c r="B36" s="6">
        <f>'Salary Detail Capacity Building'!F45+'Salary Detail Capacity Building'!K45</f>
        <v>0</v>
      </c>
      <c r="C36" s="195">
        <f>'Salary Detail Capacity Building'!AB45</f>
        <v>0</v>
      </c>
      <c r="D36" s="865"/>
      <c r="E36" s="870"/>
      <c r="F36" s="664"/>
      <c r="I36" s="7"/>
      <c r="J36" s="14"/>
    </row>
    <row r="37" spans="1:10">
      <c r="A37" s="826">
        <f>'Salary Detail Capacity Building'!A46</f>
        <v>0</v>
      </c>
      <c r="B37" s="6">
        <f>'Salary Detail Capacity Building'!F46+'Salary Detail Capacity Building'!K46</f>
        <v>0</v>
      </c>
      <c r="C37" s="195">
        <f>'Salary Detail Capacity Building'!AB46</f>
        <v>0</v>
      </c>
      <c r="D37" s="865"/>
      <c r="E37" s="870"/>
      <c r="F37" s="664"/>
      <c r="I37" s="7"/>
      <c r="J37" s="14"/>
    </row>
    <row r="38" spans="1:10">
      <c r="A38" s="826">
        <f>'Salary Detail Capacity Building'!A47</f>
        <v>0</v>
      </c>
      <c r="B38" s="6">
        <f>'Salary Detail Capacity Building'!F47+'Salary Detail Capacity Building'!K47</f>
        <v>0</v>
      </c>
      <c r="C38" s="195">
        <f>'Salary Detail Capacity Building'!AB47</f>
        <v>0</v>
      </c>
      <c r="D38" s="865"/>
      <c r="E38" s="870"/>
      <c r="F38" s="664"/>
      <c r="I38" s="7"/>
      <c r="J38" s="14"/>
    </row>
    <row r="39" spans="1:10">
      <c r="A39" s="826">
        <f>'Salary Detail Capacity Building'!A48</f>
        <v>0</v>
      </c>
      <c r="B39" s="6">
        <f>'Salary Detail Capacity Building'!F48+'Salary Detail Capacity Building'!K48</f>
        <v>0</v>
      </c>
      <c r="C39" s="195">
        <f>'Salary Detail Capacity Building'!AB48</f>
        <v>0</v>
      </c>
      <c r="D39" s="865"/>
      <c r="E39" s="870"/>
      <c r="F39" s="664"/>
      <c r="I39" s="7"/>
      <c r="J39" s="14"/>
    </row>
    <row r="40" spans="1:10">
      <c r="A40" s="826">
        <f>'Salary Detail Capacity Building'!A49</f>
        <v>0</v>
      </c>
      <c r="B40" s="6">
        <f>'Salary Detail Capacity Building'!F49+'Salary Detail Capacity Building'!K49</f>
        <v>0</v>
      </c>
      <c r="C40" s="195">
        <f>'Salary Detail Capacity Building'!AB49</f>
        <v>0</v>
      </c>
      <c r="D40" s="865"/>
      <c r="E40" s="870"/>
      <c r="F40" s="664"/>
      <c r="I40" s="7"/>
      <c r="J40" s="14"/>
    </row>
    <row r="41" spans="1:10">
      <c r="A41" s="826">
        <f>'Salary Detail Capacity Building'!A50</f>
        <v>0</v>
      </c>
      <c r="B41" s="6">
        <f>'Salary Detail Capacity Building'!F50+'Salary Detail Capacity Building'!K50</f>
        <v>0</v>
      </c>
      <c r="C41" s="195">
        <f>'Salary Detail Capacity Building'!AB50</f>
        <v>0</v>
      </c>
      <c r="D41" s="865"/>
      <c r="E41" s="870"/>
      <c r="F41" s="664"/>
    </row>
    <row r="42" spans="1:10">
      <c r="A42" s="826">
        <f>'Salary Detail Capacity Building'!A51</f>
        <v>0</v>
      </c>
      <c r="B42" s="6">
        <f>'Salary Detail Capacity Building'!F51+'Salary Detail Capacity Building'!K51</f>
        <v>0</v>
      </c>
      <c r="C42" s="195">
        <f>'Salary Detail Capacity Building'!AB51</f>
        <v>0</v>
      </c>
      <c r="D42" s="865"/>
      <c r="E42" s="870"/>
      <c r="F42" s="664"/>
    </row>
    <row r="43" spans="1:10" ht="15.6" customHeight="1">
      <c r="A43" s="826">
        <f>'Salary Detail Capacity Building'!A52</f>
        <v>0</v>
      </c>
      <c r="B43" s="6">
        <f>'Salary Detail Capacity Building'!F52+'Salary Detail Capacity Building'!K52</f>
        <v>0</v>
      </c>
      <c r="C43" s="195">
        <f>'Salary Detail Capacity Building'!AB52</f>
        <v>0</v>
      </c>
      <c r="D43" s="865"/>
      <c r="E43" s="872"/>
      <c r="F43" s="664"/>
      <c r="I43" s="7"/>
      <c r="J43" s="14"/>
    </row>
    <row r="44" spans="1:10" ht="15.6" customHeight="1">
      <c r="A44" s="826">
        <f>'Salary Detail Capacity Building'!A53</f>
        <v>0</v>
      </c>
      <c r="B44" s="6">
        <f>'Salary Detail Capacity Building'!F53+'Salary Detail Capacity Building'!K53</f>
        <v>0</v>
      </c>
      <c r="C44" s="195">
        <f>'Salary Detail Capacity Building'!AB53</f>
        <v>0</v>
      </c>
      <c r="D44" s="865"/>
      <c r="E44" s="872"/>
      <c r="F44" s="664"/>
      <c r="I44" s="7"/>
      <c r="J44" s="14"/>
    </row>
    <row r="45" spans="1:10" ht="15.6" customHeight="1">
      <c r="A45" s="826">
        <f>'Salary Detail Capacity Building'!A54</f>
        <v>0</v>
      </c>
      <c r="B45" s="6">
        <f>'Salary Detail Capacity Building'!F54+'Salary Detail Capacity Building'!K54</f>
        <v>0</v>
      </c>
      <c r="C45" s="195">
        <f>'Salary Detail Capacity Building'!AB54</f>
        <v>0</v>
      </c>
      <c r="D45" s="865"/>
      <c r="E45" s="872"/>
      <c r="F45" s="664"/>
      <c r="I45" s="7"/>
      <c r="J45" s="14"/>
    </row>
    <row r="46" spans="1:10" ht="15.6" customHeight="1">
      <c r="A46" s="829">
        <f>'Salary Detail Capacity Building'!A55</f>
        <v>0</v>
      </c>
      <c r="B46" s="6">
        <f>'Salary Detail Capacity Building'!F55+'Salary Detail Capacity Building'!K55</f>
        <v>0</v>
      </c>
      <c r="C46" s="195">
        <f>'Salary Detail Capacity Building'!AB55</f>
        <v>0</v>
      </c>
      <c r="D46" s="866"/>
      <c r="E46" s="873"/>
      <c r="F46" s="664"/>
      <c r="I46" s="7"/>
      <c r="J46" s="14"/>
    </row>
    <row r="47" spans="1:10" ht="15.6" customHeight="1">
      <c r="A47" s="829" t="s">
        <v>333</v>
      </c>
      <c r="B47" s="210">
        <f>SUM(B5:B46)</f>
        <v>0</v>
      </c>
      <c r="C47" s="182">
        <f>SUM(C5:C46)</f>
        <v>0</v>
      </c>
      <c r="D47" s="177"/>
      <c r="E47" s="874"/>
      <c r="F47" s="664"/>
      <c r="I47" s="7"/>
      <c r="J47" s="14"/>
    </row>
    <row r="48" spans="1:10" s="731" customFormat="1" ht="24" customHeight="1">
      <c r="A48" s="719" t="s">
        <v>334</v>
      </c>
      <c r="B48" s="720" t="str">
        <f>IFERROR(C48/C47,"")</f>
        <v/>
      </c>
      <c r="C48" s="721">
        <f>'Salary Detail Capacity Building'!AB59</f>
        <v>0</v>
      </c>
      <c r="D48" s="746" t="s">
        <v>335</v>
      </c>
      <c r="E48" s="747"/>
      <c r="F48" s="748"/>
      <c r="G48" s="727"/>
      <c r="H48" s="728"/>
      <c r="I48" s="729"/>
      <c r="J48" s="730"/>
    </row>
    <row r="49" spans="1:10" s="731" customFormat="1" ht="16.5" customHeight="1" thickBot="1">
      <c r="A49" s="1468" t="s">
        <v>336</v>
      </c>
      <c r="B49" s="1469"/>
      <c r="C49" s="723">
        <f>C47+C48</f>
        <v>0</v>
      </c>
      <c r="D49" s="724"/>
      <c r="E49" s="875"/>
      <c r="F49" s="726"/>
      <c r="G49" s="727"/>
      <c r="H49" s="728"/>
      <c r="I49" s="729"/>
      <c r="J49" s="730"/>
    </row>
    <row r="50" spans="1:10" ht="13.5" thickBot="1">
      <c r="A50" s="10"/>
      <c r="B50" s="12"/>
      <c r="C50" s="181"/>
      <c r="E50" s="10"/>
      <c r="F50" s="10"/>
      <c r="G50" s="705"/>
      <c r="I50" s="7"/>
      <c r="J50" s="4"/>
    </row>
    <row r="51" spans="1:10" s="4" customFormat="1" ht="39" customHeight="1">
      <c r="A51" s="1466" t="s">
        <v>263</v>
      </c>
      <c r="B51" s="1467"/>
      <c r="C51" s="212" t="s">
        <v>290</v>
      </c>
      <c r="D51" s="211" t="s">
        <v>330</v>
      </c>
      <c r="E51" s="213" t="s">
        <v>331</v>
      </c>
      <c r="F51" s="198"/>
      <c r="G51" s="704"/>
      <c r="H51" s="704"/>
    </row>
    <row r="52" spans="1:10">
      <c r="A52" s="1461" t="str">
        <f>'Operating Detail Capacity Build'!A13</f>
        <v>Rental of Property</v>
      </c>
      <c r="B52" s="1462"/>
      <c r="C52" s="228">
        <f>'Operating Detail Capacity Build'!H13</f>
        <v>0</v>
      </c>
      <c r="D52" s="865"/>
      <c r="E52" s="870"/>
      <c r="F52" s="827"/>
      <c r="I52" s="11"/>
      <c r="J52" s="4"/>
    </row>
    <row r="53" spans="1:10">
      <c r="A53" s="1461" t="str">
        <f>'Operating Detail Capacity Build'!A14</f>
        <v xml:space="preserve">Utilities(Elec, Water, Gas, Phone, Scavenger) </v>
      </c>
      <c r="B53" s="1462"/>
      <c r="C53" s="228">
        <f>'Operating Detail Capacity Build'!H14</f>
        <v>0</v>
      </c>
      <c r="D53" s="865"/>
      <c r="E53" s="870"/>
      <c r="F53" s="827"/>
      <c r="I53" s="11"/>
      <c r="J53" s="4"/>
    </row>
    <row r="54" spans="1:10">
      <c r="A54" s="1461" t="str">
        <f>'Operating Detail Capacity Build'!A15</f>
        <v>Office Supplies, Postage</v>
      </c>
      <c r="B54" s="1462"/>
      <c r="C54" s="228">
        <f>'Operating Detail Capacity Build'!H15</f>
        <v>0</v>
      </c>
      <c r="D54" s="865"/>
      <c r="E54" s="870"/>
      <c r="F54" s="827"/>
      <c r="I54" s="7"/>
      <c r="J54" s="14"/>
    </row>
    <row r="55" spans="1:10">
      <c r="A55" s="1461" t="str">
        <f>'Operating Detail Capacity Build'!A16</f>
        <v>Building Maintenance Supplies and Repair</v>
      </c>
      <c r="B55" s="1462"/>
      <c r="C55" s="228">
        <f>'Operating Detail Capacity Build'!H16</f>
        <v>0</v>
      </c>
      <c r="D55" s="865"/>
      <c r="E55" s="870"/>
      <c r="F55" s="827"/>
      <c r="I55" s="7"/>
      <c r="J55" s="14"/>
    </row>
    <row r="56" spans="1:10">
      <c r="A56" s="1461" t="str">
        <f>'Operating Detail Capacity Build'!A17</f>
        <v>Printing and Reproduction</v>
      </c>
      <c r="B56" s="1462"/>
      <c r="C56" s="228">
        <f>'Operating Detail Capacity Build'!H17</f>
        <v>0</v>
      </c>
      <c r="D56" s="865"/>
      <c r="E56" s="870"/>
      <c r="F56" s="827"/>
      <c r="I56" s="11"/>
      <c r="J56" s="14"/>
    </row>
    <row r="57" spans="1:10">
      <c r="A57" s="1461" t="str">
        <f>'Operating Detail Capacity Build'!A18</f>
        <v>Insurance</v>
      </c>
      <c r="B57" s="1462"/>
      <c r="C57" s="228">
        <f>'Operating Detail Capacity Build'!H18</f>
        <v>0</v>
      </c>
      <c r="D57" s="865"/>
      <c r="E57" s="870"/>
      <c r="F57" s="827"/>
      <c r="I57" s="11"/>
      <c r="J57" s="14"/>
    </row>
    <row r="58" spans="1:10">
      <c r="A58" s="1461" t="str">
        <f>'Operating Detail Capacity Build'!A19</f>
        <v>Staff Training</v>
      </c>
      <c r="B58" s="1462"/>
      <c r="C58" s="228">
        <f>'Operating Detail Capacity Build'!H19</f>
        <v>0</v>
      </c>
      <c r="D58" s="865"/>
      <c r="E58" s="870"/>
      <c r="F58" s="827"/>
      <c r="I58" s="11"/>
      <c r="J58" s="14"/>
    </row>
    <row r="59" spans="1:10">
      <c r="A59" s="1461" t="str">
        <f>'Operating Detail Capacity Build'!A20</f>
        <v>Staff Travel-(Local &amp; Out of Town)</v>
      </c>
      <c r="B59" s="1462"/>
      <c r="C59" s="228">
        <f>'Operating Detail Capacity Build'!H20</f>
        <v>0</v>
      </c>
      <c r="D59" s="865"/>
      <c r="E59" s="870"/>
      <c r="F59" s="827"/>
      <c r="I59" s="11"/>
      <c r="J59" s="14"/>
    </row>
    <row r="60" spans="1:10">
      <c r="A60" s="1461" t="str">
        <f>'Operating Detail Capacity Build'!A21</f>
        <v>Rental of Equipment</v>
      </c>
      <c r="B60" s="1462"/>
      <c r="C60" s="228">
        <f>'Operating Detail Capacity Build'!H21</f>
        <v>0</v>
      </c>
      <c r="D60" s="865"/>
      <c r="E60" s="870"/>
      <c r="F60" s="827"/>
      <c r="I60" s="11"/>
      <c r="J60" s="14"/>
    </row>
    <row r="61" spans="1:10">
      <c r="A61" s="1470">
        <f>'Operating Detail Capacity Build'!A22</f>
        <v>0</v>
      </c>
      <c r="B61" s="1471"/>
      <c r="C61" s="228">
        <f>'Operating Detail Capacity Build'!H22</f>
        <v>0</v>
      </c>
      <c r="D61" s="865"/>
      <c r="E61" s="870"/>
      <c r="F61" s="827"/>
      <c r="I61" s="11"/>
      <c r="J61" s="14"/>
    </row>
    <row r="62" spans="1:10">
      <c r="A62" s="1470">
        <f>'Operating Detail Capacity Build'!A23</f>
        <v>0</v>
      </c>
      <c r="B62" s="1471"/>
      <c r="C62" s="228">
        <f>'Operating Detail Capacity Build'!H23</f>
        <v>0</v>
      </c>
      <c r="D62" s="865"/>
      <c r="E62" s="870"/>
      <c r="F62" s="827"/>
      <c r="I62" s="7"/>
      <c r="J62" s="14"/>
    </row>
    <row r="63" spans="1:10">
      <c r="A63" s="1470">
        <f>'Operating Detail Capacity Build'!A24</f>
        <v>0</v>
      </c>
      <c r="B63" s="1471"/>
      <c r="C63" s="228">
        <f>'Operating Detail Capacity Build'!H24</f>
        <v>0</v>
      </c>
      <c r="D63" s="865"/>
      <c r="E63" s="870"/>
      <c r="F63" s="827"/>
      <c r="I63" s="7"/>
      <c r="J63" s="14"/>
    </row>
    <row r="64" spans="1:10">
      <c r="A64" s="1470">
        <f>'Operating Detail Capacity Build'!A25</f>
        <v>0</v>
      </c>
      <c r="B64" s="1471"/>
      <c r="C64" s="228">
        <f>'Operating Detail Capacity Build'!H25</f>
        <v>0</v>
      </c>
      <c r="D64" s="865"/>
      <c r="E64" s="870"/>
      <c r="F64" s="827"/>
      <c r="I64" s="7"/>
      <c r="J64" s="14"/>
    </row>
    <row r="65" spans="1:10">
      <c r="A65" s="1470">
        <f>'Operating Detail Capacity Build'!A26</f>
        <v>0</v>
      </c>
      <c r="B65" s="1471"/>
      <c r="C65" s="228">
        <f>'Operating Detail Capacity Build'!H26</f>
        <v>0</v>
      </c>
      <c r="D65" s="865"/>
      <c r="E65" s="870"/>
      <c r="F65" s="827"/>
      <c r="I65" s="7"/>
      <c r="J65" s="14"/>
    </row>
    <row r="66" spans="1:10">
      <c r="A66" s="1470">
        <f>'Operating Detail Capacity Build'!A27</f>
        <v>0</v>
      </c>
      <c r="B66" s="1471"/>
      <c r="C66" s="228">
        <f>'Operating Detail Capacity Build'!H27</f>
        <v>0</v>
      </c>
      <c r="D66" s="865"/>
      <c r="E66" s="870"/>
      <c r="F66" s="827"/>
    </row>
    <row r="67" spans="1:10">
      <c r="A67" s="1470">
        <f>'Operating Detail Capacity Build'!A28</f>
        <v>0</v>
      </c>
      <c r="B67" s="1471"/>
      <c r="C67" s="228">
        <f>'Operating Detail Capacity Build'!H28</f>
        <v>0</v>
      </c>
      <c r="D67" s="865"/>
      <c r="E67" s="870"/>
      <c r="F67" s="827"/>
      <c r="I67" s="7"/>
      <c r="J67" s="14"/>
    </row>
    <row r="68" spans="1:10">
      <c r="A68" s="1470">
        <f>'Operating Detail Capacity Build'!A29</f>
        <v>0</v>
      </c>
      <c r="B68" s="1471"/>
      <c r="C68" s="228">
        <f>'Operating Detail Capacity Build'!H29</f>
        <v>0</v>
      </c>
      <c r="D68" s="865"/>
      <c r="E68" s="870"/>
      <c r="F68" s="827"/>
      <c r="I68" s="7"/>
      <c r="J68" s="14"/>
    </row>
    <row r="69" spans="1:10">
      <c r="A69" s="1470">
        <f>'Operating Detail Capacity Build'!A30</f>
        <v>0</v>
      </c>
      <c r="B69" s="1471"/>
      <c r="C69" s="228">
        <f>'Operating Detail Capacity Build'!H30</f>
        <v>0</v>
      </c>
      <c r="D69" s="865"/>
      <c r="E69" s="870"/>
      <c r="F69" s="827"/>
      <c r="I69" s="7"/>
      <c r="J69" s="14"/>
    </row>
    <row r="70" spans="1:10">
      <c r="A70" s="1470">
        <f>'Operating Detail Capacity Build'!A31</f>
        <v>0</v>
      </c>
      <c r="B70" s="1471"/>
      <c r="C70" s="228">
        <f>'Operating Detail Capacity Build'!H31</f>
        <v>0</v>
      </c>
      <c r="D70" s="865"/>
      <c r="E70" s="870"/>
      <c r="F70" s="827"/>
      <c r="I70" s="7"/>
    </row>
    <row r="71" spans="1:10">
      <c r="A71" s="1470">
        <f>'Operating Detail Capacity Build'!A32</f>
        <v>0</v>
      </c>
      <c r="B71" s="1471"/>
      <c r="C71" s="228">
        <f>'Operating Detail Capacity Build'!H32</f>
        <v>0</v>
      </c>
      <c r="D71" s="865"/>
      <c r="E71" s="870"/>
      <c r="F71" s="827"/>
      <c r="I71" s="7"/>
      <c r="J71" s="14"/>
    </row>
    <row r="72" spans="1:10">
      <c r="A72" s="1470">
        <f>'Operating Detail Capacity Build'!A33</f>
        <v>0</v>
      </c>
      <c r="B72" s="1471"/>
      <c r="C72" s="228">
        <f>'Operating Detail Capacity Build'!H33</f>
        <v>0</v>
      </c>
      <c r="D72" s="865"/>
      <c r="E72" s="870"/>
      <c r="F72" s="827"/>
      <c r="I72" s="7"/>
      <c r="J72" s="14"/>
    </row>
    <row r="73" spans="1:10">
      <c r="A73" s="1470">
        <f>'Operating Detail Capacity Build'!A34</f>
        <v>0</v>
      </c>
      <c r="B73" s="1471"/>
      <c r="C73" s="228">
        <f>'Operating Detail Capacity Build'!H34</f>
        <v>0</v>
      </c>
      <c r="D73" s="865"/>
      <c r="E73" s="870"/>
      <c r="F73" s="827"/>
      <c r="I73" s="7"/>
      <c r="J73" s="14"/>
    </row>
    <row r="74" spans="1:10">
      <c r="A74" s="1470">
        <f>'Operating Detail Capacity Build'!A35</f>
        <v>0</v>
      </c>
      <c r="B74" s="1471"/>
      <c r="C74" s="228">
        <f>'Operating Detail Capacity Build'!H35</f>
        <v>0</v>
      </c>
      <c r="D74" s="865"/>
      <c r="E74" s="870"/>
      <c r="F74" s="827"/>
    </row>
    <row r="75" spans="1:10">
      <c r="A75" s="1470">
        <f>'Operating Detail Capacity Build'!A36</f>
        <v>0</v>
      </c>
      <c r="B75" s="1471"/>
      <c r="C75" s="228">
        <f>'Operating Detail Capacity Build'!H36</f>
        <v>0</v>
      </c>
      <c r="D75" s="865"/>
      <c r="E75" s="870"/>
      <c r="F75" s="827"/>
      <c r="I75" s="7"/>
      <c r="J75" s="4"/>
    </row>
    <row r="76" spans="1:10">
      <c r="A76" s="1470">
        <f>'Operating Detail Capacity Build'!A37</f>
        <v>0</v>
      </c>
      <c r="B76" s="1471"/>
      <c r="C76" s="228">
        <f>'Operating Detail Capacity Build'!H37</f>
        <v>0</v>
      </c>
      <c r="D76" s="865"/>
      <c r="E76" s="870"/>
      <c r="F76" s="827"/>
      <c r="I76" s="7"/>
      <c r="J76" s="4"/>
    </row>
    <row r="77" spans="1:10">
      <c r="A77" s="1470">
        <f>'Operating Detail Capacity Build'!A38</f>
        <v>0</v>
      </c>
      <c r="B77" s="1471"/>
      <c r="C77" s="228">
        <f>'Operating Detail Capacity Build'!H38</f>
        <v>0</v>
      </c>
      <c r="D77" s="865"/>
      <c r="E77" s="870"/>
      <c r="F77" s="827"/>
      <c r="I77" s="7"/>
      <c r="J77" s="4"/>
    </row>
    <row r="78" spans="1:10">
      <c r="A78" s="1470">
        <f>'Operating Detail Capacity Build'!A39</f>
        <v>0</v>
      </c>
      <c r="B78" s="1471"/>
      <c r="C78" s="228">
        <f>'Operating Detail Capacity Build'!H39</f>
        <v>0</v>
      </c>
      <c r="D78" s="865"/>
      <c r="E78" s="870"/>
      <c r="F78" s="827"/>
    </row>
    <row r="79" spans="1:10">
      <c r="A79" s="1470">
        <f>'Operating Detail Capacity Build'!A40</f>
        <v>0</v>
      </c>
      <c r="B79" s="1471"/>
      <c r="C79" s="228">
        <f>'Operating Detail Capacity Build'!H40</f>
        <v>0</v>
      </c>
      <c r="D79" s="865"/>
      <c r="E79" s="870"/>
      <c r="F79" s="827"/>
      <c r="I79" s="7"/>
      <c r="J79" s="14"/>
    </row>
    <row r="80" spans="1:10">
      <c r="A80" s="1470">
        <f>'Operating Detail Capacity Build'!A41</f>
        <v>0</v>
      </c>
      <c r="B80" s="1471"/>
      <c r="C80" s="228">
        <f>'Operating Detail Capacity Build'!H41</f>
        <v>0</v>
      </c>
      <c r="D80" s="865"/>
      <c r="E80" s="870"/>
      <c r="F80" s="827"/>
      <c r="I80" s="7"/>
      <c r="J80" s="14"/>
    </row>
    <row r="81" spans="1:10">
      <c r="A81" s="1470">
        <f>'Operating Detail Capacity Build'!A42</f>
        <v>0</v>
      </c>
      <c r="B81" s="1471"/>
      <c r="C81" s="228">
        <f>'Operating Detail Capacity Build'!H42</f>
        <v>0</v>
      </c>
      <c r="D81" s="865"/>
      <c r="E81" s="870"/>
      <c r="F81" s="827"/>
      <c r="I81" s="7"/>
      <c r="J81" s="14"/>
    </row>
    <row r="82" spans="1:10">
      <c r="A82" s="1470">
        <f>'Operating Detail Capacity Build'!A43</f>
        <v>0</v>
      </c>
      <c r="B82" s="1471"/>
      <c r="C82" s="228">
        <f>'Operating Detail Capacity Build'!H43</f>
        <v>0</v>
      </c>
      <c r="D82" s="865"/>
      <c r="E82" s="870"/>
      <c r="F82" s="827"/>
      <c r="I82" s="7"/>
      <c r="J82" s="14"/>
    </row>
    <row r="83" spans="1:10">
      <c r="A83" s="1470">
        <f>'Operating Detail Capacity Build'!A44</f>
        <v>0</v>
      </c>
      <c r="B83" s="1471"/>
      <c r="C83" s="228">
        <f>'Operating Detail Capacity Build'!H44</f>
        <v>0</v>
      </c>
      <c r="D83" s="865"/>
      <c r="E83" s="870"/>
      <c r="F83" s="827"/>
      <c r="I83" s="7"/>
      <c r="J83" s="14"/>
    </row>
    <row r="84" spans="1:10">
      <c r="A84" s="1470">
        <f>'Operating Detail Capacity Build'!A45</f>
        <v>0</v>
      </c>
      <c r="B84" s="1471"/>
      <c r="C84" s="228">
        <f>'Operating Detail Capacity Build'!H45</f>
        <v>0</v>
      </c>
      <c r="D84" s="865"/>
      <c r="E84" s="870"/>
      <c r="F84" s="827"/>
      <c r="I84" s="7"/>
      <c r="J84" s="14"/>
    </row>
    <row r="85" spans="1:10">
      <c r="A85" s="1470">
        <f>'Operating Detail Capacity Build'!A46</f>
        <v>0</v>
      </c>
      <c r="B85" s="1471"/>
      <c r="C85" s="228">
        <f>'Operating Detail Capacity Build'!H46</f>
        <v>0</v>
      </c>
      <c r="D85" s="865"/>
      <c r="E85" s="870"/>
      <c r="F85" s="827"/>
      <c r="I85" s="7"/>
      <c r="J85" s="14"/>
    </row>
    <row r="86" spans="1:10">
      <c r="A86" s="1470">
        <f>'Operating Detail Capacity Build'!A47</f>
        <v>0</v>
      </c>
      <c r="B86" s="1471"/>
      <c r="C86" s="228">
        <f>'Operating Detail Capacity Build'!H47</f>
        <v>0</v>
      </c>
      <c r="D86" s="865"/>
      <c r="E86" s="870"/>
      <c r="F86" s="827"/>
      <c r="I86" s="7"/>
      <c r="J86" s="14"/>
    </row>
    <row r="87" spans="1:10">
      <c r="A87" s="1470">
        <f>'Operating Detail Capacity Build'!A48</f>
        <v>0</v>
      </c>
      <c r="B87" s="1471"/>
      <c r="C87" s="228">
        <f>'Operating Detail Capacity Build'!H48</f>
        <v>0</v>
      </c>
      <c r="D87" s="865"/>
      <c r="E87" s="870"/>
      <c r="F87" s="827"/>
      <c r="I87" s="7"/>
      <c r="J87" s="14"/>
    </row>
    <row r="88" spans="1:10">
      <c r="A88" s="1470">
        <f>'Operating Detail Capacity Build'!A49</f>
        <v>0</v>
      </c>
      <c r="B88" s="1471"/>
      <c r="C88" s="228">
        <f>'Operating Detail Capacity Build'!H49</f>
        <v>0</v>
      </c>
      <c r="D88" s="865"/>
      <c r="E88" s="870"/>
      <c r="F88" s="827"/>
      <c r="I88" s="7"/>
      <c r="J88" s="14"/>
    </row>
    <row r="89" spans="1:10">
      <c r="A89" s="1470">
        <f>'Operating Detail Capacity Build'!A50</f>
        <v>0</v>
      </c>
      <c r="B89" s="1471"/>
      <c r="C89" s="228">
        <f>'Operating Detail Capacity Build'!H50</f>
        <v>0</v>
      </c>
      <c r="D89" s="865"/>
      <c r="E89" s="870"/>
      <c r="F89" s="827"/>
      <c r="I89" s="7"/>
      <c r="J89" s="14"/>
    </row>
    <row r="90" spans="1:10">
      <c r="A90" s="1470">
        <f>'Operating Detail Capacity Build'!A51</f>
        <v>0</v>
      </c>
      <c r="B90" s="1471"/>
      <c r="C90" s="228">
        <f>'Operating Detail Capacity Build'!H51</f>
        <v>0</v>
      </c>
      <c r="D90" s="865"/>
      <c r="E90" s="870"/>
      <c r="F90" s="827"/>
      <c r="I90" s="7"/>
      <c r="J90" s="14"/>
    </row>
    <row r="91" spans="1:10">
      <c r="A91" s="1470">
        <f>'Operating Detail Capacity Build'!A52</f>
        <v>0</v>
      </c>
      <c r="B91" s="1471"/>
      <c r="C91" s="228">
        <f>'Operating Detail Capacity Build'!H52</f>
        <v>0</v>
      </c>
      <c r="D91" s="865"/>
      <c r="E91" s="870"/>
      <c r="F91" s="827"/>
      <c r="I91" s="7"/>
      <c r="J91" s="14"/>
    </row>
    <row r="92" spans="1:10">
      <c r="A92" s="1470">
        <f>'Operating Detail Capacity Build'!A53</f>
        <v>0</v>
      </c>
      <c r="B92" s="1471"/>
      <c r="C92" s="228">
        <f>'Operating Detail Capacity Build'!H53</f>
        <v>0</v>
      </c>
      <c r="D92" s="865"/>
      <c r="E92" s="870"/>
      <c r="F92" s="827"/>
      <c r="I92" s="7"/>
      <c r="J92" s="14"/>
    </row>
    <row r="93" spans="1:10">
      <c r="A93" s="1470">
        <f>'Operating Detail Capacity Build'!A54</f>
        <v>0</v>
      </c>
      <c r="B93" s="1471"/>
      <c r="C93" s="228">
        <f>'Operating Detail Capacity Build'!H54</f>
        <v>0</v>
      </c>
      <c r="D93" s="865"/>
      <c r="E93" s="870"/>
      <c r="F93" s="827"/>
      <c r="I93" s="7"/>
      <c r="J93" s="14"/>
    </row>
    <row r="94" spans="1:10">
      <c r="A94" s="1472" t="str">
        <f>'Operating Detail Capacity Build'!A55</f>
        <v>Consultants:</v>
      </c>
      <c r="B94" s="1473"/>
      <c r="C94" s="661"/>
      <c r="D94" s="661"/>
      <c r="E94" s="662"/>
      <c r="F94" s="827"/>
      <c r="I94" s="7"/>
      <c r="J94" s="14"/>
    </row>
    <row r="95" spans="1:10">
      <c r="A95" s="1470">
        <f>'Operating Detail Capacity Build'!A56</f>
        <v>0</v>
      </c>
      <c r="B95" s="1471"/>
      <c r="C95" s="228">
        <f>'Operating Detail Capacity Build'!H56</f>
        <v>0</v>
      </c>
      <c r="D95" s="657"/>
      <c r="E95" s="659"/>
      <c r="F95" s="827"/>
      <c r="I95" s="7"/>
      <c r="J95" s="14"/>
    </row>
    <row r="96" spans="1:10">
      <c r="A96" s="1470">
        <f>'Operating Detail Capacity Build'!A57</f>
        <v>0</v>
      </c>
      <c r="B96" s="1471"/>
      <c r="C96" s="228">
        <f>'Operating Detail Capacity Build'!H57</f>
        <v>0</v>
      </c>
      <c r="D96" s="657"/>
      <c r="E96" s="659"/>
      <c r="F96" s="827"/>
      <c r="I96" s="7"/>
      <c r="J96" s="14"/>
    </row>
    <row r="97" spans="1:10">
      <c r="A97" s="1470">
        <f>'Operating Detail Capacity Build'!A58</f>
        <v>0</v>
      </c>
      <c r="B97" s="1471"/>
      <c r="C97" s="228">
        <f>'Operating Detail Capacity Build'!H58</f>
        <v>0</v>
      </c>
      <c r="D97" s="657"/>
      <c r="E97" s="659"/>
      <c r="F97" s="827"/>
      <c r="I97" s="7"/>
      <c r="J97" s="14"/>
    </row>
    <row r="98" spans="1:10">
      <c r="A98" s="1470">
        <f>'Operating Detail Capacity Build'!A59</f>
        <v>0</v>
      </c>
      <c r="B98" s="1471"/>
      <c r="C98" s="228">
        <f>'Operating Detail Capacity Build'!H59</f>
        <v>0</v>
      </c>
      <c r="D98" s="657"/>
      <c r="E98" s="659"/>
      <c r="F98" s="827"/>
      <c r="I98" s="7"/>
      <c r="J98" s="14"/>
    </row>
    <row r="99" spans="1:10">
      <c r="A99" s="1470">
        <f>'Operating Detail Capacity Build'!A60</f>
        <v>0</v>
      </c>
      <c r="B99" s="1471"/>
      <c r="C99" s="228">
        <f>'Operating Detail Capacity Build'!H60</f>
        <v>0</v>
      </c>
      <c r="D99" s="657"/>
      <c r="E99" s="659"/>
      <c r="F99" s="827"/>
      <c r="I99" s="7"/>
      <c r="J99" s="14"/>
    </row>
    <row r="100" spans="1:10">
      <c r="A100" s="1470">
        <f>'Operating Detail Capacity Build'!A61</f>
        <v>0</v>
      </c>
      <c r="B100" s="1471"/>
      <c r="C100" s="228">
        <f>'Operating Detail Capacity Build'!H61</f>
        <v>0</v>
      </c>
      <c r="D100" s="657"/>
      <c r="E100" s="659"/>
      <c r="F100" s="827"/>
      <c r="I100" s="7"/>
      <c r="J100" s="14"/>
    </row>
    <row r="101" spans="1:10">
      <c r="A101" s="1470">
        <f>'Operating Detail Capacity Build'!A62</f>
        <v>0</v>
      </c>
      <c r="B101" s="1471"/>
      <c r="C101" s="228">
        <f>'Operating Detail Capacity Build'!H62</f>
        <v>0</v>
      </c>
      <c r="D101" s="657"/>
      <c r="E101" s="659"/>
      <c r="F101" s="827"/>
      <c r="I101" s="7"/>
      <c r="J101" s="14"/>
    </row>
    <row r="102" spans="1:10">
      <c r="A102" s="1470">
        <f>'Operating Detail Capacity Build'!A63</f>
        <v>0</v>
      </c>
      <c r="B102" s="1471"/>
      <c r="C102" s="228">
        <f>'Operating Detail Capacity Build'!H63</f>
        <v>0</v>
      </c>
      <c r="D102" s="657"/>
      <c r="E102" s="659"/>
      <c r="F102" s="827"/>
      <c r="I102" s="7"/>
      <c r="J102" s="14"/>
    </row>
    <row r="103" spans="1:10">
      <c r="A103" s="1470">
        <f>'Operating Detail Capacity Build'!A64</f>
        <v>0</v>
      </c>
      <c r="B103" s="1471"/>
      <c r="C103" s="228">
        <f>'Operating Detail Capacity Build'!H64</f>
        <v>0</v>
      </c>
      <c r="D103" s="657"/>
      <c r="E103" s="659"/>
      <c r="F103" s="827"/>
      <c r="I103" s="7"/>
      <c r="J103" s="14"/>
    </row>
    <row r="104" spans="1:10">
      <c r="A104" s="1470">
        <f>'Operating Detail Capacity Build'!A65</f>
        <v>0</v>
      </c>
      <c r="B104" s="1471"/>
      <c r="C104" s="228">
        <f>'Operating Detail Capacity Build'!H65</f>
        <v>0</v>
      </c>
      <c r="D104" s="657"/>
      <c r="E104" s="659"/>
      <c r="F104" s="827"/>
      <c r="I104" s="7"/>
      <c r="J104" s="14"/>
    </row>
    <row r="105" spans="1:10">
      <c r="A105" s="1470">
        <f>'Operating Detail Capacity Build'!A66</f>
        <v>0</v>
      </c>
      <c r="B105" s="1471"/>
      <c r="C105" s="228">
        <f>'Operating Detail Capacity Build'!H66</f>
        <v>0</v>
      </c>
      <c r="D105" s="657"/>
      <c r="E105" s="659"/>
      <c r="F105" s="827"/>
      <c r="I105" s="7"/>
      <c r="J105" s="14"/>
    </row>
    <row r="106" spans="1:10">
      <c r="A106" s="1474"/>
      <c r="B106" s="1475"/>
      <c r="C106" s="370"/>
      <c r="D106" s="179"/>
      <c r="E106" s="219"/>
      <c r="F106" s="827"/>
      <c r="I106" s="7"/>
      <c r="J106" s="14"/>
    </row>
    <row r="107" spans="1:10">
      <c r="A107" s="1476" t="str">
        <f>'Operating Detail Capacity Build'!A67</f>
        <v>TOTAL OPERATING EXPENSES</v>
      </c>
      <c r="B107" s="1477"/>
      <c r="C107" s="717">
        <f>SUM(C52:C106)</f>
        <v>0</v>
      </c>
      <c r="D107" s="14"/>
      <c r="E107" s="218"/>
      <c r="F107" s="3"/>
      <c r="I107" s="7"/>
      <c r="J107" s="14"/>
    </row>
    <row r="108" spans="1:10" s="731" customFormat="1" ht="13.5" thickBot="1">
      <c r="A108" s="732" t="s">
        <v>337</v>
      </c>
      <c r="B108" s="733">
        <f>'Summary Capacity Building'!E19</f>
        <v>0</v>
      </c>
      <c r="C108" s="734">
        <f>B108*(C107+C49)</f>
        <v>0</v>
      </c>
      <c r="D108" s="735"/>
      <c r="E108" s="736"/>
      <c r="F108" s="737"/>
      <c r="G108" s="728"/>
      <c r="H108" s="728"/>
      <c r="J108" s="730"/>
    </row>
    <row r="109" spans="1:10">
      <c r="A109" s="3"/>
      <c r="B109" s="6"/>
      <c r="C109" s="181"/>
      <c r="E109" s="3"/>
      <c r="F109" s="3"/>
      <c r="H109" s="706"/>
      <c r="I109" s="5"/>
      <c r="J109" s="4"/>
    </row>
    <row r="110" spans="1:10" ht="13.5" thickBot="1">
      <c r="A110" s="3"/>
      <c r="B110" s="6"/>
      <c r="C110" s="181"/>
      <c r="E110" s="3"/>
      <c r="F110" s="3"/>
      <c r="H110" s="706"/>
      <c r="I110" s="5"/>
      <c r="J110" s="4"/>
    </row>
    <row r="111" spans="1:10" s="4" customFormat="1" ht="25.5" customHeight="1">
      <c r="A111" s="1478" t="s">
        <v>338</v>
      </c>
      <c r="B111" s="1479"/>
      <c r="C111" s="212" t="s">
        <v>339</v>
      </c>
      <c r="D111" s="211" t="s">
        <v>330</v>
      </c>
      <c r="E111" s="213" t="s">
        <v>331</v>
      </c>
      <c r="F111" s="198"/>
      <c r="G111" s="704"/>
      <c r="H111" s="704"/>
    </row>
    <row r="112" spans="1:10">
      <c r="A112" s="1470">
        <f>'Operating Detail Capacity Build'!A70</f>
        <v>0</v>
      </c>
      <c r="B112" s="1471"/>
      <c r="C112" s="228">
        <f>'Operating Detail Capacity Build'!H70</f>
        <v>0</v>
      </c>
      <c r="D112" s="865"/>
      <c r="E112" s="870"/>
      <c r="F112" s="827"/>
    </row>
    <row r="113" spans="1:6">
      <c r="A113" s="1470">
        <f>'Operating Detail Capacity Build'!A71</f>
        <v>0</v>
      </c>
      <c r="B113" s="1471"/>
      <c r="C113" s="228">
        <f>'Operating Detail Capacity Build'!H71</f>
        <v>0</v>
      </c>
      <c r="D113" s="865"/>
      <c r="E113" s="870"/>
      <c r="F113" s="827"/>
    </row>
    <row r="114" spans="1:6">
      <c r="A114" s="1470">
        <f>'Operating Detail Capacity Build'!A72</f>
        <v>0</v>
      </c>
      <c r="B114" s="1471"/>
      <c r="C114" s="228">
        <f>'Operating Detail Capacity Build'!H72</f>
        <v>0</v>
      </c>
      <c r="D114" s="865"/>
      <c r="E114" s="870"/>
      <c r="F114" s="827"/>
    </row>
    <row r="115" spans="1:6">
      <c r="A115" s="1470">
        <f>'Operating Detail Capacity Build'!A73</f>
        <v>0</v>
      </c>
      <c r="B115" s="1471"/>
      <c r="C115" s="228">
        <f>'Operating Detail Capacity Build'!H73</f>
        <v>0</v>
      </c>
      <c r="D115" s="865"/>
      <c r="E115" s="870"/>
      <c r="F115" s="827"/>
    </row>
    <row r="116" spans="1:6">
      <c r="A116" s="1470">
        <f>'Operating Detail Capacity Build'!A74</f>
        <v>0</v>
      </c>
      <c r="B116" s="1471"/>
      <c r="C116" s="228">
        <f>'Operating Detail Capacity Build'!H74</f>
        <v>0</v>
      </c>
      <c r="D116" s="865"/>
      <c r="E116" s="870"/>
      <c r="F116" s="827"/>
    </row>
    <row r="117" spans="1:6">
      <c r="A117" s="1470">
        <f>'Operating Detail Capacity Build'!A75</f>
        <v>0</v>
      </c>
      <c r="B117" s="1471"/>
      <c r="C117" s="228">
        <f>'Operating Detail Capacity Build'!H75</f>
        <v>0</v>
      </c>
      <c r="D117" s="865"/>
      <c r="E117" s="870"/>
      <c r="F117" s="827"/>
    </row>
    <row r="118" spans="1:6">
      <c r="A118" s="1470">
        <f>'Operating Detail Capacity Build'!A76</f>
        <v>0</v>
      </c>
      <c r="B118" s="1471"/>
      <c r="C118" s="228">
        <f>'Operating Detail Capacity Build'!H76</f>
        <v>0</v>
      </c>
      <c r="D118" s="865"/>
      <c r="E118" s="870"/>
      <c r="F118" s="827"/>
    </row>
    <row r="119" spans="1:6">
      <c r="A119" s="1470">
        <f>'Operating Detail Capacity Build'!A77</f>
        <v>0</v>
      </c>
      <c r="B119" s="1471"/>
      <c r="C119" s="228">
        <f>'Operating Detail Capacity Build'!H77</f>
        <v>0</v>
      </c>
      <c r="D119" s="865"/>
      <c r="E119" s="870"/>
      <c r="F119" s="827"/>
    </row>
    <row r="120" spans="1:6">
      <c r="A120" s="1470">
        <f>'Operating Detail Capacity Build'!A78</f>
        <v>0</v>
      </c>
      <c r="B120" s="1471"/>
      <c r="C120" s="228">
        <f>'Operating Detail Capacity Build'!H78</f>
        <v>0</v>
      </c>
      <c r="D120" s="865"/>
      <c r="E120" s="870"/>
      <c r="F120" s="827"/>
    </row>
    <row r="121" spans="1:6">
      <c r="A121" s="1470">
        <f>'Operating Detail Capacity Build'!A79</f>
        <v>0</v>
      </c>
      <c r="B121" s="1471"/>
      <c r="C121" s="228">
        <f>'Operating Detail Capacity Build'!H79</f>
        <v>0</v>
      </c>
      <c r="D121" s="865"/>
      <c r="E121" s="870"/>
      <c r="F121" s="827"/>
    </row>
    <row r="122" spans="1:6">
      <c r="A122" s="1472" t="str">
        <f>'Operating Detail Capacity Build'!A80</f>
        <v>Subcontractors:</v>
      </c>
      <c r="B122" s="1473"/>
      <c r="C122" s="661"/>
      <c r="D122" s="871"/>
      <c r="E122" s="867"/>
      <c r="F122" s="827"/>
    </row>
    <row r="123" spans="1:6">
      <c r="A123" s="1470">
        <f>'Operating Detail Capacity Build'!A81</f>
        <v>0</v>
      </c>
      <c r="B123" s="1471"/>
      <c r="C123" s="228">
        <f>'Operating Detail Capacity Build'!H81</f>
        <v>0</v>
      </c>
      <c r="D123" s="865"/>
      <c r="E123" s="870"/>
      <c r="F123" s="827"/>
    </row>
    <row r="124" spans="1:6">
      <c r="A124" s="1470">
        <f>'Operating Detail Capacity Build'!A82</f>
        <v>0</v>
      </c>
      <c r="B124" s="1471"/>
      <c r="C124" s="228">
        <f>'Operating Detail Capacity Build'!H82</f>
        <v>0</v>
      </c>
      <c r="D124" s="865"/>
      <c r="E124" s="870"/>
      <c r="F124" s="827"/>
    </row>
    <row r="125" spans="1:6">
      <c r="A125" s="1470">
        <f>'Operating Detail Capacity Build'!A83</f>
        <v>0</v>
      </c>
      <c r="B125" s="1471"/>
      <c r="C125" s="228">
        <f>'Operating Detail Capacity Build'!H83</f>
        <v>0</v>
      </c>
      <c r="D125" s="865"/>
      <c r="E125" s="870"/>
      <c r="F125" s="827"/>
    </row>
    <row r="126" spans="1:6">
      <c r="A126" s="1470">
        <f>'Operating Detail Capacity Build'!A84</f>
        <v>0</v>
      </c>
      <c r="B126" s="1471"/>
      <c r="C126" s="228">
        <f>'Operating Detail Capacity Build'!H84</f>
        <v>0</v>
      </c>
      <c r="D126" s="865"/>
      <c r="E126" s="870"/>
      <c r="F126" s="827"/>
    </row>
    <row r="127" spans="1:6">
      <c r="A127" s="1470">
        <f>'Operating Detail Capacity Build'!A85</f>
        <v>0</v>
      </c>
      <c r="B127" s="1471"/>
      <c r="C127" s="228">
        <f>'Operating Detail Capacity Build'!H85</f>
        <v>0</v>
      </c>
      <c r="D127" s="865"/>
      <c r="E127" s="870"/>
      <c r="F127" s="827"/>
    </row>
    <row r="128" spans="1:6">
      <c r="A128" s="1470">
        <f>'Operating Detail Capacity Build'!A86</f>
        <v>0</v>
      </c>
      <c r="B128" s="1471"/>
      <c r="C128" s="228">
        <f>'Operating Detail Capacity Build'!H86</f>
        <v>0</v>
      </c>
      <c r="D128" s="865"/>
      <c r="E128" s="870"/>
      <c r="F128" s="827"/>
    </row>
    <row r="129" spans="1:9">
      <c r="A129" s="1470">
        <f>'Operating Detail Capacity Build'!A87</f>
        <v>0</v>
      </c>
      <c r="B129" s="1471"/>
      <c r="C129" s="228">
        <f>'Operating Detail Capacity Build'!H87</f>
        <v>0</v>
      </c>
      <c r="D129" s="865"/>
      <c r="E129" s="870"/>
    </row>
    <row r="130" spans="1:9">
      <c r="A130" s="1470">
        <f>'Operating Detail Capacity Build'!A88</f>
        <v>0</v>
      </c>
      <c r="B130" s="1471"/>
      <c r="C130" s="228">
        <f>'Operating Detail Capacity Build'!H88</f>
        <v>0</v>
      </c>
      <c r="D130" s="865"/>
      <c r="E130" s="870"/>
    </row>
    <row r="131" spans="1:9">
      <c r="A131" s="1470">
        <f>'Operating Detail Capacity Build'!A89</f>
        <v>0</v>
      </c>
      <c r="B131" s="1471"/>
      <c r="C131" s="228">
        <f>'Operating Detail Capacity Build'!H89</f>
        <v>0</v>
      </c>
      <c r="D131" s="865"/>
      <c r="E131" s="870"/>
    </row>
    <row r="132" spans="1:9">
      <c r="A132" s="1470" t="str">
        <f>'Operating Detail Capacity Build'!A90</f>
        <v>Subcontractor indirect (First $25k only)</v>
      </c>
      <c r="B132" s="1471"/>
      <c r="C132" s="228">
        <f>'Operating Detail Capacity Build'!H90</f>
        <v>0</v>
      </c>
      <c r="D132" s="865"/>
      <c r="E132" s="870"/>
    </row>
    <row r="133" spans="1:9">
      <c r="A133" s="1470"/>
      <c r="B133" s="1471"/>
      <c r="C133" s="228"/>
      <c r="D133" s="868"/>
      <c r="E133" s="869"/>
    </row>
    <row r="134" spans="1:9" s="731" customFormat="1" ht="13.5" thickBot="1">
      <c r="A134" s="1480" t="str">
        <f>'Operating Detail Capacity Build'!A92</f>
        <v>TOTAL OTHER EXPENSES</v>
      </c>
      <c r="B134" s="1481"/>
      <c r="C134" s="734">
        <f>SUM(C112:C132)</f>
        <v>0</v>
      </c>
      <c r="D134" s="735"/>
      <c r="E134" s="738"/>
      <c r="F134" s="739"/>
      <c r="G134" s="728"/>
      <c r="H134" s="728"/>
    </row>
    <row r="135" spans="1:9">
      <c r="A135" s="1471">
        <f>'Operating Detail Capacity Build'!A93</f>
        <v>0</v>
      </c>
      <c r="B135" s="1471"/>
      <c r="C135" s="228"/>
    </row>
    <row r="136" spans="1:9" ht="13.5" thickBot="1">
      <c r="A136" s="827"/>
      <c r="B136" s="827"/>
      <c r="C136" s="228"/>
    </row>
    <row r="137" spans="1:9" ht="12.75" customHeight="1">
      <c r="A137" s="1478" t="str">
        <f>'Operating Detail Capacity Build'!A94</f>
        <v>CAPITAL EXPENSES</v>
      </c>
      <c r="B137" s="1479"/>
      <c r="C137" s="212" t="s">
        <v>339</v>
      </c>
      <c r="D137" s="211" t="s">
        <v>330</v>
      </c>
      <c r="E137" s="213" t="s">
        <v>331</v>
      </c>
    </row>
    <row r="138" spans="1:9">
      <c r="A138" s="1470">
        <f>'Operating Detail Capacity Build'!A95</f>
        <v>0</v>
      </c>
      <c r="B138" s="1471"/>
      <c r="C138" s="228">
        <f>'Operating Detail Capacity Build'!H95</f>
        <v>0</v>
      </c>
      <c r="D138" s="865"/>
      <c r="E138" s="870"/>
    </row>
    <row r="139" spans="1:9">
      <c r="A139" s="1470">
        <f>'Operating Detail Capacity Build'!A96</f>
        <v>0</v>
      </c>
      <c r="B139" s="1471"/>
      <c r="C139" s="228">
        <f>'Operating Detail Capacity Build'!H96</f>
        <v>0</v>
      </c>
      <c r="D139" s="865"/>
      <c r="E139" s="870"/>
    </row>
    <row r="140" spans="1:9">
      <c r="A140" s="1470">
        <f>'Operating Detail Capacity Build'!A97</f>
        <v>0</v>
      </c>
      <c r="B140" s="1471"/>
      <c r="C140" s="228">
        <f>'Operating Detail Capacity Build'!H97</f>
        <v>0</v>
      </c>
      <c r="D140" s="865"/>
      <c r="E140" s="870"/>
    </row>
    <row r="141" spans="1:9">
      <c r="A141" s="1470">
        <f>'Operating Detail Capacity Build'!A98</f>
        <v>0</v>
      </c>
      <c r="B141" s="1471"/>
      <c r="C141" s="228">
        <f>'Operating Detail Capacity Build'!H98</f>
        <v>0</v>
      </c>
      <c r="D141" s="865"/>
      <c r="E141" s="870"/>
    </row>
    <row r="142" spans="1:9">
      <c r="A142" s="1470">
        <f>'Operating Detail Capacity Build'!A99</f>
        <v>0</v>
      </c>
      <c r="B142" s="1471"/>
      <c r="C142" s="228">
        <f>'Operating Detail Capacity Build'!H99</f>
        <v>0</v>
      </c>
      <c r="D142" s="865"/>
      <c r="E142" s="870"/>
      <c r="H142" s="865"/>
      <c r="I142" s="865"/>
    </row>
    <row r="143" spans="1:9">
      <c r="A143" s="1470">
        <f>'Operating Detail Capacity Build'!A100</f>
        <v>0</v>
      </c>
      <c r="B143" s="1471"/>
      <c r="C143" s="228">
        <f>'Operating Detail Capacity Build'!H100</f>
        <v>0</v>
      </c>
      <c r="D143" s="865"/>
      <c r="E143" s="870"/>
    </row>
    <row r="144" spans="1:9">
      <c r="A144" s="1470">
        <f>'Operating Detail Capacity Build'!A101</f>
        <v>0</v>
      </c>
      <c r="B144" s="1471"/>
      <c r="C144" s="228">
        <f>'Operating Detail Capacity Build'!H101</f>
        <v>0</v>
      </c>
      <c r="D144" s="865"/>
      <c r="E144" s="870"/>
    </row>
    <row r="145" spans="1:8">
      <c r="A145" s="1470">
        <f>'Operating Detail Capacity Build'!A102</f>
        <v>0</v>
      </c>
      <c r="B145" s="1471"/>
      <c r="C145" s="228"/>
      <c r="D145" s="865"/>
      <c r="E145" s="870"/>
    </row>
    <row r="146" spans="1:8" s="731" customFormat="1" ht="13.5" thickBot="1">
      <c r="A146" s="1480" t="str">
        <f>'Operating Detail Capacity Build'!A103</f>
        <v>TOTAL CAPITAL EXPENSES</v>
      </c>
      <c r="B146" s="1481"/>
      <c r="C146" s="734">
        <f>SUM(C138:C144)</f>
        <v>0</v>
      </c>
      <c r="D146" s="735"/>
      <c r="E146" s="738"/>
      <c r="F146" s="739"/>
      <c r="G146" s="728"/>
      <c r="H146" s="728"/>
    </row>
    <row r="147" spans="1:8"/>
    <row r="148" spans="1:8"/>
    <row r="149" spans="1:8"/>
  </sheetData>
  <mergeCells count="94">
    <mergeCell ref="A146:B146"/>
    <mergeCell ref="A145:B145"/>
    <mergeCell ref="A133:B133"/>
    <mergeCell ref="A134:B134"/>
    <mergeCell ref="A135:B135"/>
    <mergeCell ref="A137:B137"/>
    <mergeCell ref="A138:B138"/>
    <mergeCell ref="A139:B139"/>
    <mergeCell ref="A140:B140"/>
    <mergeCell ref="A141:B141"/>
    <mergeCell ref="A142:B142"/>
    <mergeCell ref="A143:B143"/>
    <mergeCell ref="A144:B144"/>
    <mergeCell ref="A119:B119"/>
    <mergeCell ref="A120:B120"/>
    <mergeCell ref="A121:B121"/>
    <mergeCell ref="A122:B122"/>
    <mergeCell ref="A123:B123"/>
    <mergeCell ref="A118:B118"/>
    <mergeCell ref="A130:B130"/>
    <mergeCell ref="A131:B131"/>
    <mergeCell ref="A132:B132"/>
    <mergeCell ref="A112:B112"/>
    <mergeCell ref="A113:B113"/>
    <mergeCell ref="A114:B114"/>
    <mergeCell ref="A115:B115"/>
    <mergeCell ref="A116:B116"/>
    <mergeCell ref="A117:B117"/>
    <mergeCell ref="A124:B124"/>
    <mergeCell ref="A125:B125"/>
    <mergeCell ref="A126:B126"/>
    <mergeCell ref="A127:B127"/>
    <mergeCell ref="A128:B128"/>
    <mergeCell ref="A129:B129"/>
    <mergeCell ref="A111:B111"/>
    <mergeCell ref="A97:B97"/>
    <mergeCell ref="A98:B98"/>
    <mergeCell ref="A99:B99"/>
    <mergeCell ref="A100:B100"/>
    <mergeCell ref="A101:B101"/>
    <mergeCell ref="A102:B102"/>
    <mergeCell ref="A103:B103"/>
    <mergeCell ref="A104:B104"/>
    <mergeCell ref="A105:B105"/>
    <mergeCell ref="A106:B106"/>
    <mergeCell ref="A107:B107"/>
    <mergeCell ref="A96:B96"/>
    <mergeCell ref="A85:B85"/>
    <mergeCell ref="A86:B86"/>
    <mergeCell ref="A87:B87"/>
    <mergeCell ref="A88:B88"/>
    <mergeCell ref="A89:B89"/>
    <mergeCell ref="A90:B90"/>
    <mergeCell ref="A91:B91"/>
    <mergeCell ref="A92:B92"/>
    <mergeCell ref="A93:B93"/>
    <mergeCell ref="A94:B94"/>
    <mergeCell ref="A95:B95"/>
    <mergeCell ref="A84:B84"/>
    <mergeCell ref="A73:B73"/>
    <mergeCell ref="A74:B74"/>
    <mergeCell ref="A75:B75"/>
    <mergeCell ref="A76:B76"/>
    <mergeCell ref="A77:B77"/>
    <mergeCell ref="A78:B78"/>
    <mergeCell ref="A79:B79"/>
    <mergeCell ref="A80:B80"/>
    <mergeCell ref="A81:B81"/>
    <mergeCell ref="A82:B82"/>
    <mergeCell ref="A83:B83"/>
    <mergeCell ref="A72:B72"/>
    <mergeCell ref="A61:B61"/>
    <mergeCell ref="A62:B62"/>
    <mergeCell ref="A63:B63"/>
    <mergeCell ref="A64:B64"/>
    <mergeCell ref="A65:B65"/>
    <mergeCell ref="A66:B66"/>
    <mergeCell ref="A67:B67"/>
    <mergeCell ref="A68:B68"/>
    <mergeCell ref="A69:B69"/>
    <mergeCell ref="A70:B70"/>
    <mergeCell ref="A71:B71"/>
    <mergeCell ref="A60:B60"/>
    <mergeCell ref="B2:C2"/>
    <mergeCell ref="A51:B51"/>
    <mergeCell ref="A52:B52"/>
    <mergeCell ref="A53:B53"/>
    <mergeCell ref="A54:B54"/>
    <mergeCell ref="A49:B49"/>
    <mergeCell ref="A55:B55"/>
    <mergeCell ref="A56:B56"/>
    <mergeCell ref="A57:B57"/>
    <mergeCell ref="A58:B58"/>
    <mergeCell ref="A59:B59"/>
  </mergeCells>
  <conditionalFormatting sqref="B5:F46 C112:E121 C123:E132 D138:E145 C138:C144">
    <cfRule type="expression" dxfId="478" priority="27">
      <formula>$C5=0</formula>
    </cfRule>
  </conditionalFormatting>
  <conditionalFormatting sqref="C49">
    <cfRule type="expression" dxfId="477" priority="10">
      <formula>$A49=0</formula>
    </cfRule>
  </conditionalFormatting>
  <conditionalFormatting sqref="C107">
    <cfRule type="expression" dxfId="476" priority="24">
      <formula>$A107=0</formula>
    </cfRule>
  </conditionalFormatting>
  <conditionalFormatting sqref="C134">
    <cfRule type="expression" dxfId="475" priority="23">
      <formula>$A134=0</formula>
    </cfRule>
  </conditionalFormatting>
  <conditionalFormatting sqref="C146">
    <cfRule type="expression" dxfId="474" priority="22">
      <formula>$A146=0</formula>
    </cfRule>
  </conditionalFormatting>
  <conditionalFormatting sqref="C52:E93">
    <cfRule type="expression" dxfId="473" priority="4">
      <formula>$C52=0</formula>
    </cfRule>
  </conditionalFormatting>
  <conditionalFormatting sqref="C95:E106">
    <cfRule type="expression" dxfId="472" priority="1">
      <formula>$C95=0</formula>
    </cfRule>
  </conditionalFormatting>
  <conditionalFormatting sqref="D52:E93">
    <cfRule type="containsBlanks" dxfId="471" priority="5">
      <formula>LEN(TRIM(D52))=0</formula>
    </cfRule>
  </conditionalFormatting>
  <conditionalFormatting sqref="D95:E105">
    <cfRule type="containsBlanks" dxfId="470" priority="13">
      <formula>LEN(TRIM(D95))=0</formula>
    </cfRule>
  </conditionalFormatting>
  <conditionalFormatting sqref="D5:F46 D112:E121 D123:E132 D138:E145">
    <cfRule type="containsBlanks" dxfId="469" priority="26">
      <formula>LEN(TRIM(D5))=0</formula>
    </cfRule>
  </conditionalFormatting>
  <conditionalFormatting sqref="H142:I142">
    <cfRule type="expression" dxfId="468" priority="2">
      <formula>$C142=0</formula>
    </cfRule>
    <cfRule type="containsBlanks" dxfId="467" priority="3">
      <formula>LEN(TRIM(H142))=0</formula>
    </cfRule>
  </conditionalFormatting>
  <printOptions headings="1"/>
  <pageMargins left="0.25" right="0.25" top="0.75" bottom="0.75" header="0.3" footer="0.3"/>
  <pageSetup scale="90" fitToHeight="0" orientation="landscape" r:id="rId1"/>
  <headerFooter alignWithMargins="0">
    <oddFooter>&amp;CPage &amp;P of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pageSetUpPr fitToPage="1"/>
  </sheetPr>
  <dimension ref="A1:O80"/>
  <sheetViews>
    <sheetView showGridLines="0" zoomScaleNormal="100" workbookViewId="0">
      <pane xSplit="4" topLeftCell="E1" activePane="topRight" state="frozen"/>
      <selection activeCell="A28" sqref="A28:D28"/>
      <selection pane="topRight"/>
    </sheetView>
  </sheetViews>
  <sheetFormatPr defaultColWidth="0" defaultRowHeight="15.75" zeroHeight="1"/>
  <cols>
    <col min="1" max="1" width="22.140625" style="33" customWidth="1"/>
    <col min="2" max="2" width="15.28515625" style="33" customWidth="1"/>
    <col min="3" max="3" width="15.42578125" style="33" customWidth="1"/>
    <col min="4" max="4" width="12.85546875" style="33" customWidth="1"/>
    <col min="5" max="6" width="16.5703125" style="33" customWidth="1"/>
    <col min="7" max="9" width="16.5703125" style="33" hidden="1" customWidth="1"/>
    <col min="10" max="10" width="16.5703125" style="33" customWidth="1"/>
    <col min="11" max="11" width="14.28515625" style="33" customWidth="1"/>
    <col min="12" max="12" width="14" style="33" bestFit="1" customWidth="1"/>
    <col min="13" max="14" width="21.140625" style="33" hidden="1" customWidth="1"/>
    <col min="15" max="15" width="14" style="33" hidden="1" customWidth="1"/>
    <col min="16" max="16384" width="11.42578125" style="33" hidden="1"/>
  </cols>
  <sheetData>
    <row r="1" spans="1:10" ht="15" customHeight="1">
      <c r="A1" s="32" t="s">
        <v>218</v>
      </c>
      <c r="B1" s="32"/>
      <c r="C1" s="32"/>
      <c r="D1" s="32"/>
    </row>
    <row r="2" spans="1:10" ht="15" customHeight="1">
      <c r="A2" s="32" t="s">
        <v>219</v>
      </c>
      <c r="B2" s="32"/>
      <c r="C2" s="32"/>
      <c r="D2" s="32"/>
    </row>
    <row r="3" spans="1:10">
      <c r="A3" s="34" t="s">
        <v>220</v>
      </c>
      <c r="B3" s="1003" t="str">
        <f>IF('Summary - SS'!B3&lt;&gt;"",'Summary - SS'!B3,"")</f>
        <v/>
      </c>
      <c r="E3" s="32"/>
    </row>
    <row r="4" spans="1:10" ht="28.5" customHeight="1">
      <c r="A4" s="190" t="s">
        <v>221</v>
      </c>
      <c r="B4" s="191" t="s">
        <v>222</v>
      </c>
      <c r="C4" s="191" t="s">
        <v>223</v>
      </c>
      <c r="D4" s="191" t="s">
        <v>224</v>
      </c>
      <c r="E4" s="32"/>
    </row>
    <row r="5" spans="1:10">
      <c r="A5" s="35" t="s">
        <v>225</v>
      </c>
      <c r="B5" s="817">
        <f>'Summary - SS'!B5</f>
        <v>45413</v>
      </c>
      <c r="C5" s="817">
        <v>45504</v>
      </c>
      <c r="D5" s="810">
        <f>ROUNDUP(YEARFRAC(B5,C5),0)</f>
        <v>1</v>
      </c>
    </row>
    <row r="6" spans="1:10" ht="15.75" customHeight="1">
      <c r="A6" s="37" t="s">
        <v>386</v>
      </c>
      <c r="B6" s="1453" t="str">
        <f>IF('Summary - SS'!B6&lt;&gt;"",'Summary - SS'!B6,"")</f>
        <v/>
      </c>
      <c r="C6" s="1454">
        <f>'Summary - SS'!C6</f>
        <v>0</v>
      </c>
      <c r="D6" s="1455">
        <f>'Summary - SS'!D6</f>
        <v>0</v>
      </c>
      <c r="E6" s="36"/>
      <c r="F6" s="36"/>
      <c r="G6" s="36"/>
      <c r="H6" s="36"/>
      <c r="I6" s="36"/>
    </row>
    <row r="7" spans="1:10">
      <c r="A7" s="37" t="s">
        <v>248</v>
      </c>
      <c r="B7" s="1456" t="str">
        <f>'Summary - SS'!B7</f>
        <v>RFQ #142 TAY Site in SOMA</v>
      </c>
      <c r="C7" s="1457">
        <f>'Summary - SS'!C7</f>
        <v>0</v>
      </c>
      <c r="D7" s="1458">
        <f>'Summary - SS'!D7</f>
        <v>0</v>
      </c>
      <c r="E7" s="36"/>
      <c r="F7" s="36"/>
      <c r="G7" s="36"/>
      <c r="H7" s="36"/>
      <c r="I7" s="36"/>
    </row>
    <row r="8" spans="1:10">
      <c r="A8" s="34" t="s">
        <v>283</v>
      </c>
      <c r="B8" s="1484" t="s">
        <v>426</v>
      </c>
      <c r="C8" s="1485"/>
      <c r="D8" s="1486"/>
    </row>
    <row r="9" spans="1:10">
      <c r="A9" s="812" t="s">
        <v>428</v>
      </c>
      <c r="B9" s="1487">
        <f>J29</f>
        <v>0</v>
      </c>
      <c r="C9" s="1487"/>
      <c r="D9" s="1487"/>
    </row>
    <row r="10" spans="1:10" s="646" customFormat="1" ht="18.75" customHeight="1">
      <c r="A10" s="642"/>
      <c r="B10" s="642"/>
      <c r="C10" s="642"/>
      <c r="D10" s="642"/>
      <c r="E10" s="967"/>
      <c r="F10" s="967"/>
      <c r="G10" s="967"/>
      <c r="H10" s="967"/>
      <c r="I10" s="967"/>
      <c r="J10" s="645"/>
    </row>
    <row r="11" spans="1:10" s="73" customFormat="1" ht="18.75" customHeight="1">
      <c r="E11" s="911" t="s">
        <v>237</v>
      </c>
      <c r="F11" s="1007" t="s">
        <v>238</v>
      </c>
      <c r="G11" s="910" t="s">
        <v>239</v>
      </c>
      <c r="H11" s="968" t="s">
        <v>240</v>
      </c>
      <c r="I11" s="969" t="s">
        <v>241</v>
      </c>
      <c r="J11" s="995" t="s">
        <v>259</v>
      </c>
    </row>
    <row r="12" spans="1:10" s="93" customFormat="1" ht="38.25" customHeight="1">
      <c r="A12" s="73"/>
      <c r="B12" s="73"/>
      <c r="C12" s="73"/>
      <c r="D12" s="73"/>
      <c r="E12" s="970" t="str">
        <f>IF(E76&gt;=E75,CONCATENATE(TEXT(E76,"m/d/yyyy")," - ",TEXT(E77,"m/d/yyyy")),"N/A")</f>
        <v>5/1/2024 - 6/30/2024</v>
      </c>
      <c r="F12" s="940" t="str">
        <f>IF(F76&gt;=F75,CONCATENATE(TEXT(F76,"m/d/yyyy")," - ",TEXT(F77,"m/d/yyyy")),"N/A")</f>
        <v>7/1/2024 - 7/31/2024</v>
      </c>
      <c r="G12" s="123"/>
      <c r="H12" s="79"/>
      <c r="I12" s="990"/>
      <c r="J12" s="695" t="str">
        <f>CONCATENATE(J79," - ",J80)</f>
        <v>5/1/2024 - 7/31/2024</v>
      </c>
    </row>
    <row r="13" spans="1:10">
      <c r="A13" s="94"/>
      <c r="B13" s="94"/>
      <c r="C13" s="94"/>
      <c r="D13" s="94"/>
      <c r="E13" s="971" t="s">
        <v>406</v>
      </c>
      <c r="F13" s="461" t="s">
        <v>407</v>
      </c>
      <c r="G13" s="446"/>
      <c r="H13" s="448"/>
      <c r="I13" s="991"/>
      <c r="J13" s="1482"/>
    </row>
    <row r="14" spans="1:10">
      <c r="A14" s="94"/>
      <c r="B14" s="94"/>
      <c r="C14" s="94"/>
      <c r="D14" s="94"/>
      <c r="E14" s="972" t="s">
        <v>260</v>
      </c>
      <c r="F14" s="435" t="s">
        <v>260</v>
      </c>
      <c r="G14" s="407"/>
      <c r="H14" s="409"/>
      <c r="I14" s="992"/>
      <c r="J14" s="1483"/>
    </row>
    <row r="15" spans="1:10">
      <c r="A15" s="1315" t="s">
        <v>261</v>
      </c>
      <c r="B15" s="1307"/>
      <c r="C15" s="1307"/>
      <c r="D15" s="1307"/>
      <c r="E15" s="973"/>
      <c r="F15" s="608"/>
      <c r="G15" s="608"/>
      <c r="H15" s="608"/>
      <c r="I15" s="608"/>
      <c r="J15" s="993"/>
    </row>
    <row r="16" spans="1:10">
      <c r="A16" s="1214" t="s">
        <v>262</v>
      </c>
      <c r="B16" s="1201"/>
      <c r="C16" s="1201"/>
      <c r="D16" s="1201"/>
      <c r="E16" s="975">
        <f>'Salary Detail - Start Up '!G60</f>
        <v>0</v>
      </c>
      <c r="F16" s="124">
        <f>'Salary Detail - Start Up '!L60</f>
        <v>0</v>
      </c>
      <c r="G16" s="124">
        <f>'Salary Detail - Start Up '!Q60</f>
        <v>0</v>
      </c>
      <c r="H16" s="55">
        <f>'Salary Detail - Start Up '!X60</f>
        <v>0</v>
      </c>
      <c r="I16" s="953">
        <f>'Salary Detail - Start Up '!AE60</f>
        <v>0</v>
      </c>
      <c r="J16" s="909">
        <f>SUM(E16,F16)</f>
        <v>0</v>
      </c>
    </row>
    <row r="17" spans="1:11">
      <c r="A17" s="1201" t="s">
        <v>263</v>
      </c>
      <c r="B17" s="1201"/>
      <c r="C17" s="1201"/>
      <c r="D17" s="1201"/>
      <c r="E17" s="931">
        <f>'Operating Detail - Start Up '!C67</f>
        <v>0</v>
      </c>
      <c r="F17" s="125">
        <f>'Operating Detail - Start Up '!D67</f>
        <v>0</v>
      </c>
      <c r="G17" s="125">
        <f>'Operating Detail - Start Up '!E67</f>
        <v>0</v>
      </c>
      <c r="H17" s="38">
        <f>'Operating Detail - Start Up '!H67</f>
        <v>0</v>
      </c>
      <c r="I17" s="996">
        <f>'Operating Detail - Start Up '!K67</f>
        <v>0</v>
      </c>
      <c r="J17" s="909">
        <f t="shared" ref="J17:J18" si="0">SUM(E17,F17)</f>
        <v>0</v>
      </c>
      <c r="K17" s="41"/>
    </row>
    <row r="18" spans="1:11" s="42" customFormat="1">
      <c r="A18" s="1201" t="s">
        <v>264</v>
      </c>
      <c r="B18" s="1201"/>
      <c r="C18" s="1201"/>
      <c r="D18" s="1201"/>
      <c r="E18" s="931">
        <f t="shared" ref="E18:I18" si="1">SUM(E16:E17)</f>
        <v>0</v>
      </c>
      <c r="F18" s="125">
        <f t="shared" si="1"/>
        <v>0</v>
      </c>
      <c r="G18" s="125">
        <f t="shared" si="1"/>
        <v>0</v>
      </c>
      <c r="H18" s="38">
        <f t="shared" si="1"/>
        <v>0</v>
      </c>
      <c r="I18" s="996">
        <f t="shared" si="1"/>
        <v>0</v>
      </c>
      <c r="J18" s="909">
        <f t="shared" si="0"/>
        <v>0</v>
      </c>
    </row>
    <row r="19" spans="1:11">
      <c r="A19" s="1317" t="s">
        <v>265</v>
      </c>
      <c r="B19" s="1317"/>
      <c r="C19" s="1317"/>
      <c r="D19" s="1317"/>
      <c r="E19" s="976"/>
      <c r="F19" s="976"/>
      <c r="G19" s="241"/>
      <c r="H19" s="237"/>
      <c r="I19" s="997"/>
      <c r="J19" s="1002"/>
    </row>
    <row r="20" spans="1:11">
      <c r="A20" s="1201" t="s">
        <v>417</v>
      </c>
      <c r="B20" s="1201"/>
      <c r="C20" s="1201"/>
      <c r="D20" s="1201"/>
      <c r="E20" s="925">
        <f>ROUND(E18*E19,0)</f>
        <v>0</v>
      </c>
      <c r="F20" s="272">
        <f>ROUND(F18*F19,0)</f>
        <v>0</v>
      </c>
      <c r="G20" s="272">
        <f>ROUND(G18*G19,0)</f>
        <v>0</v>
      </c>
      <c r="H20" s="268">
        <f>ROUND(H18*H19,0)</f>
        <v>0</v>
      </c>
      <c r="I20" s="998">
        <f>ROUND(I18*I19,0)</f>
        <v>0</v>
      </c>
      <c r="J20" s="978">
        <f>SUM(E20,F20)</f>
        <v>0</v>
      </c>
    </row>
    <row r="21" spans="1:11">
      <c r="A21" s="1201" t="s">
        <v>267</v>
      </c>
      <c r="B21" s="1201"/>
      <c r="C21" s="1201"/>
      <c r="D21" s="1201"/>
      <c r="E21" s="925">
        <f>'Operating Detail - Start Up '!C92</f>
        <v>0</v>
      </c>
      <c r="F21" s="272">
        <f>'Operating Detail - Start Up '!D92</f>
        <v>0</v>
      </c>
      <c r="G21" s="272">
        <f>'Operating Detail - Start Up '!E92</f>
        <v>0</v>
      </c>
      <c r="H21" s="268">
        <f>'Operating Detail - Start Up '!H92</f>
        <v>0</v>
      </c>
      <c r="I21" s="998">
        <f>'Operating Detail - Start Up '!K92</f>
        <v>0</v>
      </c>
      <c r="J21" s="978">
        <f>SUM(E21,F21,)</f>
        <v>0</v>
      </c>
    </row>
    <row r="22" spans="1:11">
      <c r="A22" s="1201" t="s">
        <v>286</v>
      </c>
      <c r="B22" s="1201"/>
      <c r="C22" s="1201"/>
      <c r="D22" s="1201"/>
      <c r="E22" s="978">
        <f>'Operating Detail - Start Up '!C103</f>
        <v>0</v>
      </c>
      <c r="F22" s="274">
        <f>'Operating Detail - Start Up '!D103</f>
        <v>0</v>
      </c>
      <c r="G22" s="274">
        <f>'Operating Detail - Start Up '!E103</f>
        <v>0</v>
      </c>
      <c r="H22" s="273">
        <f>'Operating Detail - Start Up '!H103</f>
        <v>0</v>
      </c>
      <c r="I22" s="999">
        <f>'Operating Detail - Start Up '!K103</f>
        <v>0</v>
      </c>
      <c r="J22" s="978">
        <f>SUM(E22,F22,)</f>
        <v>0</v>
      </c>
    </row>
    <row r="23" spans="1:11" s="32" customFormat="1" hidden="1">
      <c r="A23" s="1201" t="s">
        <v>287</v>
      </c>
      <c r="B23" s="1201"/>
      <c r="C23" s="1201"/>
      <c r="D23" s="1201"/>
      <c r="E23" s="979"/>
      <c r="F23" s="488"/>
      <c r="G23" s="249"/>
      <c r="H23" s="248"/>
      <c r="I23" s="1000"/>
      <c r="J23" s="978">
        <f t="shared" ref="J23:J24" si="2">SUM(E23,F23,)</f>
        <v>0</v>
      </c>
      <c r="K23" s="183"/>
    </row>
    <row r="24" spans="1:11" s="32" customFormat="1">
      <c r="A24" s="1193" t="s">
        <v>270</v>
      </c>
      <c r="B24" s="1193"/>
      <c r="C24" s="1193"/>
      <c r="D24" s="1193"/>
      <c r="E24" s="276">
        <f t="shared" ref="E24:I24" si="3">SUM(E18+E20+E21+E22+E23)</f>
        <v>0</v>
      </c>
      <c r="F24" s="279">
        <f t="shared" si="3"/>
        <v>0</v>
      </c>
      <c r="G24" s="279">
        <f t="shared" si="3"/>
        <v>0</v>
      </c>
      <c r="H24" s="275">
        <f t="shared" si="3"/>
        <v>0</v>
      </c>
      <c r="I24" s="1001">
        <f t="shared" si="3"/>
        <v>0</v>
      </c>
      <c r="J24" s="276">
        <f t="shared" si="2"/>
        <v>0</v>
      </c>
      <c r="K24" s="183"/>
    </row>
    <row r="25" spans="1:11" ht="11.25" customHeight="1">
      <c r="A25" s="1306"/>
      <c r="B25" s="1306"/>
      <c r="C25" s="1306"/>
      <c r="D25" s="1306"/>
      <c r="E25" s="973"/>
      <c r="F25" s="608"/>
      <c r="G25" s="608"/>
      <c r="H25" s="608"/>
      <c r="I25" s="608"/>
      <c r="J25" s="608"/>
    </row>
    <row r="26" spans="1:11">
      <c r="A26" s="1315" t="s">
        <v>271</v>
      </c>
      <c r="B26" s="1307"/>
      <c r="C26" s="1307"/>
      <c r="D26" s="1307"/>
      <c r="E26" s="426"/>
      <c r="F26" s="615"/>
      <c r="G26" s="615"/>
      <c r="H26" s="615"/>
      <c r="I26" s="610"/>
      <c r="J26" s="374"/>
      <c r="K26" s="41"/>
    </row>
    <row r="27" spans="1:11" s="32" customFormat="1" hidden="1">
      <c r="A27" s="1443" t="str">
        <f>IF('Summary - SS'!A27:D27&lt;&gt;"",'Summary - SS'!A27:D27,"")</f>
        <v>Prop C</v>
      </c>
      <c r="B27" s="1444"/>
      <c r="C27" s="1444"/>
      <c r="D27" s="1444"/>
      <c r="E27" s="980"/>
      <c r="F27" s="247"/>
      <c r="G27" s="247"/>
      <c r="H27" s="243"/>
      <c r="I27" s="243"/>
      <c r="J27" s="909">
        <f t="shared" ref="J27:J45" si="4">SUM(E27,F27)</f>
        <v>0</v>
      </c>
    </row>
    <row r="28" spans="1:11" s="32" customFormat="1" hidden="1">
      <c r="A28" s="1443" t="str">
        <f>IF('Summary - SS'!A28:D28&lt;&gt;"",'Summary - SS'!A28:D28,"")</f>
        <v>Prop C - One Time</v>
      </c>
      <c r="B28" s="1444"/>
      <c r="C28" s="1444"/>
      <c r="D28" s="1444"/>
      <c r="E28" s="980"/>
      <c r="F28" s="247"/>
      <c r="G28" s="247"/>
      <c r="H28" s="243"/>
      <c r="I28" s="243"/>
      <c r="J28" s="909">
        <f t="shared" si="4"/>
        <v>0</v>
      </c>
    </row>
    <row r="29" spans="1:11" s="32" customFormat="1">
      <c r="A29" s="1443" t="str">
        <f>IF('Summary - SS'!A29:D29&lt;&gt;"",'Summary - SS'!A29:D29,"")</f>
        <v>Prop C - Start Up</v>
      </c>
      <c r="B29" s="1444"/>
      <c r="C29" s="1444"/>
      <c r="D29" s="1444"/>
      <c r="E29" s="1122">
        <f>E24-E53</f>
        <v>0</v>
      </c>
      <c r="F29" s="1122">
        <f>F24-F53</f>
        <v>0</v>
      </c>
      <c r="G29" s="247"/>
      <c r="H29" s="243"/>
      <c r="I29" s="243"/>
      <c r="J29" s="909">
        <f t="shared" si="4"/>
        <v>0</v>
      </c>
    </row>
    <row r="30" spans="1:11" s="32" customFormat="1" hidden="1">
      <c r="A30" s="1443" t="str">
        <f>IF('Summary - SS'!A30:D30&lt;&gt;"",'Summary - SS'!A30:D30,"")</f>
        <v/>
      </c>
      <c r="B30" s="1444"/>
      <c r="C30" s="1444"/>
      <c r="D30" s="1444"/>
      <c r="E30" s="980"/>
      <c r="F30" s="247"/>
      <c r="G30" s="247"/>
      <c r="H30" s="243"/>
      <c r="I30" s="243"/>
      <c r="J30" s="909">
        <f t="shared" si="4"/>
        <v>0</v>
      </c>
    </row>
    <row r="31" spans="1:11" s="32" customFormat="1" hidden="1">
      <c r="A31" s="1443" t="str">
        <f>IF('Summary - SS'!A31:D31&lt;&gt;"",'Summary - SS'!A31:D31,"")</f>
        <v/>
      </c>
      <c r="B31" s="1444"/>
      <c r="C31" s="1444"/>
      <c r="D31" s="1444"/>
      <c r="E31" s="980"/>
      <c r="F31" s="247"/>
      <c r="G31" s="247"/>
      <c r="H31" s="243"/>
      <c r="I31" s="243"/>
      <c r="J31" s="909">
        <f t="shared" si="4"/>
        <v>0</v>
      </c>
    </row>
    <row r="32" spans="1:11" s="32" customFormat="1" hidden="1">
      <c r="A32" s="1443" t="str">
        <f>IF('Summary - SS'!A32:D32&lt;&gt;"",'Summary - SS'!A32:D32,"")</f>
        <v/>
      </c>
      <c r="B32" s="1444"/>
      <c r="C32" s="1444"/>
      <c r="D32" s="1444"/>
      <c r="E32" s="980"/>
      <c r="F32" s="247"/>
      <c r="G32" s="247"/>
      <c r="H32" s="243"/>
      <c r="I32" s="243"/>
      <c r="J32" s="909">
        <f t="shared" si="4"/>
        <v>0</v>
      </c>
    </row>
    <row r="33" spans="1:12" s="32" customFormat="1" hidden="1">
      <c r="A33" s="1443" t="str">
        <f>IF('Summary - SS'!A33:D33&lt;&gt;"",'Summary - SS'!A33:D33,"")</f>
        <v/>
      </c>
      <c r="B33" s="1444"/>
      <c r="C33" s="1444"/>
      <c r="D33" s="1444"/>
      <c r="E33" s="980"/>
      <c r="F33" s="247"/>
      <c r="G33" s="247"/>
      <c r="H33" s="243"/>
      <c r="I33" s="243"/>
      <c r="J33" s="909">
        <f t="shared" si="4"/>
        <v>0</v>
      </c>
    </row>
    <row r="34" spans="1:12" s="32" customFormat="1" hidden="1">
      <c r="A34" s="1443" t="str">
        <f>IF('Summary - SS'!A34:D34&lt;&gt;"",'Summary - SS'!A34:D34,"")</f>
        <v/>
      </c>
      <c r="B34" s="1444"/>
      <c r="C34" s="1444"/>
      <c r="D34" s="1444"/>
      <c r="E34" s="980"/>
      <c r="F34" s="247"/>
      <c r="G34" s="247"/>
      <c r="H34" s="243"/>
      <c r="I34" s="243"/>
      <c r="J34" s="909">
        <f t="shared" si="4"/>
        <v>0</v>
      </c>
    </row>
    <row r="35" spans="1:12" s="32" customFormat="1" hidden="1">
      <c r="A35" s="1443" t="str">
        <f>IF('Summary - SS'!A35:D35&lt;&gt;"",'Summary - SS'!A35:D35,"")</f>
        <v/>
      </c>
      <c r="B35" s="1444"/>
      <c r="C35" s="1444"/>
      <c r="D35" s="1444"/>
      <c r="E35" s="980"/>
      <c r="F35" s="247"/>
      <c r="G35" s="247"/>
      <c r="H35" s="243"/>
      <c r="I35" s="243"/>
      <c r="J35" s="909">
        <f t="shared" si="4"/>
        <v>0</v>
      </c>
    </row>
    <row r="36" spans="1:12" s="32" customFormat="1" hidden="1">
      <c r="A36" s="1443" t="str">
        <f>IF('Summary - SS'!A36:D36&lt;&gt;"",'Summary - SS'!A36:D36,"")</f>
        <v/>
      </c>
      <c r="B36" s="1444"/>
      <c r="C36" s="1444"/>
      <c r="D36" s="1444"/>
      <c r="E36" s="980"/>
      <c r="F36" s="247"/>
      <c r="G36" s="247"/>
      <c r="H36" s="243"/>
      <c r="I36" s="243"/>
      <c r="J36" s="909">
        <f t="shared" si="4"/>
        <v>0</v>
      </c>
    </row>
    <row r="37" spans="1:12" s="32" customFormat="1" hidden="1">
      <c r="A37" s="1443" t="str">
        <f>IF('Summary - SS'!A37:D37&lt;&gt;"",'Summary - SS'!A37:D37,"")</f>
        <v/>
      </c>
      <c r="B37" s="1444"/>
      <c r="C37" s="1444"/>
      <c r="D37" s="1444"/>
      <c r="E37" s="980"/>
      <c r="F37" s="247"/>
      <c r="G37" s="247"/>
      <c r="H37" s="243"/>
      <c r="I37" s="243"/>
      <c r="J37" s="909">
        <f t="shared" si="4"/>
        <v>0</v>
      </c>
    </row>
    <row r="38" spans="1:12" s="32" customFormat="1" hidden="1">
      <c r="A38" s="1443" t="str">
        <f>IF('Summary - SS'!A38:D38&lt;&gt;"",'Summary - SS'!A38:D38,"")</f>
        <v/>
      </c>
      <c r="B38" s="1444"/>
      <c r="C38" s="1444"/>
      <c r="D38" s="1444"/>
      <c r="E38" s="980"/>
      <c r="F38" s="247"/>
      <c r="G38" s="247"/>
      <c r="H38" s="243"/>
      <c r="I38" s="243"/>
      <c r="J38" s="909">
        <f t="shared" si="4"/>
        <v>0</v>
      </c>
    </row>
    <row r="39" spans="1:12" hidden="1">
      <c r="A39" s="1443" t="str">
        <f>IF('Summary - SS'!A39:D39&lt;&gt;"",'Summary - SS'!A39:D39,"")</f>
        <v/>
      </c>
      <c r="B39" s="1444"/>
      <c r="C39" s="1444"/>
      <c r="D39" s="1444"/>
      <c r="E39" s="981"/>
      <c r="F39" s="235"/>
      <c r="G39" s="235"/>
      <c r="H39" s="233"/>
      <c r="I39" s="233"/>
      <c r="J39" s="909">
        <f t="shared" si="4"/>
        <v>0</v>
      </c>
    </row>
    <row r="40" spans="1:12" hidden="1">
      <c r="A40" s="1443" t="str">
        <f>IF('Summary - SS'!A40:D40&lt;&gt;"",'Summary - SS'!A40:D40,"")</f>
        <v/>
      </c>
      <c r="B40" s="1444"/>
      <c r="C40" s="1444"/>
      <c r="D40" s="1444"/>
      <c r="E40" s="981"/>
      <c r="F40" s="235"/>
      <c r="G40" s="235"/>
      <c r="H40" s="233"/>
      <c r="I40" s="233"/>
      <c r="J40" s="909">
        <f t="shared" si="4"/>
        <v>0</v>
      </c>
    </row>
    <row r="41" spans="1:12" hidden="1">
      <c r="A41" s="1443" t="str">
        <f>IF('Summary - SS'!A41:D41&lt;&gt;"",'Summary - SS'!A41:D41,"")</f>
        <v/>
      </c>
      <c r="B41" s="1444"/>
      <c r="C41" s="1444"/>
      <c r="D41" s="1444"/>
      <c r="E41" s="981"/>
      <c r="F41" s="235"/>
      <c r="G41" s="235"/>
      <c r="H41" s="233"/>
      <c r="I41" s="233"/>
      <c r="J41" s="909">
        <f t="shared" si="4"/>
        <v>0</v>
      </c>
    </row>
    <row r="42" spans="1:12" hidden="1">
      <c r="A42" s="1443" t="str">
        <f>IF('Summary - SS'!A42:D42&lt;&gt;"",'Summary - SS'!A42:D42,"")</f>
        <v/>
      </c>
      <c r="B42" s="1444"/>
      <c r="C42" s="1444"/>
      <c r="D42" s="1444"/>
      <c r="E42" s="981"/>
      <c r="F42" s="235"/>
      <c r="G42" s="235"/>
      <c r="H42" s="233"/>
      <c r="I42" s="233"/>
      <c r="J42" s="909">
        <f t="shared" si="4"/>
        <v>0</v>
      </c>
    </row>
    <row r="43" spans="1:12" hidden="1">
      <c r="A43" s="1443" t="str">
        <f>IF('Summary - SS'!A43:D43&lt;&gt;"",'Summary - SS'!A43:D43,"")</f>
        <v/>
      </c>
      <c r="B43" s="1444"/>
      <c r="C43" s="1444"/>
      <c r="D43" s="1444"/>
      <c r="E43" s="981"/>
      <c r="F43" s="235"/>
      <c r="G43" s="235"/>
      <c r="H43" s="233"/>
      <c r="I43" s="233"/>
      <c r="J43" s="909">
        <f t="shared" si="4"/>
        <v>0</v>
      </c>
    </row>
    <row r="44" spans="1:12" hidden="1">
      <c r="A44" s="1443" t="str">
        <f>IF('Summary - SS'!A44:D44&lt;&gt;"",'Summary - SS'!A44:D44,"")</f>
        <v/>
      </c>
      <c r="B44" s="1444"/>
      <c r="C44" s="1444"/>
      <c r="D44" s="1444"/>
      <c r="E44" s="981"/>
      <c r="F44" s="235"/>
      <c r="G44" s="235"/>
      <c r="H44" s="233"/>
      <c r="I44" s="233"/>
      <c r="J44" s="909">
        <f t="shared" si="4"/>
        <v>0</v>
      </c>
    </row>
    <row r="45" spans="1:12" hidden="1">
      <c r="A45" s="1443" t="str">
        <f>IF('Summary - SS'!A45:D45&lt;&gt;"",'Summary - SS'!A45:D45,"")</f>
        <v/>
      </c>
      <c r="B45" s="1444"/>
      <c r="C45" s="1444"/>
      <c r="D45" s="1444"/>
      <c r="E45" s="981"/>
      <c r="F45" s="235"/>
      <c r="G45" s="235"/>
      <c r="H45" s="233"/>
      <c r="I45" s="233"/>
      <c r="J45" s="909">
        <f t="shared" si="4"/>
        <v>0</v>
      </c>
    </row>
    <row r="46" spans="1:12" s="32" customFormat="1">
      <c r="A46" s="1451" t="s">
        <v>272</v>
      </c>
      <c r="B46" s="1452"/>
      <c r="C46" s="1452"/>
      <c r="D46" s="1452"/>
      <c r="E46" s="599">
        <f t="shared" ref="E46:I46" si="5">ROUND(SUM(E27:E45),0)</f>
        <v>0</v>
      </c>
      <c r="F46" s="601">
        <f>ROUND(SUM(F27:F45),0)</f>
        <v>0</v>
      </c>
      <c r="G46" s="601">
        <f t="shared" si="5"/>
        <v>0</v>
      </c>
      <c r="H46" s="598">
        <f t="shared" si="5"/>
        <v>0</v>
      </c>
      <c r="I46" s="598">
        <f t="shared" si="5"/>
        <v>0</v>
      </c>
      <c r="J46" s="909">
        <f t="shared" ref="J46" si="6">SUM(E46,F46)</f>
        <v>0</v>
      </c>
      <c r="K46" s="184"/>
      <c r="L46" s="184"/>
    </row>
    <row r="47" spans="1:12" ht="9" customHeight="1">
      <c r="A47" s="1306"/>
      <c r="B47" s="1306"/>
      <c r="C47" s="1306"/>
      <c r="D47" s="1306"/>
      <c r="E47" s="973"/>
      <c r="F47" s="608"/>
      <c r="G47" s="608"/>
      <c r="H47" s="608"/>
      <c r="I47" s="608"/>
      <c r="J47" s="609"/>
      <c r="L47" s="283"/>
    </row>
    <row r="48" spans="1:12" ht="15.75" customHeight="1">
      <c r="A48" s="1307" t="s">
        <v>273</v>
      </c>
      <c r="B48" s="1307"/>
      <c r="C48" s="1307"/>
      <c r="D48" s="1307"/>
      <c r="E48" s="426"/>
      <c r="F48" s="605"/>
      <c r="G48" s="605"/>
      <c r="H48" s="605"/>
      <c r="I48" s="610"/>
      <c r="J48" s="256"/>
      <c r="L48" s="46"/>
    </row>
    <row r="49" spans="1:12">
      <c r="A49" s="1450" t="str">
        <f>IF('Summary - SS'!A49&lt;&gt;"",'Summary - SS'!A49,"")</f>
        <v/>
      </c>
      <c r="B49" s="1450"/>
      <c r="C49" s="1450"/>
      <c r="D49" s="1450"/>
      <c r="E49" s="1027"/>
      <c r="F49" s="1027"/>
      <c r="G49" s="235"/>
      <c r="H49" s="233"/>
      <c r="I49" s="233"/>
      <c r="J49" s="909">
        <f t="shared" ref="J49:J52" si="7">SUM(E49,F49)</f>
        <v>0</v>
      </c>
      <c r="L49" s="41"/>
    </row>
    <row r="50" spans="1:12">
      <c r="A50" s="1450" t="str">
        <f>IF('Summary - SS'!A50&lt;&gt;"",'Summary - SS'!A50,"")</f>
        <v/>
      </c>
      <c r="B50" s="1450"/>
      <c r="C50" s="1450"/>
      <c r="D50" s="1450"/>
      <c r="E50" s="1027"/>
      <c r="F50" s="1027"/>
      <c r="G50" s="235"/>
      <c r="H50" s="233"/>
      <c r="I50" s="233"/>
      <c r="J50" s="909">
        <f t="shared" si="7"/>
        <v>0</v>
      </c>
      <c r="L50" s="41"/>
    </row>
    <row r="51" spans="1:12">
      <c r="A51" s="1450" t="str">
        <f>IF('Summary - SS'!A51&lt;&gt;"",'Summary - SS'!A51,"")</f>
        <v/>
      </c>
      <c r="B51" s="1450"/>
      <c r="C51" s="1450"/>
      <c r="D51" s="1450"/>
      <c r="E51" s="1027"/>
      <c r="F51" s="1027"/>
      <c r="G51" s="235"/>
      <c r="H51" s="233"/>
      <c r="I51" s="233"/>
      <c r="J51" s="909">
        <f t="shared" si="7"/>
        <v>0</v>
      </c>
    </row>
    <row r="52" spans="1:12">
      <c r="A52" s="1450" t="str">
        <f>IF('Summary - SS'!A52&lt;&gt;"",'Summary - SS'!A52,"")</f>
        <v/>
      </c>
      <c r="B52" s="1450"/>
      <c r="C52" s="1450"/>
      <c r="D52" s="1450"/>
      <c r="E52" s="1027"/>
      <c r="F52" s="1027"/>
      <c r="G52" s="235"/>
      <c r="H52" s="233"/>
      <c r="I52" s="233"/>
      <c r="J52" s="909">
        <f t="shared" si="7"/>
        <v>0</v>
      </c>
    </row>
    <row r="53" spans="1:12" ht="18" customHeight="1">
      <c r="A53" s="1193" t="s">
        <v>274</v>
      </c>
      <c r="B53" s="1193"/>
      <c r="C53" s="1193"/>
      <c r="D53" s="1193"/>
      <c r="E53" s="984">
        <f t="shared" ref="E53:I53" si="8">ROUND(SUM(E48:E52),0)</f>
        <v>0</v>
      </c>
      <c r="F53" s="287">
        <f t="shared" si="8"/>
        <v>0</v>
      </c>
      <c r="G53" s="287">
        <f t="shared" si="8"/>
        <v>0</v>
      </c>
      <c r="H53" s="284">
        <f t="shared" si="8"/>
        <v>0</v>
      </c>
      <c r="I53" s="284">
        <f t="shared" si="8"/>
        <v>0</v>
      </c>
      <c r="J53" s="978">
        <f>SUM(E53,F53)</f>
        <v>0</v>
      </c>
    </row>
    <row r="54" spans="1:12" ht="18" customHeight="1">
      <c r="A54" s="1193"/>
      <c r="B54" s="1193"/>
      <c r="C54" s="1193"/>
      <c r="D54" s="1193"/>
      <c r="E54" s="265"/>
      <c r="F54" s="635"/>
      <c r="G54" s="635"/>
      <c r="H54" s="635"/>
      <c r="I54" s="635"/>
      <c r="J54" s="635"/>
    </row>
    <row r="55" spans="1:12" s="32" customFormat="1" ht="18" customHeight="1">
      <c r="A55" s="1193" t="s">
        <v>275</v>
      </c>
      <c r="B55" s="1193"/>
      <c r="C55" s="1193"/>
      <c r="D55" s="1193"/>
      <c r="E55" s="986">
        <f>E46+E53</f>
        <v>0</v>
      </c>
      <c r="F55" s="375">
        <f t="shared" ref="F55:I55" si="9">F46+F53</f>
        <v>0</v>
      </c>
      <c r="G55" s="375">
        <f t="shared" si="9"/>
        <v>0</v>
      </c>
      <c r="H55" s="631">
        <f t="shared" si="9"/>
        <v>0</v>
      </c>
      <c r="I55" s="631">
        <f t="shared" si="9"/>
        <v>0</v>
      </c>
      <c r="J55" s="255">
        <f>SUM(E55,F55)</f>
        <v>0</v>
      </c>
    </row>
    <row r="56" spans="1:12">
      <c r="A56" s="1201" t="s">
        <v>276</v>
      </c>
      <c r="B56" s="1201"/>
      <c r="C56" s="1201"/>
      <c r="D56" s="1201"/>
      <c r="E56" s="987">
        <f>IF(AND(E55-E24&gt;-2,E55-E24&lt;2),0,E55-E24)</f>
        <v>0</v>
      </c>
      <c r="F56" s="988">
        <f>IF(AND(F55-F24&gt;-2,F55-F24&lt;2),0,F55-F24)</f>
        <v>0</v>
      </c>
      <c r="G56" s="988">
        <f>IF(AND(G55-G24&gt;-2,G55-G24&lt;2),0,G55-G24)</f>
        <v>0</v>
      </c>
      <c r="H56" s="371">
        <f>IF(AND(H55-H24&gt;-2,H55-H24&lt;2),0,H55-H24)</f>
        <v>0</v>
      </c>
      <c r="I56" s="371">
        <f>IF(AND(I55-I24&gt;-2,I55-I24&lt;2),0,I55-I24)</f>
        <v>0</v>
      </c>
      <c r="J56" s="989">
        <f>IF(AND(J55-J24&gt;-4,J55-J24&lt;4),0,J55-J24)</f>
        <v>0</v>
      </c>
      <c r="K56" s="46"/>
      <c r="L56" s="46"/>
    </row>
    <row r="57" spans="1:12" ht="12.95" customHeight="1">
      <c r="F57" s="963"/>
      <c r="G57" s="963"/>
      <c r="H57" s="963"/>
      <c r="I57" s="963"/>
      <c r="J57" s="963"/>
    </row>
    <row r="58" spans="1:12" ht="20.100000000000001" customHeight="1">
      <c r="A58" s="56"/>
      <c r="B58" s="56"/>
      <c r="C58" s="56"/>
      <c r="D58" s="56"/>
      <c r="E58" s="56"/>
      <c r="J58" s="52"/>
    </row>
    <row r="59" spans="1:12" ht="20.100000000000001" customHeight="1">
      <c r="A59" s="62"/>
      <c r="B59" s="62"/>
      <c r="C59" s="62"/>
      <c r="D59" s="62"/>
      <c r="E59" s="56"/>
      <c r="J59" s="52"/>
    </row>
    <row r="60" spans="1:12">
      <c r="A60" s="808" t="s">
        <v>278</v>
      </c>
      <c r="B60" s="1446" t="str">
        <f>IF('Summary - SS'!B60&lt;&gt;"",'Summary - SS'!B60,"")</f>
        <v/>
      </c>
      <c r="C60" s="1446"/>
      <c r="D60" s="1446"/>
      <c r="E60" s="56"/>
    </row>
    <row r="61" spans="1:12">
      <c r="A61" s="808" t="s">
        <v>279</v>
      </c>
      <c r="B61" s="1446" t="str">
        <f>IF('Summary - SS'!B61&lt;&gt;"",'Summary - SS'!B61,"")</f>
        <v/>
      </c>
      <c r="C61" s="1446"/>
      <c r="D61" s="1446"/>
      <c r="E61" s="56"/>
    </row>
    <row r="62" spans="1:12" ht="17.25" customHeight="1">
      <c r="A62" s="808" t="s">
        <v>280</v>
      </c>
      <c r="B62" s="1446" t="str">
        <f>IF('Summary - SS'!B62&lt;&gt;"",'Summary - SS'!B62,"")</f>
        <v/>
      </c>
      <c r="C62" s="1446"/>
      <c r="D62" s="1446"/>
      <c r="E62" s="56"/>
    </row>
    <row r="63" spans="1:12" ht="17.25" customHeight="1">
      <c r="A63" s="808" t="s">
        <v>281</v>
      </c>
      <c r="B63" s="1446" t="str">
        <f>IF('Summary - SS'!B63&lt;&gt;"",'Summary - SS'!B63,"")</f>
        <v/>
      </c>
      <c r="C63" s="1446"/>
      <c r="D63" s="1446"/>
      <c r="E63" s="56"/>
    </row>
    <row r="64" spans="1:12" ht="15.75" customHeight="1">
      <c r="A64" s="1193"/>
      <c r="B64" s="1193"/>
      <c r="C64" s="1193"/>
      <c r="D64" s="830"/>
      <c r="E64" s="189"/>
    </row>
    <row r="65" spans="1:10"/>
    <row r="66" spans="1:10"/>
    <row r="67" spans="1:10"/>
    <row r="68" spans="1:10"/>
    <row r="75" spans="1:10" hidden="1">
      <c r="A75" s="49" t="s">
        <v>231</v>
      </c>
      <c r="B75" s="49"/>
      <c r="C75" s="49"/>
      <c r="D75" s="49"/>
      <c r="E75" s="49">
        <v>1</v>
      </c>
      <c r="F75" s="49">
        <f>E75+1</f>
        <v>2</v>
      </c>
      <c r="G75" s="49">
        <f>F75+1</f>
        <v>3</v>
      </c>
      <c r="H75" s="49">
        <f>G75+1</f>
        <v>4</v>
      </c>
      <c r="I75" s="49">
        <f>H75+1</f>
        <v>5</v>
      </c>
      <c r="J75" s="49">
        <f>$D$5</f>
        <v>1</v>
      </c>
    </row>
    <row r="76" spans="1:10" hidden="1">
      <c r="A76" s="49" t="s">
        <v>232</v>
      </c>
      <c r="B76" s="49"/>
      <c r="C76" s="49"/>
      <c r="D76" s="49"/>
      <c r="E76" s="50">
        <v>45413</v>
      </c>
      <c r="F76" s="50">
        <v>45474</v>
      </c>
      <c r="G76" s="50"/>
      <c r="H76" s="50"/>
      <c r="I76" s="50"/>
      <c r="J76" s="50">
        <v>45413</v>
      </c>
    </row>
    <row r="77" spans="1:10" ht="13.5" hidden="1" customHeight="1">
      <c r="A77" s="49" t="s">
        <v>233</v>
      </c>
      <c r="B77" s="49"/>
      <c r="C77" s="49"/>
      <c r="D77" s="49"/>
      <c r="E77" s="50">
        <v>45473</v>
      </c>
      <c r="F77" s="50">
        <v>45504</v>
      </c>
      <c r="G77" s="50"/>
      <c r="H77" s="50"/>
      <c r="I77" s="50"/>
      <c r="J77" s="50">
        <v>45503</v>
      </c>
    </row>
    <row r="78" spans="1:10" hidden="1">
      <c r="A78" s="49" t="s">
        <v>220</v>
      </c>
      <c r="B78" s="49"/>
      <c r="C78" s="49"/>
      <c r="D78" s="49"/>
      <c r="E78" s="50" t="str">
        <f>$B$3</f>
        <v/>
      </c>
      <c r="F78" s="50" t="str">
        <f t="shared" ref="F78:J78" si="10">$B$3</f>
        <v/>
      </c>
      <c r="G78" s="50" t="str">
        <f t="shared" si="10"/>
        <v/>
      </c>
      <c r="H78" s="50" t="str">
        <f t="shared" si="10"/>
        <v/>
      </c>
      <c r="I78" s="50" t="str">
        <f t="shared" si="10"/>
        <v/>
      </c>
      <c r="J78" s="50" t="str">
        <f t="shared" si="10"/>
        <v/>
      </c>
    </row>
    <row r="79" spans="1:10" hidden="1">
      <c r="J79" s="33" t="str">
        <f>TEXT($B$5,"m/d/yyyy")</f>
        <v>5/1/2024</v>
      </c>
    </row>
    <row r="80" spans="1:10" hidden="1">
      <c r="J80" s="33" t="str">
        <f>TEXT($C$5,"m/d/yyyy")</f>
        <v>7/31/2024</v>
      </c>
    </row>
  </sheetData>
  <sheetProtection formatCells="0" formatColumns="0" formatRows="0" insertHyperlinks="0" sort="0" autoFilter="0" pivotTables="0"/>
  <mergeCells count="52">
    <mergeCell ref="B62:D62"/>
    <mergeCell ref="B63:D63"/>
    <mergeCell ref="A64:C64"/>
    <mergeCell ref="A52:D52"/>
    <mergeCell ref="A53:D53"/>
    <mergeCell ref="A55:D55"/>
    <mergeCell ref="A56:D56"/>
    <mergeCell ref="B60:D60"/>
    <mergeCell ref="B61:D61"/>
    <mergeCell ref="A50:D50"/>
    <mergeCell ref="A34:D34"/>
    <mergeCell ref="A35:D35"/>
    <mergeCell ref="A54:D54"/>
    <mergeCell ref="A51:D51"/>
    <mergeCell ref="A45:D45"/>
    <mergeCell ref="A36:D36"/>
    <mergeCell ref="A37:D37"/>
    <mergeCell ref="A38:D38"/>
    <mergeCell ref="A46:D46"/>
    <mergeCell ref="A47:D47"/>
    <mergeCell ref="A48:D48"/>
    <mergeCell ref="A49:D49"/>
    <mergeCell ref="A41:D41"/>
    <mergeCell ref="A42:D42"/>
    <mergeCell ref="B9:D9"/>
    <mergeCell ref="A39:D39"/>
    <mergeCell ref="A31:D31"/>
    <mergeCell ref="A32:D32"/>
    <mergeCell ref="A33:D33"/>
    <mergeCell ref="A29:D29"/>
    <mergeCell ref="A30:D30"/>
    <mergeCell ref="A44:D44"/>
    <mergeCell ref="B8:D8"/>
    <mergeCell ref="B6:D6"/>
    <mergeCell ref="B7:D7"/>
    <mergeCell ref="A26:D26"/>
    <mergeCell ref="A15:D15"/>
    <mergeCell ref="A16:D16"/>
    <mergeCell ref="A17:D17"/>
    <mergeCell ref="A18:D18"/>
    <mergeCell ref="A19:D19"/>
    <mergeCell ref="A20:D20"/>
    <mergeCell ref="A21:D21"/>
    <mergeCell ref="A22:D22"/>
    <mergeCell ref="A24:D24"/>
    <mergeCell ref="A25:D25"/>
    <mergeCell ref="A23:D23"/>
    <mergeCell ref="J13:J14"/>
    <mergeCell ref="A27:D27"/>
    <mergeCell ref="A28:D28"/>
    <mergeCell ref="A40:D40"/>
    <mergeCell ref="A43:D43"/>
  </mergeCells>
  <conditionalFormatting sqref="E19:F19">
    <cfRule type="containsBlanks" dxfId="466" priority="10">
      <formula>LEN(TRIM(E19))=0</formula>
    </cfRule>
  </conditionalFormatting>
  <conditionalFormatting sqref="E49:F52">
    <cfRule type="containsBlanks" dxfId="465" priority="1">
      <formula>LEN(TRIM(E49))=0</formula>
    </cfRule>
    <cfRule type="expression" dxfId="464" priority="2">
      <formula>E$78&gt;E$77</formula>
    </cfRule>
    <cfRule type="expression" dxfId="463" priority="3">
      <formula>E$75&gt;#REF!</formula>
    </cfRule>
  </conditionalFormatting>
  <conditionalFormatting sqref="E23:I23">
    <cfRule type="containsBlanks" dxfId="462" priority="42">
      <formula>LEN(TRIM(E23))=0</formula>
    </cfRule>
  </conditionalFormatting>
  <conditionalFormatting sqref="E56:J56">
    <cfRule type="cellIs" dxfId="461" priority="52" operator="notBetween">
      <formula>-2</formula>
      <formula>2</formula>
    </cfRule>
  </conditionalFormatting>
  <conditionalFormatting sqref="I25:I26">
    <cfRule type="cellIs" dxfId="460" priority="15" operator="notEqual">
      <formula>0</formula>
    </cfRule>
  </conditionalFormatting>
  <conditionalFormatting sqref="I47:I48">
    <cfRule type="cellIs" dxfId="459" priority="16"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C99"/>
    <pageSetUpPr fitToPage="1"/>
  </sheetPr>
  <dimension ref="A1:DB563"/>
  <sheetViews>
    <sheetView showGridLines="0" showZeros="0" zoomScale="85" zoomScaleNormal="85" workbookViewId="0">
      <selection activeCell="A2" sqref="A2"/>
    </sheetView>
  </sheetViews>
  <sheetFormatPr defaultColWidth="0" defaultRowHeight="15.75" zeroHeight="1"/>
  <cols>
    <col min="1" max="1" width="17.7109375" style="251" customWidth="1"/>
    <col min="2" max="2" width="44.85546875" style="293" customWidth="1"/>
    <col min="3" max="3" width="14.7109375" style="251" customWidth="1"/>
    <col min="4" max="6" width="11" style="251" customWidth="1"/>
    <col min="7" max="8" width="15.7109375" style="251" customWidth="1"/>
    <col min="9" max="11" width="11" style="251" customWidth="1"/>
    <col min="12" max="12" width="15.7109375" style="251" customWidth="1"/>
    <col min="13" max="13" width="15.7109375" style="251" hidden="1" customWidth="1"/>
    <col min="14" max="16" width="11" style="251" hidden="1" customWidth="1"/>
    <col min="17" max="17" width="15.7109375" style="251" hidden="1" customWidth="1"/>
    <col min="18" max="18" width="15.7109375" style="292" hidden="1" customWidth="1"/>
    <col min="19" max="19" width="15.7109375" style="251" hidden="1" customWidth="1" collapsed="1"/>
    <col min="20" max="20" width="15.7109375" style="251" hidden="1" customWidth="1"/>
    <col min="21" max="22" width="11" style="251" hidden="1" customWidth="1"/>
    <col min="23" max="23" width="11" style="251" hidden="1" customWidth="1" collapsed="1"/>
    <col min="24" max="24" width="15.7109375" style="251" hidden="1" customWidth="1"/>
    <col min="25" max="25" width="15.7109375" style="292" hidden="1" customWidth="1"/>
    <col min="26" max="26" width="15.7109375" style="251" hidden="1" customWidth="1" collapsed="1"/>
    <col min="27" max="27" width="15.7109375" style="251" hidden="1" customWidth="1"/>
    <col min="28" max="29" width="11" style="251" hidden="1" customWidth="1"/>
    <col min="30" max="30" width="11" style="251" hidden="1" customWidth="1" collapsed="1"/>
    <col min="31" max="31" width="15.7109375" style="251" hidden="1" customWidth="1"/>
    <col min="32" max="32" width="15.7109375" style="292" hidden="1" customWidth="1"/>
    <col min="33" max="33" width="15.7109375" style="251" hidden="1" customWidth="1" collapsed="1"/>
    <col min="34" max="34" width="15.7109375" style="251" hidden="1" customWidth="1"/>
    <col min="35" max="36" width="11" style="251" hidden="1" customWidth="1"/>
    <col min="37" max="37" width="11" style="251" hidden="1" customWidth="1" collapsed="1"/>
    <col min="38" max="38" width="15.7109375" style="251" hidden="1" customWidth="1"/>
    <col min="39" max="39" width="15.7109375" style="292" hidden="1" customWidth="1"/>
    <col min="40" max="40" width="15.7109375" style="251" hidden="1" customWidth="1" collapsed="1"/>
    <col min="41" max="41" width="15.7109375" style="251" hidden="1" customWidth="1"/>
    <col min="42" max="43" width="11" style="251" hidden="1" customWidth="1"/>
    <col min="44" max="44" width="11" style="251" hidden="1" customWidth="1" collapsed="1"/>
    <col min="45" max="45" width="15.7109375" style="251" hidden="1" customWidth="1"/>
    <col min="46" max="46" width="15.7109375" style="292" hidden="1" customWidth="1"/>
    <col min="47" max="47" width="15.7109375" style="251" hidden="1" customWidth="1" collapsed="1"/>
    <col min="48" max="48" width="15.7109375" style="251" hidden="1" customWidth="1"/>
    <col min="49" max="50" width="11" style="251" hidden="1" customWidth="1"/>
    <col min="51" max="51" width="11" style="251" hidden="1" customWidth="1" collapsed="1"/>
    <col min="52" max="52" width="15.7109375" style="251" hidden="1" customWidth="1"/>
    <col min="53" max="53" width="15.7109375" style="292" hidden="1" customWidth="1"/>
    <col min="54" max="54" width="15.7109375" style="251" hidden="1" customWidth="1" collapsed="1"/>
    <col min="55" max="55" width="15.7109375" style="251" hidden="1" customWidth="1"/>
    <col min="56" max="57" width="11" style="251" hidden="1" customWidth="1"/>
    <col min="58" max="58" width="11" style="251" hidden="1" customWidth="1" collapsed="1"/>
    <col min="59" max="59" width="15.7109375" style="251" hidden="1" customWidth="1"/>
    <col min="60" max="60" width="15.7109375" style="292" hidden="1" customWidth="1"/>
    <col min="61" max="61" width="15.7109375" style="251" hidden="1" customWidth="1" collapsed="1"/>
    <col min="62" max="62" width="15.7109375" style="56" hidden="1" customWidth="1"/>
    <col min="63" max="63" width="12.5703125" style="56" hidden="1" customWidth="1"/>
    <col min="64" max="64" width="9.7109375" style="66" hidden="1" customWidth="1"/>
    <col min="65" max="65" width="10.28515625" style="251" hidden="1" customWidth="1" collapsed="1"/>
    <col min="66" max="67" width="17.7109375" style="251" hidden="1" customWidth="1"/>
    <col min="68" max="68" width="17.7109375" style="251" hidden="1" customWidth="1" collapsed="1"/>
    <col min="69" max="71" width="17.7109375" style="251" customWidth="1"/>
    <col min="72" max="101" width="17.7109375" style="251" hidden="1" customWidth="1"/>
    <col min="102" max="106" width="0" style="251" hidden="1" customWidth="1"/>
    <col min="107" max="16384" width="17.7109375" style="251" hidden="1"/>
  </cols>
  <sheetData>
    <row r="1" spans="1:106" s="56" customFormat="1">
      <c r="A1" s="63" t="str">
        <f>'Summary - Start Up '!A1</f>
        <v>DEPARTMENT OF HOMELESSNESS AND SUPPORTIVE HOUSING</v>
      </c>
      <c r="C1" s="57"/>
      <c r="D1" s="57"/>
      <c r="E1" s="57"/>
      <c r="F1" s="57"/>
      <c r="G1" s="57"/>
      <c r="H1" s="57"/>
      <c r="I1" s="57"/>
      <c r="J1" s="57"/>
      <c r="K1" s="57"/>
      <c r="R1" s="289"/>
      <c r="Y1" s="289"/>
      <c r="AF1" s="289"/>
      <c r="AM1" s="289"/>
      <c r="AT1" s="289"/>
      <c r="BA1" s="289"/>
      <c r="BH1" s="289"/>
    </row>
    <row r="2" spans="1:106" s="56" customFormat="1">
      <c r="A2" s="230" t="s">
        <v>310</v>
      </c>
      <c r="B2" s="58"/>
      <c r="C2" s="57"/>
      <c r="D2" s="57"/>
      <c r="E2" s="57"/>
      <c r="F2" s="57"/>
      <c r="G2" s="57"/>
      <c r="H2" s="57"/>
      <c r="I2" s="57"/>
      <c r="J2" s="57"/>
      <c r="K2" s="57"/>
      <c r="R2" s="289"/>
      <c r="Y2" s="289"/>
      <c r="AF2" s="289"/>
      <c r="AM2" s="289"/>
      <c r="AT2" s="289"/>
      <c r="BA2" s="289"/>
      <c r="BH2" s="289"/>
      <c r="BJ2" s="59"/>
      <c r="BK2" s="59"/>
      <c r="BL2" s="57"/>
    </row>
    <row r="3" spans="1:106" s="56" customFormat="1">
      <c r="A3" s="812" t="s">
        <v>220</v>
      </c>
      <c r="B3" s="965" t="str">
        <f>'Summary - Start Up '!B3</f>
        <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59"/>
      <c r="BK3" s="59"/>
      <c r="BL3" s="57"/>
    </row>
    <row r="4" spans="1:106" s="56" customFormat="1">
      <c r="A4" s="229" t="str">
        <f>'Summary - Start Up '!A6</f>
        <v>Proposer Name</v>
      </c>
      <c r="B4" s="966" t="str">
        <f>'Summary - Start Up '!B6</f>
        <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L4" s="57"/>
    </row>
    <row r="5" spans="1:106" s="56" customFormat="1">
      <c r="A5" s="229" t="str">
        <f>'Summary - Start Up '!A7</f>
        <v>Program</v>
      </c>
      <c r="B5" s="579" t="str">
        <f>'Summary - Start Up '!B7</f>
        <v>RFQ #142 TAY Site in SOMA</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L5" s="57"/>
    </row>
    <row r="6" spans="1:106" s="70" customFormat="1">
      <c r="A6" s="229" t="s">
        <v>283</v>
      </c>
      <c r="B6" s="1128" t="str">
        <f>'Summary - Start Up '!B8</f>
        <v>Start Up - Supportive Services</v>
      </c>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56"/>
      <c r="BM6" s="56"/>
    </row>
    <row r="7" spans="1:106" s="70" customFormat="1">
      <c r="A7" s="709"/>
      <c r="B7" s="709"/>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56"/>
      <c r="BM7" s="56"/>
    </row>
    <row r="8" spans="1:106" s="56" customFormat="1" ht="16.5" thickBot="1">
      <c r="A8" s="251"/>
      <c r="B8" s="134"/>
      <c r="C8" s="1357">
        <f>'Summary - Start Up '!F10</f>
        <v>0</v>
      </c>
      <c r="D8" s="1357"/>
      <c r="E8" s="1357"/>
      <c r="F8" s="1357"/>
      <c r="G8" s="1357"/>
      <c r="H8" s="1357">
        <f>'Summary - Start Up '!G10</f>
        <v>0</v>
      </c>
      <c r="I8" s="1357"/>
      <c r="J8" s="1357"/>
      <c r="K8" s="1357"/>
      <c r="L8" s="1357"/>
      <c r="M8" s="1357">
        <f>'Summary - Start Up '!H10</f>
        <v>0</v>
      </c>
      <c r="N8" s="1357"/>
      <c r="O8" s="1357"/>
      <c r="P8" s="1357"/>
      <c r="Q8" s="1357"/>
      <c r="R8" s="1357"/>
      <c r="S8" s="1357"/>
      <c r="T8" s="1357">
        <f>'Summary - Start Up '!I10</f>
        <v>0</v>
      </c>
      <c r="U8" s="1357"/>
      <c r="V8" s="1357"/>
      <c r="W8" s="1357"/>
      <c r="X8" s="1357"/>
      <c r="Y8" s="1357"/>
      <c r="Z8" s="1357"/>
      <c r="AA8" s="1357"/>
      <c r="AB8" s="1357"/>
      <c r="AC8" s="1357"/>
      <c r="AD8" s="1357"/>
      <c r="AE8" s="1357"/>
      <c r="AF8" s="1357"/>
      <c r="AG8" s="1357"/>
      <c r="AH8" s="1357"/>
      <c r="AI8" s="1357"/>
      <c r="AJ8" s="1357"/>
      <c r="AK8" s="1357"/>
      <c r="AL8" s="1357"/>
      <c r="AM8" s="1357"/>
      <c r="AN8" s="1357"/>
      <c r="AO8" s="1357"/>
      <c r="AP8" s="1357"/>
      <c r="AQ8" s="1357"/>
      <c r="AR8" s="1357"/>
      <c r="AS8" s="1357"/>
      <c r="AT8" s="1357"/>
      <c r="AU8" s="1357"/>
      <c r="AV8" s="1357"/>
      <c r="AW8" s="1357"/>
      <c r="AX8" s="1357"/>
      <c r="AY8" s="1357"/>
      <c r="AZ8" s="1357"/>
      <c r="BA8" s="1357"/>
      <c r="BB8" s="1357"/>
      <c r="BC8" s="1357"/>
      <c r="BD8" s="1357"/>
      <c r="BE8" s="1357"/>
      <c r="BF8" s="1357"/>
      <c r="BG8" s="1357"/>
      <c r="BH8" s="1357"/>
      <c r="BI8" s="1357"/>
      <c r="BJ8" s="1357">
        <f>'Summary - Start Up '!L10</f>
        <v>0</v>
      </c>
      <c r="BK8" s="1357"/>
      <c r="BL8" s="1357"/>
      <c r="BM8" s="1357"/>
      <c r="BN8" s="1357"/>
      <c r="BO8" s="1357"/>
      <c r="BP8" s="1357"/>
    </row>
    <row r="9" spans="1:106" ht="18" customHeight="1">
      <c r="A9" s="1388" t="s">
        <v>311</v>
      </c>
      <c r="B9" s="1389"/>
      <c r="C9" s="1406" t="s">
        <v>237</v>
      </c>
      <c r="D9" s="1407"/>
      <c r="E9" s="1407"/>
      <c r="F9" s="1407"/>
      <c r="G9" s="1407"/>
      <c r="H9" s="1376" t="s">
        <v>238</v>
      </c>
      <c r="I9" s="1377"/>
      <c r="J9" s="1377"/>
      <c r="K9" s="1377"/>
      <c r="L9" s="1377"/>
      <c r="M9" s="1403" t="s">
        <v>239</v>
      </c>
      <c r="N9" s="1404"/>
      <c r="O9" s="1404"/>
      <c r="P9" s="1404"/>
      <c r="Q9" s="1404"/>
      <c r="R9" s="1404"/>
      <c r="S9" s="1405"/>
      <c r="T9" s="1420" t="s">
        <v>240</v>
      </c>
      <c r="U9" s="1421"/>
      <c r="V9" s="1421"/>
      <c r="W9" s="1421"/>
      <c r="X9" s="1421"/>
      <c r="Y9" s="1421"/>
      <c r="Z9" s="1422"/>
      <c r="AA9" s="1423"/>
      <c r="AB9" s="1424"/>
      <c r="AC9" s="1424"/>
      <c r="AD9" s="1424"/>
      <c r="AE9" s="1424"/>
      <c r="AF9" s="1424"/>
      <c r="AG9" s="1425"/>
      <c r="AH9" s="1488"/>
      <c r="AI9" s="1489"/>
      <c r="AJ9" s="1489"/>
      <c r="AK9" s="1489"/>
      <c r="AL9" s="1489"/>
      <c r="AM9" s="1489"/>
      <c r="AN9" s="1490"/>
      <c r="AO9" s="1491"/>
      <c r="AP9" s="1492"/>
      <c r="AQ9" s="1492"/>
      <c r="AR9" s="1492"/>
      <c r="AS9" s="1492"/>
      <c r="AT9" s="1492"/>
      <c r="AU9" s="1493"/>
      <c r="AV9" s="1494"/>
      <c r="AW9" s="1495"/>
      <c r="AX9" s="1495"/>
      <c r="AY9" s="1495"/>
      <c r="AZ9" s="1495"/>
      <c r="BA9" s="1495"/>
      <c r="BB9" s="1496"/>
      <c r="BC9" s="1497" t="s">
        <v>245</v>
      </c>
      <c r="BD9" s="1498"/>
      <c r="BE9" s="1498"/>
      <c r="BF9" s="1498"/>
      <c r="BG9" s="1498"/>
      <c r="BH9" s="1498"/>
      <c r="BI9" s="1499"/>
      <c r="BJ9" s="1539" t="s">
        <v>246</v>
      </c>
      <c r="BK9" s="1540"/>
      <c r="BL9" s="1540"/>
      <c r="BM9" s="1540"/>
      <c r="BN9" s="1540"/>
      <c r="BO9" s="1540"/>
      <c r="BP9" s="1540"/>
      <c r="BQ9" s="1042" t="s">
        <v>259</v>
      </c>
    </row>
    <row r="10" spans="1:106" s="296" customFormat="1" ht="31.5" customHeight="1">
      <c r="A10" s="1390"/>
      <c r="B10" s="1391"/>
      <c r="C10" s="1370" t="s">
        <v>312</v>
      </c>
      <c r="D10" s="1371"/>
      <c r="E10" s="1364" t="s">
        <v>313</v>
      </c>
      <c r="F10" s="1365"/>
      <c r="G10" s="98" t="str">
        <f>'Summary - Start Up '!E12</f>
        <v>5/1/2024 - 6/30/2024</v>
      </c>
      <c r="H10" s="1379" t="s">
        <v>312</v>
      </c>
      <c r="I10" s="1380"/>
      <c r="J10" s="1385" t="s">
        <v>313</v>
      </c>
      <c r="K10" s="1380"/>
      <c r="L10" s="99" t="str">
        <f>'Summary - Start Up '!F12</f>
        <v>7/1/2024 - 7/31/2024</v>
      </c>
      <c r="M10" s="1409" t="s">
        <v>312</v>
      </c>
      <c r="N10" s="1410"/>
      <c r="O10" s="1415" t="s">
        <v>313</v>
      </c>
      <c r="P10" s="1410"/>
      <c r="Q10" s="100">
        <f>'Summary - Start Up '!G12</f>
        <v>0</v>
      </c>
      <c r="R10" s="318"/>
      <c r="S10" s="145"/>
      <c r="T10" s="1358" t="s">
        <v>312</v>
      </c>
      <c r="U10" s="1359"/>
      <c r="V10" s="1400" t="s">
        <v>313</v>
      </c>
      <c r="W10" s="1359"/>
      <c r="X10" s="101">
        <f>'Summary - Start Up '!H12</f>
        <v>0</v>
      </c>
      <c r="Y10" s="319"/>
      <c r="Z10" s="148"/>
      <c r="AA10" s="1426" t="s">
        <v>312</v>
      </c>
      <c r="AB10" s="1427"/>
      <c r="AC10" s="1432" t="s">
        <v>313</v>
      </c>
      <c r="AD10" s="1427"/>
      <c r="AE10" s="821">
        <f>'Summary - Start Up '!I12</f>
        <v>0</v>
      </c>
      <c r="AF10" s="320"/>
      <c r="AG10" s="151"/>
      <c r="AH10" s="1546" t="s">
        <v>312</v>
      </c>
      <c r="AI10" s="1510"/>
      <c r="AJ10" s="1509" t="s">
        <v>313</v>
      </c>
      <c r="AK10" s="1510"/>
      <c r="AL10" s="820"/>
      <c r="AM10" s="321"/>
      <c r="AN10" s="154"/>
      <c r="AO10" s="1515" t="s">
        <v>312</v>
      </c>
      <c r="AP10" s="1516"/>
      <c r="AQ10" s="1521" t="s">
        <v>313</v>
      </c>
      <c r="AR10" s="1516"/>
      <c r="AS10" s="818"/>
      <c r="AT10" s="322"/>
      <c r="AU10" s="157"/>
      <c r="AV10" s="1524" t="s">
        <v>312</v>
      </c>
      <c r="AW10" s="1525"/>
      <c r="AX10" s="1530" t="s">
        <v>313</v>
      </c>
      <c r="AY10" s="1525"/>
      <c r="AZ10" s="823"/>
      <c r="BA10" s="323"/>
      <c r="BB10" s="160"/>
      <c r="BC10" s="1533" t="s">
        <v>312</v>
      </c>
      <c r="BD10" s="1534"/>
      <c r="BE10" s="1541" t="s">
        <v>313</v>
      </c>
      <c r="BF10" s="1534"/>
      <c r="BG10" s="824"/>
      <c r="BH10" s="324"/>
      <c r="BI10" s="163"/>
      <c r="BJ10" s="1500" t="s">
        <v>312</v>
      </c>
      <c r="BK10" s="1501"/>
      <c r="BL10" s="1506" t="s">
        <v>313</v>
      </c>
      <c r="BM10" s="1501"/>
      <c r="BN10" s="110"/>
      <c r="BO10" s="325"/>
      <c r="BP10" s="692"/>
      <c r="BQ10" s="1043" t="str">
        <f>'Summary - Start Up '!J12</f>
        <v>5/1/2024 - 7/31/2024</v>
      </c>
    </row>
    <row r="11" spans="1:106" s="296" customFormat="1">
      <c r="A11" s="1390"/>
      <c r="B11" s="1391"/>
      <c r="C11" s="1372"/>
      <c r="D11" s="1373"/>
      <c r="E11" s="1366"/>
      <c r="F11" s="1367"/>
      <c r="G11" s="98" t="str">
        <f>'Summary - Start Up '!E13</f>
        <v>2 Months</v>
      </c>
      <c r="H11" s="1381"/>
      <c r="I11" s="1382"/>
      <c r="J11" s="1386"/>
      <c r="K11" s="1382"/>
      <c r="L11" s="99" t="str">
        <f>'Summary - Start Up '!F13</f>
        <v>1 Month</v>
      </c>
      <c r="M11" s="1411"/>
      <c r="N11" s="1412"/>
      <c r="O11" s="1416"/>
      <c r="P11" s="1412"/>
      <c r="Q11" s="100">
        <f>'Summary - Start Up '!G13</f>
        <v>0</v>
      </c>
      <c r="R11" s="318"/>
      <c r="S11" s="145"/>
      <c r="T11" s="1360"/>
      <c r="U11" s="1361"/>
      <c r="V11" s="1401"/>
      <c r="W11" s="1361"/>
      <c r="X11" s="101">
        <f>'Summary - Start Up '!H13</f>
        <v>0</v>
      </c>
      <c r="Y11" s="319"/>
      <c r="Z11" s="148"/>
      <c r="AA11" s="1428"/>
      <c r="AB11" s="1429"/>
      <c r="AC11" s="1433"/>
      <c r="AD11" s="1429"/>
      <c r="AE11" s="821">
        <f>'Summary - Start Up '!I13</f>
        <v>0</v>
      </c>
      <c r="AF11" s="320"/>
      <c r="AG11" s="151"/>
      <c r="AH11" s="1547"/>
      <c r="AI11" s="1512"/>
      <c r="AJ11" s="1511"/>
      <c r="AK11" s="1512"/>
      <c r="AL11" s="820"/>
      <c r="AM11" s="321"/>
      <c r="AN11" s="154"/>
      <c r="AO11" s="1517"/>
      <c r="AP11" s="1518"/>
      <c r="AQ11" s="1522"/>
      <c r="AR11" s="1518"/>
      <c r="AS11" s="818"/>
      <c r="AT11" s="322"/>
      <c r="AU11" s="157"/>
      <c r="AV11" s="1526"/>
      <c r="AW11" s="1527"/>
      <c r="AX11" s="1531"/>
      <c r="AY11" s="1527"/>
      <c r="AZ11" s="823"/>
      <c r="BA11" s="323"/>
      <c r="BB11" s="160"/>
      <c r="BC11" s="1535"/>
      <c r="BD11" s="1536"/>
      <c r="BE11" s="1542"/>
      <c r="BF11" s="1536"/>
      <c r="BG11" s="824"/>
      <c r="BH11" s="324"/>
      <c r="BI11" s="163"/>
      <c r="BJ11" s="1502"/>
      <c r="BK11" s="1503"/>
      <c r="BL11" s="1507"/>
      <c r="BM11" s="1503"/>
      <c r="BN11" s="110"/>
      <c r="BO11" s="325"/>
      <c r="BP11" s="692"/>
      <c r="BQ11" s="1544"/>
    </row>
    <row r="12" spans="1:106" s="297" customFormat="1" ht="15.75" customHeight="1">
      <c r="A12" s="1390"/>
      <c r="B12" s="1391"/>
      <c r="C12" s="1374"/>
      <c r="D12" s="1375"/>
      <c r="E12" s="1368"/>
      <c r="F12" s="1369"/>
      <c r="G12" s="102" t="s">
        <v>260</v>
      </c>
      <c r="H12" s="1383"/>
      <c r="I12" s="1384"/>
      <c r="J12" s="1387"/>
      <c r="K12" s="1384"/>
      <c r="L12" s="103" t="s">
        <v>260</v>
      </c>
      <c r="M12" s="1413"/>
      <c r="N12" s="1414"/>
      <c r="O12" s="1417"/>
      <c r="P12" s="1414"/>
      <c r="Q12" s="104"/>
      <c r="R12" s="318"/>
      <c r="S12" s="146"/>
      <c r="T12" s="1362"/>
      <c r="U12" s="1363"/>
      <c r="V12" s="1402"/>
      <c r="W12" s="1363"/>
      <c r="X12" s="105"/>
      <c r="Y12" s="326"/>
      <c r="Z12" s="149"/>
      <c r="AA12" s="1430"/>
      <c r="AB12" s="1431"/>
      <c r="AC12" s="1434"/>
      <c r="AD12" s="1431"/>
      <c r="AE12" s="106"/>
      <c r="AF12" s="327"/>
      <c r="AG12" s="152"/>
      <c r="AH12" s="1548"/>
      <c r="AI12" s="1514"/>
      <c r="AJ12" s="1513"/>
      <c r="AK12" s="1514"/>
      <c r="AL12" s="111"/>
      <c r="AM12" s="328"/>
      <c r="AN12" s="155"/>
      <c r="AO12" s="1519"/>
      <c r="AP12" s="1520"/>
      <c r="AQ12" s="1523"/>
      <c r="AR12" s="1520"/>
      <c r="AS12" s="112"/>
      <c r="AT12" s="329"/>
      <c r="AU12" s="158"/>
      <c r="AV12" s="1528"/>
      <c r="AW12" s="1529"/>
      <c r="AX12" s="1532"/>
      <c r="AY12" s="1529"/>
      <c r="AZ12" s="113"/>
      <c r="BA12" s="330"/>
      <c r="BB12" s="161"/>
      <c r="BC12" s="1537"/>
      <c r="BD12" s="1538"/>
      <c r="BE12" s="1543"/>
      <c r="BF12" s="1538"/>
      <c r="BG12" s="114"/>
      <c r="BH12" s="331"/>
      <c r="BI12" s="164"/>
      <c r="BJ12" s="1504"/>
      <c r="BK12" s="1505"/>
      <c r="BL12" s="1508"/>
      <c r="BM12" s="1505"/>
      <c r="BN12" s="115"/>
      <c r="BO12" s="332"/>
      <c r="BP12" s="693"/>
      <c r="BQ12" s="1545"/>
    </row>
    <row r="13" spans="1:106" s="297" customFormat="1" ht="63">
      <c r="A13" s="1392"/>
      <c r="B13" s="1393"/>
      <c r="C13" s="137" t="s">
        <v>314</v>
      </c>
      <c r="D13" s="108" t="s">
        <v>315</v>
      </c>
      <c r="E13" s="108" t="s">
        <v>316</v>
      </c>
      <c r="F13" s="108" t="s">
        <v>317</v>
      </c>
      <c r="G13" s="98" t="s">
        <v>318</v>
      </c>
      <c r="H13" s="144" t="s">
        <v>314</v>
      </c>
      <c r="I13" s="99" t="s">
        <v>315</v>
      </c>
      <c r="J13" s="99" t="s">
        <v>316</v>
      </c>
      <c r="K13" s="99" t="s">
        <v>317</v>
      </c>
      <c r="L13" s="99" t="str">
        <f>G13</f>
        <v>Budgeted Salary</v>
      </c>
      <c r="M13" s="147" t="s">
        <v>314</v>
      </c>
      <c r="N13" s="100" t="s">
        <v>315</v>
      </c>
      <c r="O13" s="100" t="s">
        <v>316</v>
      </c>
      <c r="P13" s="100" t="s">
        <v>317</v>
      </c>
      <c r="Q13" s="100" t="str">
        <f>L13</f>
        <v>Budgeted Salary</v>
      </c>
      <c r="R13" s="318"/>
      <c r="S13" s="145"/>
      <c r="T13" s="150" t="s">
        <v>314</v>
      </c>
      <c r="U13" s="109" t="s">
        <v>315</v>
      </c>
      <c r="V13" s="109" t="s">
        <v>316</v>
      </c>
      <c r="W13" s="109" t="s">
        <v>317</v>
      </c>
      <c r="X13" s="105" t="str">
        <f>Q13</f>
        <v>Budgeted Salary</v>
      </c>
      <c r="Y13" s="326"/>
      <c r="Z13" s="149"/>
      <c r="AA13" s="153" t="s">
        <v>314</v>
      </c>
      <c r="AB13" s="107" t="s">
        <v>315</v>
      </c>
      <c r="AC13" s="107" t="s">
        <v>316</v>
      </c>
      <c r="AD13" s="107" t="s">
        <v>317</v>
      </c>
      <c r="AE13" s="106" t="str">
        <f>X13</f>
        <v>Budgeted Salary</v>
      </c>
      <c r="AF13" s="327">
        <f>Y13</f>
        <v>0</v>
      </c>
      <c r="AG13" s="152">
        <f>Z13</f>
        <v>0</v>
      </c>
      <c r="AH13" s="156" t="s">
        <v>314</v>
      </c>
      <c r="AI13" s="116" t="s">
        <v>315</v>
      </c>
      <c r="AJ13" s="116" t="s">
        <v>316</v>
      </c>
      <c r="AK13" s="116" t="s">
        <v>317</v>
      </c>
      <c r="AL13" s="111" t="str">
        <f>AE13</f>
        <v>Budgeted Salary</v>
      </c>
      <c r="AM13" s="328"/>
      <c r="AN13" s="155"/>
      <c r="AO13" s="159" t="s">
        <v>314</v>
      </c>
      <c r="AP13" s="117" t="s">
        <v>315</v>
      </c>
      <c r="AQ13" s="117" t="s">
        <v>316</v>
      </c>
      <c r="AR13" s="117" t="s">
        <v>317</v>
      </c>
      <c r="AS13" s="112" t="str">
        <f>AL13</f>
        <v>Budgeted Salary</v>
      </c>
      <c r="AT13" s="329"/>
      <c r="AU13" s="158"/>
      <c r="AV13" s="162" t="s">
        <v>314</v>
      </c>
      <c r="AW13" s="118" t="s">
        <v>315</v>
      </c>
      <c r="AX13" s="118" t="s">
        <v>316</v>
      </c>
      <c r="AY13" s="118" t="s">
        <v>317</v>
      </c>
      <c r="AZ13" s="113" t="str">
        <f>AS13</f>
        <v>Budgeted Salary</v>
      </c>
      <c r="BA13" s="330">
        <f>AT13</f>
        <v>0</v>
      </c>
      <c r="BB13" s="161">
        <f>AU13</f>
        <v>0</v>
      </c>
      <c r="BC13" s="165" t="s">
        <v>314</v>
      </c>
      <c r="BD13" s="119" t="s">
        <v>315</v>
      </c>
      <c r="BE13" s="119" t="s">
        <v>316</v>
      </c>
      <c r="BF13" s="119" t="s">
        <v>317</v>
      </c>
      <c r="BG13" s="114" t="str">
        <f>AZ13</f>
        <v>Budgeted Salary</v>
      </c>
      <c r="BH13" s="331"/>
      <c r="BI13" s="164"/>
      <c r="BJ13" s="166" t="s">
        <v>314</v>
      </c>
      <c r="BK13" s="120" t="s">
        <v>315</v>
      </c>
      <c r="BL13" s="120" t="s">
        <v>316</v>
      </c>
      <c r="BM13" s="120" t="s">
        <v>317</v>
      </c>
      <c r="BN13" s="115" t="str">
        <f>BG13</f>
        <v>Budgeted Salary</v>
      </c>
      <c r="BO13" s="332">
        <f>BH13</f>
        <v>0</v>
      </c>
      <c r="BP13" s="693">
        <f>BI13</f>
        <v>0</v>
      </c>
      <c r="BQ13" s="1044" t="str">
        <f>Q13</f>
        <v>Budgeted Salary</v>
      </c>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row>
    <row r="14" spans="1:106" ht="19.5" customHeight="1">
      <c r="A14" s="1356"/>
      <c r="B14" s="1189"/>
      <c r="C14" s="299"/>
      <c r="D14" s="300"/>
      <c r="E14" s="301"/>
      <c r="F14" s="491">
        <f>E14*D14</f>
        <v>0</v>
      </c>
      <c r="G14" s="961">
        <f>ROUND(C14*F14,0)</f>
        <v>0</v>
      </c>
      <c r="H14" s="299"/>
      <c r="I14" s="300"/>
      <c r="J14" s="301"/>
      <c r="K14" s="491">
        <f>J14*I14</f>
        <v>0</v>
      </c>
      <c r="L14" s="961">
        <f>ROUND(H14*K14,0)</f>
        <v>0</v>
      </c>
      <c r="M14" s="299"/>
      <c r="N14" s="300"/>
      <c r="O14" s="301"/>
      <c r="P14" s="491">
        <f>O14*N14</f>
        <v>0</v>
      </c>
      <c r="Q14" s="302"/>
      <c r="R14" s="492">
        <f>S14-Q14</f>
        <v>0</v>
      </c>
      <c r="S14" s="493">
        <f t="shared" ref="S14:S55" si="0">ROUND(IF(ISBLANK(M14),Q14,M14*P14),0)</f>
        <v>0</v>
      </c>
      <c r="T14" s="299"/>
      <c r="U14" s="300"/>
      <c r="V14" s="301"/>
      <c r="W14" s="491">
        <f>V14*U14</f>
        <v>0</v>
      </c>
      <c r="X14" s="302"/>
      <c r="Y14" s="492">
        <f>Z14-X14</f>
        <v>0</v>
      </c>
      <c r="Z14" s="493">
        <f t="shared" ref="Z14:Z55" si="1">ROUND(IF(ISBLANK(T14),X14,T14*W14),0)</f>
        <v>0</v>
      </c>
      <c r="AA14" s="299"/>
      <c r="AB14" s="300"/>
      <c r="AC14" s="301"/>
      <c r="AD14" s="491">
        <f>AC14*AB14</f>
        <v>0</v>
      </c>
      <c r="AE14" s="302"/>
      <c r="AF14" s="492">
        <f>AG14-AE14</f>
        <v>0</v>
      </c>
      <c r="AG14" s="493">
        <f t="shared" ref="AG14:AG55" si="2">ROUND(IF(ISBLANK(AA14),AE14,AA14*AD14),0)</f>
        <v>0</v>
      </c>
      <c r="AH14" s="299"/>
      <c r="AI14" s="300"/>
      <c r="AJ14" s="301"/>
      <c r="AK14" s="491">
        <f>AJ14*AI14</f>
        <v>0</v>
      </c>
      <c r="AL14" s="302"/>
      <c r="AM14" s="492">
        <f>AN14-AL14</f>
        <v>0</v>
      </c>
      <c r="AN14" s="493">
        <f t="shared" ref="AN14:AN55" si="3">ROUND(IF(ISBLANK(AH14),AL14,AH14*AK14),0)</f>
        <v>0</v>
      </c>
      <c r="AO14" s="299"/>
      <c r="AP14" s="300"/>
      <c r="AQ14" s="301"/>
      <c r="AR14" s="491">
        <f t="shared" ref="AR14:AR55" si="4">AQ14*AP14</f>
        <v>0</v>
      </c>
      <c r="AS14" s="302"/>
      <c r="AT14" s="492">
        <f>AU14-AS14</f>
        <v>0</v>
      </c>
      <c r="AU14" s="493">
        <f t="shared" ref="AU14:AU55" si="5">ROUND(IF(ISBLANK(AO14),AS14,AO14*AR14),0)</f>
        <v>0</v>
      </c>
      <c r="AV14" s="299"/>
      <c r="AW14" s="300"/>
      <c r="AX14" s="301"/>
      <c r="AY14" s="491">
        <f t="shared" ref="AY14:AY55" si="6">AX14*AW14</f>
        <v>0</v>
      </c>
      <c r="AZ14" s="302"/>
      <c r="BA14" s="492">
        <f>BB14-AZ14</f>
        <v>0</v>
      </c>
      <c r="BB14" s="493">
        <f t="shared" ref="BB14:BB55" si="7">ROUND(IF(ISBLANK(AV14),AZ14,AV14*AY14),0)</f>
        <v>0</v>
      </c>
      <c r="BC14" s="299"/>
      <c r="BD14" s="300"/>
      <c r="BE14" s="501"/>
      <c r="BF14" s="491">
        <f t="shared" ref="BF14:BF55" si="8">BE14*BD14</f>
        <v>0</v>
      </c>
      <c r="BG14" s="302"/>
      <c r="BH14" s="492">
        <f>BI14-BG14</f>
        <v>0</v>
      </c>
      <c r="BI14" s="493">
        <f t="shared" ref="BI14:BI55" si="9">ROUND(IF(ISBLANK(BC14),BG14,BC14*BF14),0)</f>
        <v>0</v>
      </c>
      <c r="BJ14" s="299"/>
      <c r="BK14" s="300"/>
      <c r="BL14" s="301"/>
      <c r="BM14" s="491">
        <f t="shared" ref="BM14:BM55" si="10">BL14*BK14</f>
        <v>0</v>
      </c>
      <c r="BN14" s="302"/>
      <c r="BO14" s="492">
        <f>BP14-BN14</f>
        <v>0</v>
      </c>
      <c r="BP14" s="698">
        <f t="shared" ref="BP14:BP55" si="11">ROUND(IF(ISBLANK(BJ14),BN14,BJ14*BM14),0)</f>
        <v>0</v>
      </c>
      <c r="BQ14" s="1045">
        <f>SUM(G14,L14)</f>
        <v>0</v>
      </c>
      <c r="BR14" s="290"/>
      <c r="BS14" s="290"/>
      <c r="BT14" s="290"/>
      <c r="BU14" s="290"/>
      <c r="BV14" s="290"/>
      <c r="BW14" s="290"/>
      <c r="BX14" s="290"/>
      <c r="BY14" s="290"/>
      <c r="BZ14" s="290"/>
      <c r="CA14" s="290"/>
      <c r="CB14" s="290"/>
      <c r="CC14" s="290"/>
      <c r="CD14" s="290"/>
      <c r="CE14" s="290"/>
      <c r="CF14" s="290"/>
      <c r="CG14" s="290"/>
      <c r="CH14" s="290"/>
      <c r="CI14" s="290"/>
      <c r="CJ14" s="290"/>
      <c r="CK14" s="290"/>
      <c r="CL14" s="290"/>
      <c r="CM14" s="290"/>
      <c r="CN14" s="290"/>
      <c r="CO14" s="290"/>
      <c r="CP14" s="290"/>
      <c r="CQ14" s="290"/>
      <c r="CR14" s="290"/>
      <c r="CS14" s="290"/>
      <c r="CT14" s="290"/>
      <c r="CU14" s="290"/>
      <c r="CV14" s="290"/>
      <c r="CW14" s="290"/>
      <c r="CX14" s="290"/>
      <c r="CY14" s="290"/>
      <c r="CZ14" s="290"/>
      <c r="DA14" s="290"/>
      <c r="DB14" s="290"/>
    </row>
    <row r="15" spans="1:106" ht="19.5" customHeight="1">
      <c r="A15" s="1356"/>
      <c r="B15" s="1189"/>
      <c r="C15" s="299"/>
      <c r="D15" s="300"/>
      <c r="E15" s="301"/>
      <c r="F15" s="491">
        <f t="shared" ref="F15:F55" si="12">E15*D15</f>
        <v>0</v>
      </c>
      <c r="G15" s="961">
        <f t="shared" ref="G15:G42" si="13">ROUND(C15*F15,0)</f>
        <v>0</v>
      </c>
      <c r="H15" s="299"/>
      <c r="I15" s="300"/>
      <c r="J15" s="301"/>
      <c r="K15" s="491">
        <f t="shared" ref="K15:K55" si="14">J15*I15</f>
        <v>0</v>
      </c>
      <c r="L15" s="961">
        <f t="shared" ref="L15:L55" si="15">ROUND(H15*K15,0)</f>
        <v>0</v>
      </c>
      <c r="M15" s="299"/>
      <c r="N15" s="300"/>
      <c r="O15" s="301"/>
      <c r="P15" s="491">
        <f t="shared" ref="P15:P55" si="16">O15*N15</f>
        <v>0</v>
      </c>
      <c r="Q15" s="302"/>
      <c r="R15" s="492">
        <f t="shared" ref="R15:R55" si="17">S15-Q15</f>
        <v>0</v>
      </c>
      <c r="S15" s="493">
        <f t="shared" si="0"/>
        <v>0</v>
      </c>
      <c r="T15" s="299"/>
      <c r="U15" s="300"/>
      <c r="V15" s="301"/>
      <c r="W15" s="491">
        <f t="shared" ref="W15:W55" si="18">V15*U15</f>
        <v>0</v>
      </c>
      <c r="X15" s="302"/>
      <c r="Y15" s="492">
        <f t="shared" ref="Y15:Y55" si="19">Z15-X15</f>
        <v>0</v>
      </c>
      <c r="Z15" s="493">
        <f t="shared" si="1"/>
        <v>0</v>
      </c>
      <c r="AA15" s="299"/>
      <c r="AB15" s="300"/>
      <c r="AC15" s="301"/>
      <c r="AD15" s="491">
        <f t="shared" ref="AD15:AD55" si="20">AC15*AB15</f>
        <v>0</v>
      </c>
      <c r="AE15" s="302"/>
      <c r="AF15" s="492">
        <f t="shared" ref="AF15:AF55" si="21">AG15-AE15</f>
        <v>0</v>
      </c>
      <c r="AG15" s="493">
        <f t="shared" si="2"/>
        <v>0</v>
      </c>
      <c r="AH15" s="299"/>
      <c r="AI15" s="300"/>
      <c r="AJ15" s="301"/>
      <c r="AK15" s="491">
        <f t="shared" ref="AK15:AK55" si="22">AJ15*AI15</f>
        <v>0</v>
      </c>
      <c r="AL15" s="302"/>
      <c r="AM15" s="492">
        <f t="shared" ref="AM15:AM55" si="23">AN15-AL15</f>
        <v>0</v>
      </c>
      <c r="AN15" s="493">
        <f t="shared" si="3"/>
        <v>0</v>
      </c>
      <c r="AO15" s="299"/>
      <c r="AP15" s="300"/>
      <c r="AQ15" s="301"/>
      <c r="AR15" s="491">
        <f t="shared" si="4"/>
        <v>0</v>
      </c>
      <c r="AS15" s="302"/>
      <c r="AT15" s="492">
        <f t="shared" ref="AT15:AT55" si="24">AU15-AS15</f>
        <v>0</v>
      </c>
      <c r="AU15" s="493">
        <f t="shared" si="5"/>
        <v>0</v>
      </c>
      <c r="AV15" s="299"/>
      <c r="AW15" s="300"/>
      <c r="AX15" s="301"/>
      <c r="AY15" s="491">
        <f t="shared" si="6"/>
        <v>0</v>
      </c>
      <c r="AZ15" s="302"/>
      <c r="BA15" s="492">
        <f t="shared" ref="BA15:BA55" si="25">BB15-AZ15</f>
        <v>0</v>
      </c>
      <c r="BB15" s="493">
        <f t="shared" si="7"/>
        <v>0</v>
      </c>
      <c r="BC15" s="299"/>
      <c r="BD15" s="300"/>
      <c r="BE15" s="501"/>
      <c r="BF15" s="491">
        <f t="shared" si="8"/>
        <v>0</v>
      </c>
      <c r="BG15" s="302"/>
      <c r="BH15" s="492">
        <f t="shared" ref="BH15:BH55" si="26">BI15-BG15</f>
        <v>0</v>
      </c>
      <c r="BI15" s="493">
        <f t="shared" si="9"/>
        <v>0</v>
      </c>
      <c r="BJ15" s="299"/>
      <c r="BK15" s="300"/>
      <c r="BL15" s="301"/>
      <c r="BM15" s="491">
        <f t="shared" si="10"/>
        <v>0</v>
      </c>
      <c r="BN15" s="302"/>
      <c r="BO15" s="492">
        <f t="shared" ref="BO15:BO55" si="27">BP15-BN15</f>
        <v>0</v>
      </c>
      <c r="BP15" s="698">
        <f t="shared" si="11"/>
        <v>0</v>
      </c>
      <c r="BQ15" s="1045">
        <f t="shared" ref="BQ15:BQ55" si="28">SUM(G15,L15)</f>
        <v>0</v>
      </c>
      <c r="BR15" s="303"/>
      <c r="BS15" s="290"/>
      <c r="BT15" s="290"/>
      <c r="BU15" s="290"/>
      <c r="BV15" s="290"/>
      <c r="BW15" s="290"/>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row>
    <row r="16" spans="1:106" ht="20.100000000000001" customHeight="1">
      <c r="A16" s="1356"/>
      <c r="B16" s="1189"/>
      <c r="C16" s="299"/>
      <c r="D16" s="428"/>
      <c r="E16" s="133"/>
      <c r="F16" s="491">
        <f t="shared" si="12"/>
        <v>0</v>
      </c>
      <c r="G16" s="961">
        <f t="shared" si="13"/>
        <v>0</v>
      </c>
      <c r="H16" s="299"/>
      <c r="I16" s="300"/>
      <c r="J16" s="301"/>
      <c r="K16" s="491">
        <f t="shared" si="14"/>
        <v>0</v>
      </c>
      <c r="L16" s="961">
        <f t="shared" si="15"/>
        <v>0</v>
      </c>
      <c r="M16" s="299"/>
      <c r="N16" s="300"/>
      <c r="O16" s="301"/>
      <c r="P16" s="491">
        <f t="shared" si="16"/>
        <v>0</v>
      </c>
      <c r="Q16" s="302"/>
      <c r="R16" s="492">
        <f t="shared" si="17"/>
        <v>0</v>
      </c>
      <c r="S16" s="493">
        <f t="shared" si="0"/>
        <v>0</v>
      </c>
      <c r="T16" s="299"/>
      <c r="U16" s="300"/>
      <c r="V16" s="301"/>
      <c r="W16" s="491">
        <f t="shared" si="18"/>
        <v>0</v>
      </c>
      <c r="X16" s="302"/>
      <c r="Y16" s="492">
        <f t="shared" si="19"/>
        <v>0</v>
      </c>
      <c r="Z16" s="493">
        <f t="shared" si="1"/>
        <v>0</v>
      </c>
      <c r="AA16" s="299"/>
      <c r="AB16" s="300"/>
      <c r="AC16" s="301"/>
      <c r="AD16" s="491">
        <f t="shared" si="20"/>
        <v>0</v>
      </c>
      <c r="AE16" s="302"/>
      <c r="AF16" s="492">
        <f t="shared" si="21"/>
        <v>0</v>
      </c>
      <c r="AG16" s="493">
        <f t="shared" si="2"/>
        <v>0</v>
      </c>
      <c r="AH16" s="299"/>
      <c r="AI16" s="300"/>
      <c r="AJ16" s="301"/>
      <c r="AK16" s="491">
        <f t="shared" si="22"/>
        <v>0</v>
      </c>
      <c r="AL16" s="302"/>
      <c r="AM16" s="492">
        <f t="shared" si="23"/>
        <v>0</v>
      </c>
      <c r="AN16" s="493">
        <f t="shared" si="3"/>
        <v>0</v>
      </c>
      <c r="AO16" s="299"/>
      <c r="AP16" s="300"/>
      <c r="AQ16" s="301"/>
      <c r="AR16" s="491">
        <f t="shared" si="4"/>
        <v>0</v>
      </c>
      <c r="AS16" s="302"/>
      <c r="AT16" s="492">
        <f t="shared" si="24"/>
        <v>0</v>
      </c>
      <c r="AU16" s="493">
        <f t="shared" si="5"/>
        <v>0</v>
      </c>
      <c r="AV16" s="299"/>
      <c r="AW16" s="300"/>
      <c r="AX16" s="301"/>
      <c r="AY16" s="491">
        <f t="shared" si="6"/>
        <v>0</v>
      </c>
      <c r="AZ16" s="302"/>
      <c r="BA16" s="492">
        <f t="shared" si="25"/>
        <v>0</v>
      </c>
      <c r="BB16" s="493">
        <f t="shared" si="7"/>
        <v>0</v>
      </c>
      <c r="BC16" s="299"/>
      <c r="BD16" s="300"/>
      <c r="BE16" s="501"/>
      <c r="BF16" s="491">
        <f t="shared" si="8"/>
        <v>0</v>
      </c>
      <c r="BG16" s="302"/>
      <c r="BH16" s="492">
        <f t="shared" si="26"/>
        <v>0</v>
      </c>
      <c r="BI16" s="493">
        <f t="shared" si="9"/>
        <v>0</v>
      </c>
      <c r="BJ16" s="299"/>
      <c r="BK16" s="300"/>
      <c r="BL16" s="301"/>
      <c r="BM16" s="491">
        <f t="shared" si="10"/>
        <v>0</v>
      </c>
      <c r="BN16" s="302"/>
      <c r="BO16" s="492">
        <f t="shared" si="27"/>
        <v>0</v>
      </c>
      <c r="BP16" s="698">
        <f t="shared" si="11"/>
        <v>0</v>
      </c>
      <c r="BQ16" s="1045">
        <f t="shared" si="28"/>
        <v>0</v>
      </c>
      <c r="BR16" s="303"/>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row>
    <row r="17" spans="1:106" ht="20.100000000000001" customHeight="1">
      <c r="A17" s="1356"/>
      <c r="B17" s="1189"/>
      <c r="C17" s="299"/>
      <c r="D17" s="428"/>
      <c r="E17" s="301"/>
      <c r="F17" s="491">
        <f t="shared" si="12"/>
        <v>0</v>
      </c>
      <c r="G17" s="961">
        <f t="shared" si="13"/>
        <v>0</v>
      </c>
      <c r="H17" s="299"/>
      <c r="I17" s="300"/>
      <c r="J17" s="301"/>
      <c r="K17" s="491">
        <f t="shared" si="14"/>
        <v>0</v>
      </c>
      <c r="L17" s="961">
        <f t="shared" si="15"/>
        <v>0</v>
      </c>
      <c r="M17" s="299"/>
      <c r="N17" s="300"/>
      <c r="O17" s="301"/>
      <c r="P17" s="491">
        <f t="shared" si="16"/>
        <v>0</v>
      </c>
      <c r="Q17" s="302"/>
      <c r="R17" s="492">
        <f t="shared" si="17"/>
        <v>0</v>
      </c>
      <c r="S17" s="493">
        <f t="shared" si="0"/>
        <v>0</v>
      </c>
      <c r="T17" s="299"/>
      <c r="U17" s="300"/>
      <c r="V17" s="301"/>
      <c r="W17" s="491">
        <f t="shared" si="18"/>
        <v>0</v>
      </c>
      <c r="X17" s="302"/>
      <c r="Y17" s="492">
        <f t="shared" si="19"/>
        <v>0</v>
      </c>
      <c r="Z17" s="493">
        <f t="shared" si="1"/>
        <v>0</v>
      </c>
      <c r="AA17" s="299"/>
      <c r="AB17" s="300"/>
      <c r="AC17" s="301"/>
      <c r="AD17" s="491">
        <f t="shared" si="20"/>
        <v>0</v>
      </c>
      <c r="AE17" s="302"/>
      <c r="AF17" s="492">
        <f t="shared" si="21"/>
        <v>0</v>
      </c>
      <c r="AG17" s="493">
        <f t="shared" si="2"/>
        <v>0</v>
      </c>
      <c r="AH17" s="299"/>
      <c r="AI17" s="300"/>
      <c r="AJ17" s="301"/>
      <c r="AK17" s="491">
        <f t="shared" si="22"/>
        <v>0</v>
      </c>
      <c r="AL17" s="302"/>
      <c r="AM17" s="492">
        <f t="shared" si="23"/>
        <v>0</v>
      </c>
      <c r="AN17" s="493">
        <f t="shared" si="3"/>
        <v>0</v>
      </c>
      <c r="AO17" s="299"/>
      <c r="AP17" s="300"/>
      <c r="AQ17" s="301"/>
      <c r="AR17" s="491">
        <f t="shared" si="4"/>
        <v>0</v>
      </c>
      <c r="AS17" s="302"/>
      <c r="AT17" s="492">
        <f t="shared" si="24"/>
        <v>0</v>
      </c>
      <c r="AU17" s="493">
        <f t="shared" si="5"/>
        <v>0</v>
      </c>
      <c r="AV17" s="299"/>
      <c r="AW17" s="300"/>
      <c r="AX17" s="301"/>
      <c r="AY17" s="491">
        <f t="shared" si="6"/>
        <v>0</v>
      </c>
      <c r="AZ17" s="302"/>
      <c r="BA17" s="492">
        <f t="shared" si="25"/>
        <v>0</v>
      </c>
      <c r="BB17" s="493">
        <f t="shared" si="7"/>
        <v>0</v>
      </c>
      <c r="BC17" s="299"/>
      <c r="BD17" s="300"/>
      <c r="BE17" s="501"/>
      <c r="BF17" s="491">
        <f t="shared" si="8"/>
        <v>0</v>
      </c>
      <c r="BG17" s="302"/>
      <c r="BH17" s="492">
        <f t="shared" si="26"/>
        <v>0</v>
      </c>
      <c r="BI17" s="493">
        <f t="shared" si="9"/>
        <v>0</v>
      </c>
      <c r="BJ17" s="299"/>
      <c r="BK17" s="300"/>
      <c r="BL17" s="301"/>
      <c r="BM17" s="491">
        <f t="shared" si="10"/>
        <v>0</v>
      </c>
      <c r="BN17" s="302"/>
      <c r="BO17" s="492">
        <f t="shared" si="27"/>
        <v>0</v>
      </c>
      <c r="BP17" s="698">
        <f t="shared" si="11"/>
        <v>0</v>
      </c>
      <c r="BQ17" s="1045">
        <f t="shared" si="28"/>
        <v>0</v>
      </c>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row>
    <row r="18" spans="1:106" ht="20.100000000000001" customHeight="1">
      <c r="A18" s="1356"/>
      <c r="B18" s="1189"/>
      <c r="C18" s="299"/>
      <c r="D18" s="428"/>
      <c r="E18" s="301"/>
      <c r="F18" s="491">
        <f t="shared" si="12"/>
        <v>0</v>
      </c>
      <c r="G18" s="961">
        <f t="shared" si="13"/>
        <v>0</v>
      </c>
      <c r="H18" s="138"/>
      <c r="I18" s="300"/>
      <c r="J18" s="301"/>
      <c r="K18" s="491">
        <f t="shared" si="14"/>
        <v>0</v>
      </c>
      <c r="L18" s="961">
        <f t="shared" si="15"/>
        <v>0</v>
      </c>
      <c r="M18" s="299"/>
      <c r="N18" s="300"/>
      <c r="O18" s="133"/>
      <c r="P18" s="491">
        <f t="shared" si="16"/>
        <v>0</v>
      </c>
      <c r="Q18" s="302"/>
      <c r="R18" s="492">
        <f t="shared" si="17"/>
        <v>0</v>
      </c>
      <c r="S18" s="493">
        <f t="shared" si="0"/>
        <v>0</v>
      </c>
      <c r="T18" s="299"/>
      <c r="U18" s="428"/>
      <c r="V18" s="301"/>
      <c r="W18" s="491">
        <f t="shared" si="18"/>
        <v>0</v>
      </c>
      <c r="X18" s="429"/>
      <c r="Y18" s="492">
        <f t="shared" si="19"/>
        <v>0</v>
      </c>
      <c r="Z18" s="493">
        <f t="shared" si="1"/>
        <v>0</v>
      </c>
      <c r="AA18" s="138"/>
      <c r="AB18" s="300"/>
      <c r="AC18" s="301"/>
      <c r="AD18" s="491">
        <f t="shared" si="20"/>
        <v>0</v>
      </c>
      <c r="AE18" s="302"/>
      <c r="AF18" s="492">
        <f t="shared" si="21"/>
        <v>0</v>
      </c>
      <c r="AG18" s="493">
        <f t="shared" si="2"/>
        <v>0</v>
      </c>
      <c r="AH18" s="299"/>
      <c r="AI18" s="300"/>
      <c r="AJ18" s="301"/>
      <c r="AK18" s="491">
        <f t="shared" si="22"/>
        <v>0</v>
      </c>
      <c r="AL18" s="302"/>
      <c r="AM18" s="492">
        <f t="shared" si="23"/>
        <v>0</v>
      </c>
      <c r="AN18" s="493">
        <f t="shared" si="3"/>
        <v>0</v>
      </c>
      <c r="AO18" s="299"/>
      <c r="AP18" s="300"/>
      <c r="AQ18" s="301"/>
      <c r="AR18" s="491">
        <f t="shared" si="4"/>
        <v>0</v>
      </c>
      <c r="AS18" s="302"/>
      <c r="AT18" s="492">
        <f t="shared" si="24"/>
        <v>0</v>
      </c>
      <c r="AU18" s="493">
        <f t="shared" si="5"/>
        <v>0</v>
      </c>
      <c r="AV18" s="299"/>
      <c r="AW18" s="300"/>
      <c r="AX18" s="301"/>
      <c r="AY18" s="491">
        <f t="shared" si="6"/>
        <v>0</v>
      </c>
      <c r="AZ18" s="302"/>
      <c r="BA18" s="492">
        <f t="shared" si="25"/>
        <v>0</v>
      </c>
      <c r="BB18" s="493">
        <f t="shared" si="7"/>
        <v>0</v>
      </c>
      <c r="BC18" s="299"/>
      <c r="BD18" s="300"/>
      <c r="BE18" s="501"/>
      <c r="BF18" s="491">
        <f t="shared" si="8"/>
        <v>0</v>
      </c>
      <c r="BG18" s="302"/>
      <c r="BH18" s="492">
        <f t="shared" si="26"/>
        <v>0</v>
      </c>
      <c r="BI18" s="493">
        <f t="shared" si="9"/>
        <v>0</v>
      </c>
      <c r="BJ18" s="299"/>
      <c r="BK18" s="300"/>
      <c r="BL18" s="301"/>
      <c r="BM18" s="491">
        <f t="shared" si="10"/>
        <v>0</v>
      </c>
      <c r="BN18" s="302"/>
      <c r="BO18" s="492">
        <f t="shared" si="27"/>
        <v>0</v>
      </c>
      <c r="BP18" s="698">
        <f t="shared" si="11"/>
        <v>0</v>
      </c>
      <c r="BQ18" s="1045">
        <f t="shared" si="28"/>
        <v>0</v>
      </c>
      <c r="BT18" s="290"/>
      <c r="BU18" s="290"/>
      <c r="BV18" s="290"/>
      <c r="BW18" s="290"/>
      <c r="BX18" s="290"/>
      <c r="BY18" s="290"/>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row>
    <row r="19" spans="1:106" ht="20.100000000000001" customHeight="1">
      <c r="A19" s="1356"/>
      <c r="B19" s="1189"/>
      <c r="C19" s="299"/>
      <c r="D19" s="300"/>
      <c r="E19" s="301"/>
      <c r="F19" s="491">
        <f t="shared" si="12"/>
        <v>0</v>
      </c>
      <c r="G19" s="961">
        <f t="shared" si="13"/>
        <v>0</v>
      </c>
      <c r="H19" s="299"/>
      <c r="I19" s="300"/>
      <c r="J19" s="301"/>
      <c r="K19" s="491">
        <f t="shared" si="14"/>
        <v>0</v>
      </c>
      <c r="L19" s="961">
        <f t="shared" si="15"/>
        <v>0</v>
      </c>
      <c r="M19" s="299"/>
      <c r="N19" s="300"/>
      <c r="O19" s="301"/>
      <c r="P19" s="491">
        <f t="shared" si="16"/>
        <v>0</v>
      </c>
      <c r="Q19" s="302"/>
      <c r="R19" s="492">
        <f t="shared" si="17"/>
        <v>0</v>
      </c>
      <c r="S19" s="493">
        <f t="shared" si="0"/>
        <v>0</v>
      </c>
      <c r="T19" s="299"/>
      <c r="U19" s="300"/>
      <c r="V19" s="301"/>
      <c r="W19" s="491">
        <f t="shared" si="18"/>
        <v>0</v>
      </c>
      <c r="X19" s="302"/>
      <c r="Y19" s="492">
        <f t="shared" si="19"/>
        <v>0</v>
      </c>
      <c r="Z19" s="493">
        <f t="shared" si="1"/>
        <v>0</v>
      </c>
      <c r="AA19" s="299"/>
      <c r="AB19" s="300"/>
      <c r="AC19" s="301"/>
      <c r="AD19" s="491">
        <f t="shared" si="20"/>
        <v>0</v>
      </c>
      <c r="AE19" s="302"/>
      <c r="AF19" s="492">
        <f t="shared" si="21"/>
        <v>0</v>
      </c>
      <c r="AG19" s="493">
        <f t="shared" si="2"/>
        <v>0</v>
      </c>
      <c r="AH19" s="299"/>
      <c r="AI19" s="300"/>
      <c r="AJ19" s="301"/>
      <c r="AK19" s="491">
        <f t="shared" si="22"/>
        <v>0</v>
      </c>
      <c r="AL19" s="302"/>
      <c r="AM19" s="492">
        <f t="shared" si="23"/>
        <v>0</v>
      </c>
      <c r="AN19" s="493">
        <f t="shared" si="3"/>
        <v>0</v>
      </c>
      <c r="AO19" s="299"/>
      <c r="AP19" s="300"/>
      <c r="AQ19" s="301"/>
      <c r="AR19" s="491">
        <f t="shared" si="4"/>
        <v>0</v>
      </c>
      <c r="AS19" s="302"/>
      <c r="AT19" s="492">
        <f t="shared" si="24"/>
        <v>0</v>
      </c>
      <c r="AU19" s="493">
        <f t="shared" si="5"/>
        <v>0</v>
      </c>
      <c r="AV19" s="299"/>
      <c r="AW19" s="300"/>
      <c r="AX19" s="301"/>
      <c r="AY19" s="491">
        <f t="shared" si="6"/>
        <v>0</v>
      </c>
      <c r="AZ19" s="302"/>
      <c r="BA19" s="492">
        <f t="shared" si="25"/>
        <v>0</v>
      </c>
      <c r="BB19" s="493">
        <f t="shared" si="7"/>
        <v>0</v>
      </c>
      <c r="BC19" s="299"/>
      <c r="BD19" s="300"/>
      <c r="BE19" s="501"/>
      <c r="BF19" s="491">
        <f t="shared" si="8"/>
        <v>0</v>
      </c>
      <c r="BG19" s="302"/>
      <c r="BH19" s="492">
        <f t="shared" si="26"/>
        <v>0</v>
      </c>
      <c r="BI19" s="493">
        <f t="shared" si="9"/>
        <v>0</v>
      </c>
      <c r="BJ19" s="299"/>
      <c r="BK19" s="300"/>
      <c r="BL19" s="301"/>
      <c r="BM19" s="491">
        <f t="shared" si="10"/>
        <v>0</v>
      </c>
      <c r="BN19" s="302"/>
      <c r="BO19" s="492">
        <f t="shared" si="27"/>
        <v>0</v>
      </c>
      <c r="BP19" s="698">
        <f t="shared" si="11"/>
        <v>0</v>
      </c>
      <c r="BQ19" s="1045">
        <f t="shared" si="28"/>
        <v>0</v>
      </c>
      <c r="BR19" s="304"/>
      <c r="BS19" s="304"/>
      <c r="BT19" s="290"/>
      <c r="BU19" s="290"/>
      <c r="BV19" s="290"/>
      <c r="BW19" s="290"/>
      <c r="BX19" s="290"/>
      <c r="BY19" s="290"/>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row>
    <row r="20" spans="1:106" ht="20.100000000000001" customHeight="1">
      <c r="A20" s="1356"/>
      <c r="B20" s="1189"/>
      <c r="C20" s="299"/>
      <c r="D20" s="300"/>
      <c r="E20" s="301"/>
      <c r="F20" s="491">
        <f t="shared" si="12"/>
        <v>0</v>
      </c>
      <c r="G20" s="961">
        <f t="shared" si="13"/>
        <v>0</v>
      </c>
      <c r="H20" s="138"/>
      <c r="I20" s="428"/>
      <c r="J20" s="133"/>
      <c r="K20" s="491">
        <f t="shared" si="14"/>
        <v>0</v>
      </c>
      <c r="L20" s="961">
        <f t="shared" si="15"/>
        <v>0</v>
      </c>
      <c r="M20" s="138"/>
      <c r="N20" s="428"/>
      <c r="O20" s="133"/>
      <c r="P20" s="491">
        <f t="shared" si="16"/>
        <v>0</v>
      </c>
      <c r="Q20" s="429"/>
      <c r="R20" s="492">
        <f t="shared" si="17"/>
        <v>0</v>
      </c>
      <c r="S20" s="493">
        <f t="shared" si="0"/>
        <v>0</v>
      </c>
      <c r="T20" s="138"/>
      <c r="U20" s="428"/>
      <c r="V20" s="133"/>
      <c r="W20" s="491">
        <f t="shared" si="18"/>
        <v>0</v>
      </c>
      <c r="X20" s="429"/>
      <c r="Y20" s="492">
        <f t="shared" si="19"/>
        <v>0</v>
      </c>
      <c r="Z20" s="493">
        <f t="shared" si="1"/>
        <v>0</v>
      </c>
      <c r="AA20" s="138"/>
      <c r="AB20" s="428"/>
      <c r="AC20" s="133"/>
      <c r="AD20" s="491">
        <f t="shared" si="20"/>
        <v>0</v>
      </c>
      <c r="AE20" s="429"/>
      <c r="AF20" s="492">
        <f t="shared" si="21"/>
        <v>0</v>
      </c>
      <c r="AG20" s="493">
        <f t="shared" si="2"/>
        <v>0</v>
      </c>
      <c r="AH20" s="138"/>
      <c r="AI20" s="300"/>
      <c r="AJ20" s="301"/>
      <c r="AK20" s="491">
        <f t="shared" si="22"/>
        <v>0</v>
      </c>
      <c r="AL20" s="302"/>
      <c r="AM20" s="492">
        <f t="shared" si="23"/>
        <v>0</v>
      </c>
      <c r="AN20" s="493">
        <f t="shared" si="3"/>
        <v>0</v>
      </c>
      <c r="AO20" s="299"/>
      <c r="AP20" s="300"/>
      <c r="AQ20" s="301"/>
      <c r="AR20" s="491">
        <f t="shared" si="4"/>
        <v>0</v>
      </c>
      <c r="AS20" s="302"/>
      <c r="AT20" s="492">
        <f t="shared" si="24"/>
        <v>0</v>
      </c>
      <c r="AU20" s="493">
        <f t="shared" si="5"/>
        <v>0</v>
      </c>
      <c r="AV20" s="299"/>
      <c r="AW20" s="300"/>
      <c r="AX20" s="301"/>
      <c r="AY20" s="491">
        <f t="shared" si="6"/>
        <v>0</v>
      </c>
      <c r="AZ20" s="302"/>
      <c r="BA20" s="492">
        <f t="shared" si="25"/>
        <v>0</v>
      </c>
      <c r="BB20" s="493">
        <f t="shared" si="7"/>
        <v>0</v>
      </c>
      <c r="BC20" s="299"/>
      <c r="BD20" s="300"/>
      <c r="BE20" s="501"/>
      <c r="BF20" s="491">
        <f t="shared" si="8"/>
        <v>0</v>
      </c>
      <c r="BG20" s="302"/>
      <c r="BH20" s="492">
        <f t="shared" si="26"/>
        <v>0</v>
      </c>
      <c r="BI20" s="493">
        <f t="shared" si="9"/>
        <v>0</v>
      </c>
      <c r="BJ20" s="299"/>
      <c r="BK20" s="300"/>
      <c r="BL20" s="301"/>
      <c r="BM20" s="491">
        <f t="shared" si="10"/>
        <v>0</v>
      </c>
      <c r="BN20" s="302"/>
      <c r="BO20" s="492">
        <f t="shared" si="27"/>
        <v>0</v>
      </c>
      <c r="BP20" s="698">
        <f t="shared" si="11"/>
        <v>0</v>
      </c>
      <c r="BQ20" s="1045">
        <f t="shared" si="28"/>
        <v>0</v>
      </c>
      <c r="BT20" s="290"/>
      <c r="BU20" s="290"/>
      <c r="BV20" s="290"/>
      <c r="BW20" s="290"/>
      <c r="BX20" s="290"/>
      <c r="BY20" s="290"/>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row>
    <row r="21" spans="1:106" ht="20.100000000000001" customHeight="1">
      <c r="A21" s="1356"/>
      <c r="B21" s="1189"/>
      <c r="C21" s="299"/>
      <c r="D21" s="300"/>
      <c r="E21" s="301"/>
      <c r="F21" s="491">
        <f t="shared" si="12"/>
        <v>0</v>
      </c>
      <c r="G21" s="961">
        <f t="shared" si="13"/>
        <v>0</v>
      </c>
      <c r="H21" s="138"/>
      <c r="I21" s="428"/>
      <c r="J21" s="133"/>
      <c r="K21" s="491">
        <f t="shared" si="14"/>
        <v>0</v>
      </c>
      <c r="L21" s="961">
        <f t="shared" si="15"/>
        <v>0</v>
      </c>
      <c r="M21" s="138"/>
      <c r="N21" s="428"/>
      <c r="O21" s="133"/>
      <c r="P21" s="491">
        <f t="shared" si="16"/>
        <v>0</v>
      </c>
      <c r="Q21" s="429"/>
      <c r="R21" s="492">
        <f t="shared" si="17"/>
        <v>0</v>
      </c>
      <c r="S21" s="493">
        <f t="shared" si="0"/>
        <v>0</v>
      </c>
      <c r="T21" s="138"/>
      <c r="U21" s="428"/>
      <c r="V21" s="133"/>
      <c r="W21" s="491">
        <f t="shared" si="18"/>
        <v>0</v>
      </c>
      <c r="X21" s="429"/>
      <c r="Y21" s="492">
        <f t="shared" si="19"/>
        <v>0</v>
      </c>
      <c r="Z21" s="493">
        <f t="shared" si="1"/>
        <v>0</v>
      </c>
      <c r="AA21" s="138"/>
      <c r="AB21" s="428"/>
      <c r="AC21" s="133"/>
      <c r="AD21" s="491">
        <f t="shared" si="20"/>
        <v>0</v>
      </c>
      <c r="AE21" s="429"/>
      <c r="AF21" s="492">
        <f t="shared" si="21"/>
        <v>0</v>
      </c>
      <c r="AG21" s="493">
        <f t="shared" si="2"/>
        <v>0</v>
      </c>
      <c r="AH21" s="138"/>
      <c r="AI21" s="300"/>
      <c r="AJ21" s="301"/>
      <c r="AK21" s="491">
        <f t="shared" si="22"/>
        <v>0</v>
      </c>
      <c r="AL21" s="302"/>
      <c r="AM21" s="492">
        <f t="shared" si="23"/>
        <v>0</v>
      </c>
      <c r="AN21" s="493">
        <f t="shared" si="3"/>
        <v>0</v>
      </c>
      <c r="AO21" s="299"/>
      <c r="AP21" s="300"/>
      <c r="AQ21" s="301"/>
      <c r="AR21" s="491">
        <f t="shared" si="4"/>
        <v>0</v>
      </c>
      <c r="AS21" s="302"/>
      <c r="AT21" s="492">
        <f t="shared" si="24"/>
        <v>0</v>
      </c>
      <c r="AU21" s="493">
        <f t="shared" si="5"/>
        <v>0</v>
      </c>
      <c r="AV21" s="299"/>
      <c r="AW21" s="300"/>
      <c r="AX21" s="301"/>
      <c r="AY21" s="491">
        <f t="shared" si="6"/>
        <v>0</v>
      </c>
      <c r="AZ21" s="302"/>
      <c r="BA21" s="492">
        <f t="shared" si="25"/>
        <v>0</v>
      </c>
      <c r="BB21" s="493">
        <f t="shared" si="7"/>
        <v>0</v>
      </c>
      <c r="BC21" s="299"/>
      <c r="BD21" s="300"/>
      <c r="BE21" s="501"/>
      <c r="BF21" s="491">
        <f t="shared" si="8"/>
        <v>0</v>
      </c>
      <c r="BG21" s="302"/>
      <c r="BH21" s="492">
        <f t="shared" si="26"/>
        <v>0</v>
      </c>
      <c r="BI21" s="493">
        <f t="shared" si="9"/>
        <v>0</v>
      </c>
      <c r="BJ21" s="299"/>
      <c r="BK21" s="300"/>
      <c r="BL21" s="301"/>
      <c r="BM21" s="491">
        <f t="shared" si="10"/>
        <v>0</v>
      </c>
      <c r="BN21" s="302"/>
      <c r="BO21" s="492">
        <f t="shared" si="27"/>
        <v>0</v>
      </c>
      <c r="BP21" s="698">
        <f t="shared" si="11"/>
        <v>0</v>
      </c>
      <c r="BQ21" s="1045">
        <f t="shared" si="28"/>
        <v>0</v>
      </c>
      <c r="BR21" s="303"/>
      <c r="BS21" s="290"/>
      <c r="BT21" s="290"/>
      <c r="BU21" s="290"/>
      <c r="BV21" s="290"/>
      <c r="BW21" s="290"/>
      <c r="BX21" s="290"/>
      <c r="BY21" s="290"/>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row>
    <row r="22" spans="1:106" ht="20.100000000000001" customHeight="1">
      <c r="A22" s="1356"/>
      <c r="B22" s="1189"/>
      <c r="C22" s="299"/>
      <c r="D22" s="300"/>
      <c r="E22" s="301"/>
      <c r="F22" s="491">
        <f t="shared" si="12"/>
        <v>0</v>
      </c>
      <c r="G22" s="961">
        <f t="shared" si="13"/>
        <v>0</v>
      </c>
      <c r="H22" s="138"/>
      <c r="I22" s="428"/>
      <c r="J22" s="133"/>
      <c r="K22" s="491">
        <f t="shared" si="14"/>
        <v>0</v>
      </c>
      <c r="L22" s="961">
        <f t="shared" si="15"/>
        <v>0</v>
      </c>
      <c r="M22" s="138"/>
      <c r="N22" s="428"/>
      <c r="O22" s="133"/>
      <c r="P22" s="491">
        <f t="shared" si="16"/>
        <v>0</v>
      </c>
      <c r="Q22" s="429"/>
      <c r="R22" s="492">
        <f t="shared" si="17"/>
        <v>0</v>
      </c>
      <c r="S22" s="493">
        <f t="shared" si="0"/>
        <v>0</v>
      </c>
      <c r="T22" s="138"/>
      <c r="U22" s="428"/>
      <c r="V22" s="133"/>
      <c r="W22" s="491">
        <f t="shared" si="18"/>
        <v>0</v>
      </c>
      <c r="X22" s="429"/>
      <c r="Y22" s="492">
        <f t="shared" si="19"/>
        <v>0</v>
      </c>
      <c r="Z22" s="493">
        <f t="shared" si="1"/>
        <v>0</v>
      </c>
      <c r="AA22" s="138"/>
      <c r="AB22" s="428"/>
      <c r="AC22" s="133"/>
      <c r="AD22" s="491">
        <f t="shared" si="20"/>
        <v>0</v>
      </c>
      <c r="AE22" s="429"/>
      <c r="AF22" s="492">
        <f t="shared" si="21"/>
        <v>0</v>
      </c>
      <c r="AG22" s="493">
        <f t="shared" si="2"/>
        <v>0</v>
      </c>
      <c r="AH22" s="138"/>
      <c r="AI22" s="300"/>
      <c r="AJ22" s="301"/>
      <c r="AK22" s="491">
        <f t="shared" si="22"/>
        <v>0</v>
      </c>
      <c r="AL22" s="302"/>
      <c r="AM22" s="492">
        <f t="shared" si="23"/>
        <v>0</v>
      </c>
      <c r="AN22" s="493">
        <f t="shared" si="3"/>
        <v>0</v>
      </c>
      <c r="AO22" s="299"/>
      <c r="AP22" s="300"/>
      <c r="AQ22" s="301"/>
      <c r="AR22" s="491">
        <f t="shared" si="4"/>
        <v>0</v>
      </c>
      <c r="AS22" s="302"/>
      <c r="AT22" s="492">
        <f t="shared" si="24"/>
        <v>0</v>
      </c>
      <c r="AU22" s="493">
        <f t="shared" si="5"/>
        <v>0</v>
      </c>
      <c r="AV22" s="299"/>
      <c r="AW22" s="300"/>
      <c r="AX22" s="301"/>
      <c r="AY22" s="491">
        <f t="shared" si="6"/>
        <v>0</v>
      </c>
      <c r="AZ22" s="302"/>
      <c r="BA22" s="492">
        <f t="shared" si="25"/>
        <v>0</v>
      </c>
      <c r="BB22" s="493">
        <f t="shared" si="7"/>
        <v>0</v>
      </c>
      <c r="BC22" s="299"/>
      <c r="BD22" s="300"/>
      <c r="BE22" s="501"/>
      <c r="BF22" s="491">
        <f t="shared" si="8"/>
        <v>0</v>
      </c>
      <c r="BG22" s="302"/>
      <c r="BH22" s="492">
        <f t="shared" si="26"/>
        <v>0</v>
      </c>
      <c r="BI22" s="493">
        <f t="shared" si="9"/>
        <v>0</v>
      </c>
      <c r="BJ22" s="299"/>
      <c r="BK22" s="300"/>
      <c r="BL22" s="301"/>
      <c r="BM22" s="491">
        <f t="shared" si="10"/>
        <v>0</v>
      </c>
      <c r="BN22" s="302"/>
      <c r="BO22" s="492">
        <f t="shared" si="27"/>
        <v>0</v>
      </c>
      <c r="BP22" s="698">
        <f t="shared" si="11"/>
        <v>0</v>
      </c>
      <c r="BQ22" s="1045">
        <f t="shared" si="28"/>
        <v>0</v>
      </c>
      <c r="BR22" s="290"/>
      <c r="BS22" s="290"/>
      <c r="BT22" s="290"/>
      <c r="BU22" s="290"/>
      <c r="BV22" s="290"/>
      <c r="BW22" s="290"/>
      <c r="BX22" s="290"/>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row>
    <row r="23" spans="1:106" ht="20.100000000000001" customHeight="1">
      <c r="A23" s="1356"/>
      <c r="B23" s="1189"/>
      <c r="C23" s="299"/>
      <c r="D23" s="300"/>
      <c r="E23" s="301"/>
      <c r="F23" s="491">
        <f t="shared" si="12"/>
        <v>0</v>
      </c>
      <c r="G23" s="961">
        <f t="shared" si="13"/>
        <v>0</v>
      </c>
      <c r="H23" s="299"/>
      <c r="I23" s="300"/>
      <c r="J23" s="301"/>
      <c r="K23" s="491">
        <f t="shared" si="14"/>
        <v>0</v>
      </c>
      <c r="L23" s="961">
        <f t="shared" si="15"/>
        <v>0</v>
      </c>
      <c r="M23" s="299"/>
      <c r="N23" s="300"/>
      <c r="O23" s="301"/>
      <c r="P23" s="491">
        <f t="shared" si="16"/>
        <v>0</v>
      </c>
      <c r="Q23" s="302"/>
      <c r="R23" s="492">
        <f t="shared" si="17"/>
        <v>0</v>
      </c>
      <c r="S23" s="493">
        <f t="shared" si="0"/>
        <v>0</v>
      </c>
      <c r="T23" s="299"/>
      <c r="U23" s="300"/>
      <c r="V23" s="301"/>
      <c r="W23" s="491">
        <f t="shared" si="18"/>
        <v>0</v>
      </c>
      <c r="X23" s="302"/>
      <c r="Y23" s="492">
        <f t="shared" si="19"/>
        <v>0</v>
      </c>
      <c r="Z23" s="493">
        <f t="shared" si="1"/>
        <v>0</v>
      </c>
      <c r="AA23" s="299"/>
      <c r="AB23" s="300"/>
      <c r="AC23" s="301"/>
      <c r="AD23" s="491">
        <f t="shared" si="20"/>
        <v>0</v>
      </c>
      <c r="AE23" s="302"/>
      <c r="AF23" s="492">
        <f t="shared" si="21"/>
        <v>0</v>
      </c>
      <c r="AG23" s="493">
        <f t="shared" si="2"/>
        <v>0</v>
      </c>
      <c r="AH23" s="299"/>
      <c r="AI23" s="300"/>
      <c r="AJ23" s="301"/>
      <c r="AK23" s="491">
        <f t="shared" si="22"/>
        <v>0</v>
      </c>
      <c r="AL23" s="302"/>
      <c r="AM23" s="492">
        <f t="shared" si="23"/>
        <v>0</v>
      </c>
      <c r="AN23" s="493">
        <f t="shared" si="3"/>
        <v>0</v>
      </c>
      <c r="AO23" s="299"/>
      <c r="AP23" s="300"/>
      <c r="AQ23" s="301"/>
      <c r="AR23" s="491">
        <f t="shared" si="4"/>
        <v>0</v>
      </c>
      <c r="AS23" s="302"/>
      <c r="AT23" s="492">
        <f t="shared" si="24"/>
        <v>0</v>
      </c>
      <c r="AU23" s="493">
        <f t="shared" si="5"/>
        <v>0</v>
      </c>
      <c r="AV23" s="299"/>
      <c r="AW23" s="300"/>
      <c r="AX23" s="301"/>
      <c r="AY23" s="491">
        <f t="shared" si="6"/>
        <v>0</v>
      </c>
      <c r="AZ23" s="302"/>
      <c r="BA23" s="492">
        <f t="shared" si="25"/>
        <v>0</v>
      </c>
      <c r="BB23" s="493">
        <f t="shared" si="7"/>
        <v>0</v>
      </c>
      <c r="BC23" s="299"/>
      <c r="BD23" s="300"/>
      <c r="BE23" s="501"/>
      <c r="BF23" s="491">
        <f t="shared" si="8"/>
        <v>0</v>
      </c>
      <c r="BG23" s="302"/>
      <c r="BH23" s="492">
        <f t="shared" si="26"/>
        <v>0</v>
      </c>
      <c r="BI23" s="493">
        <f t="shared" si="9"/>
        <v>0</v>
      </c>
      <c r="BJ23" s="299"/>
      <c r="BK23" s="300"/>
      <c r="BL23" s="301"/>
      <c r="BM23" s="491">
        <f t="shared" si="10"/>
        <v>0</v>
      </c>
      <c r="BN23" s="302"/>
      <c r="BO23" s="492">
        <f t="shared" si="27"/>
        <v>0</v>
      </c>
      <c r="BP23" s="698">
        <f t="shared" si="11"/>
        <v>0</v>
      </c>
      <c r="BQ23" s="1045">
        <f t="shared" si="28"/>
        <v>0</v>
      </c>
      <c r="BS23" s="290"/>
      <c r="BT23" s="290"/>
      <c r="BU23" s="290"/>
      <c r="BV23" s="290"/>
      <c r="BW23" s="290"/>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row>
    <row r="24" spans="1:106" ht="20.100000000000001" customHeight="1">
      <c r="A24" s="1356"/>
      <c r="B24" s="1189"/>
      <c r="C24" s="299"/>
      <c r="D24" s="300"/>
      <c r="E24" s="301"/>
      <c r="F24" s="491">
        <f t="shared" si="12"/>
        <v>0</v>
      </c>
      <c r="G24" s="961">
        <f t="shared" si="13"/>
        <v>0</v>
      </c>
      <c r="H24" s="138"/>
      <c r="I24" s="428"/>
      <c r="J24" s="133"/>
      <c r="K24" s="491">
        <f t="shared" si="14"/>
        <v>0</v>
      </c>
      <c r="L24" s="961">
        <f t="shared" si="15"/>
        <v>0</v>
      </c>
      <c r="M24" s="138"/>
      <c r="N24" s="428"/>
      <c r="O24" s="133"/>
      <c r="P24" s="491">
        <f t="shared" si="16"/>
        <v>0</v>
      </c>
      <c r="Q24" s="429"/>
      <c r="R24" s="492">
        <f t="shared" si="17"/>
        <v>0</v>
      </c>
      <c r="S24" s="493">
        <f t="shared" si="0"/>
        <v>0</v>
      </c>
      <c r="T24" s="138"/>
      <c r="U24" s="428"/>
      <c r="V24" s="133"/>
      <c r="W24" s="491">
        <f t="shared" si="18"/>
        <v>0</v>
      </c>
      <c r="X24" s="429"/>
      <c r="Y24" s="492">
        <f t="shared" si="19"/>
        <v>0</v>
      </c>
      <c r="Z24" s="493">
        <f t="shared" si="1"/>
        <v>0</v>
      </c>
      <c r="AA24" s="138"/>
      <c r="AB24" s="428"/>
      <c r="AC24" s="133"/>
      <c r="AD24" s="491">
        <f t="shared" si="20"/>
        <v>0</v>
      </c>
      <c r="AE24" s="429"/>
      <c r="AF24" s="492">
        <f t="shared" si="21"/>
        <v>0</v>
      </c>
      <c r="AG24" s="493">
        <f t="shared" si="2"/>
        <v>0</v>
      </c>
      <c r="AH24" s="138"/>
      <c r="AI24" s="300"/>
      <c r="AJ24" s="301"/>
      <c r="AK24" s="491">
        <f t="shared" si="22"/>
        <v>0</v>
      </c>
      <c r="AL24" s="302"/>
      <c r="AM24" s="492">
        <f t="shared" si="23"/>
        <v>0</v>
      </c>
      <c r="AN24" s="493">
        <f t="shared" si="3"/>
        <v>0</v>
      </c>
      <c r="AO24" s="299"/>
      <c r="AP24" s="300"/>
      <c r="AQ24" s="301"/>
      <c r="AR24" s="491">
        <f t="shared" si="4"/>
        <v>0</v>
      </c>
      <c r="AS24" s="302"/>
      <c r="AT24" s="492">
        <f t="shared" si="24"/>
        <v>0</v>
      </c>
      <c r="AU24" s="493">
        <f t="shared" si="5"/>
        <v>0</v>
      </c>
      <c r="AV24" s="299"/>
      <c r="AW24" s="300"/>
      <c r="AX24" s="301"/>
      <c r="AY24" s="491">
        <f t="shared" si="6"/>
        <v>0</v>
      </c>
      <c r="AZ24" s="302"/>
      <c r="BA24" s="492">
        <f t="shared" si="25"/>
        <v>0</v>
      </c>
      <c r="BB24" s="493">
        <f t="shared" si="7"/>
        <v>0</v>
      </c>
      <c r="BC24" s="299"/>
      <c r="BD24" s="300"/>
      <c r="BE24" s="501"/>
      <c r="BF24" s="491">
        <f t="shared" si="8"/>
        <v>0</v>
      </c>
      <c r="BG24" s="302"/>
      <c r="BH24" s="492">
        <f t="shared" si="26"/>
        <v>0</v>
      </c>
      <c r="BI24" s="493">
        <f t="shared" si="9"/>
        <v>0</v>
      </c>
      <c r="BJ24" s="299"/>
      <c r="BK24" s="300"/>
      <c r="BL24" s="301"/>
      <c r="BM24" s="491">
        <f t="shared" si="10"/>
        <v>0</v>
      </c>
      <c r="BN24" s="302"/>
      <c r="BO24" s="492">
        <f t="shared" si="27"/>
        <v>0</v>
      </c>
      <c r="BP24" s="698">
        <f t="shared" si="11"/>
        <v>0</v>
      </c>
      <c r="BQ24" s="1045">
        <f t="shared" si="28"/>
        <v>0</v>
      </c>
      <c r="BS24" s="290"/>
      <c r="BT24" s="290"/>
      <c r="BU24" s="290"/>
      <c r="BV24" s="290"/>
      <c r="BW24" s="290"/>
      <c r="BX24" s="290"/>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row>
    <row r="25" spans="1:106" ht="20.100000000000001" customHeight="1">
      <c r="A25" s="1356"/>
      <c r="B25" s="1189"/>
      <c r="C25" s="299"/>
      <c r="D25" s="300"/>
      <c r="E25" s="301"/>
      <c r="F25" s="491">
        <f t="shared" si="12"/>
        <v>0</v>
      </c>
      <c r="G25" s="961">
        <f t="shared" si="13"/>
        <v>0</v>
      </c>
      <c r="H25" s="138"/>
      <c r="I25" s="428"/>
      <c r="J25" s="133"/>
      <c r="K25" s="491">
        <f t="shared" si="14"/>
        <v>0</v>
      </c>
      <c r="L25" s="961">
        <f t="shared" si="15"/>
        <v>0</v>
      </c>
      <c r="M25" s="138"/>
      <c r="N25" s="428"/>
      <c r="O25" s="133"/>
      <c r="P25" s="491">
        <f t="shared" si="16"/>
        <v>0</v>
      </c>
      <c r="Q25" s="429"/>
      <c r="R25" s="492">
        <f t="shared" si="17"/>
        <v>0</v>
      </c>
      <c r="S25" s="493">
        <f t="shared" si="0"/>
        <v>0</v>
      </c>
      <c r="T25" s="138"/>
      <c r="U25" s="428"/>
      <c r="V25" s="133"/>
      <c r="W25" s="491">
        <f t="shared" si="18"/>
        <v>0</v>
      </c>
      <c r="X25" s="429"/>
      <c r="Y25" s="492">
        <f t="shared" si="19"/>
        <v>0</v>
      </c>
      <c r="Z25" s="493">
        <f t="shared" si="1"/>
        <v>0</v>
      </c>
      <c r="AA25" s="138"/>
      <c r="AB25" s="428"/>
      <c r="AC25" s="133"/>
      <c r="AD25" s="491">
        <f t="shared" si="20"/>
        <v>0</v>
      </c>
      <c r="AE25" s="429"/>
      <c r="AF25" s="492">
        <f t="shared" si="21"/>
        <v>0</v>
      </c>
      <c r="AG25" s="493">
        <f t="shared" si="2"/>
        <v>0</v>
      </c>
      <c r="AH25" s="138"/>
      <c r="AI25" s="300"/>
      <c r="AJ25" s="301"/>
      <c r="AK25" s="491">
        <f t="shared" si="22"/>
        <v>0</v>
      </c>
      <c r="AL25" s="302"/>
      <c r="AM25" s="492">
        <f t="shared" si="23"/>
        <v>0</v>
      </c>
      <c r="AN25" s="493">
        <f t="shared" si="3"/>
        <v>0</v>
      </c>
      <c r="AO25" s="299"/>
      <c r="AP25" s="300"/>
      <c r="AQ25" s="301"/>
      <c r="AR25" s="491">
        <f t="shared" si="4"/>
        <v>0</v>
      </c>
      <c r="AS25" s="302"/>
      <c r="AT25" s="492">
        <f t="shared" si="24"/>
        <v>0</v>
      </c>
      <c r="AU25" s="493">
        <f t="shared" si="5"/>
        <v>0</v>
      </c>
      <c r="AV25" s="299"/>
      <c r="AW25" s="300"/>
      <c r="AX25" s="301"/>
      <c r="AY25" s="491">
        <f t="shared" si="6"/>
        <v>0</v>
      </c>
      <c r="AZ25" s="302"/>
      <c r="BA25" s="492">
        <f t="shared" si="25"/>
        <v>0</v>
      </c>
      <c r="BB25" s="493">
        <f t="shared" si="7"/>
        <v>0</v>
      </c>
      <c r="BC25" s="299"/>
      <c r="BD25" s="300"/>
      <c r="BE25" s="501"/>
      <c r="BF25" s="491">
        <f t="shared" si="8"/>
        <v>0</v>
      </c>
      <c r="BG25" s="302"/>
      <c r="BH25" s="492">
        <f t="shared" si="26"/>
        <v>0</v>
      </c>
      <c r="BI25" s="493">
        <f t="shared" si="9"/>
        <v>0</v>
      </c>
      <c r="BJ25" s="299"/>
      <c r="BK25" s="300"/>
      <c r="BL25" s="301"/>
      <c r="BM25" s="491">
        <f t="shared" si="10"/>
        <v>0</v>
      </c>
      <c r="BN25" s="302"/>
      <c r="BO25" s="492">
        <f t="shared" si="27"/>
        <v>0</v>
      </c>
      <c r="BP25" s="698">
        <f t="shared" si="11"/>
        <v>0</v>
      </c>
      <c r="BQ25" s="1045">
        <f t="shared" si="28"/>
        <v>0</v>
      </c>
      <c r="BS25" s="290"/>
      <c r="BT25" s="290"/>
      <c r="BU25" s="290"/>
      <c r="BV25" s="290"/>
      <c r="BW25" s="290"/>
      <c r="BX25" s="290"/>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row>
    <row r="26" spans="1:106" ht="20.100000000000001" customHeight="1">
      <c r="A26" s="1356"/>
      <c r="B26" s="1189"/>
      <c r="C26" s="299"/>
      <c r="D26" s="300"/>
      <c r="E26" s="301"/>
      <c r="F26" s="491">
        <f t="shared" si="12"/>
        <v>0</v>
      </c>
      <c r="G26" s="961">
        <f t="shared" si="13"/>
        <v>0</v>
      </c>
      <c r="H26" s="138"/>
      <c r="I26" s="428"/>
      <c r="J26" s="133"/>
      <c r="K26" s="491">
        <f t="shared" si="14"/>
        <v>0</v>
      </c>
      <c r="L26" s="961">
        <f t="shared" si="15"/>
        <v>0</v>
      </c>
      <c r="M26" s="138"/>
      <c r="N26" s="428"/>
      <c r="O26" s="133"/>
      <c r="P26" s="491">
        <f t="shared" si="16"/>
        <v>0</v>
      </c>
      <c r="Q26" s="429"/>
      <c r="R26" s="492">
        <f t="shared" si="17"/>
        <v>0</v>
      </c>
      <c r="S26" s="493">
        <f t="shared" si="0"/>
        <v>0</v>
      </c>
      <c r="T26" s="138"/>
      <c r="U26" s="428"/>
      <c r="V26" s="133"/>
      <c r="W26" s="491">
        <f t="shared" si="18"/>
        <v>0</v>
      </c>
      <c r="X26" s="429"/>
      <c r="Y26" s="492">
        <f t="shared" si="19"/>
        <v>0</v>
      </c>
      <c r="Z26" s="493">
        <f t="shared" si="1"/>
        <v>0</v>
      </c>
      <c r="AA26" s="138"/>
      <c r="AB26" s="428"/>
      <c r="AC26" s="133"/>
      <c r="AD26" s="491">
        <f t="shared" si="20"/>
        <v>0</v>
      </c>
      <c r="AE26" s="429"/>
      <c r="AF26" s="492">
        <f t="shared" si="21"/>
        <v>0</v>
      </c>
      <c r="AG26" s="493">
        <f t="shared" si="2"/>
        <v>0</v>
      </c>
      <c r="AH26" s="138"/>
      <c r="AI26" s="300"/>
      <c r="AJ26" s="301"/>
      <c r="AK26" s="491">
        <f t="shared" si="22"/>
        <v>0</v>
      </c>
      <c r="AL26" s="302"/>
      <c r="AM26" s="492">
        <f t="shared" si="23"/>
        <v>0</v>
      </c>
      <c r="AN26" s="493">
        <f t="shared" si="3"/>
        <v>0</v>
      </c>
      <c r="AO26" s="299"/>
      <c r="AP26" s="300"/>
      <c r="AQ26" s="301"/>
      <c r="AR26" s="491">
        <f t="shared" si="4"/>
        <v>0</v>
      </c>
      <c r="AS26" s="302"/>
      <c r="AT26" s="492">
        <f t="shared" si="24"/>
        <v>0</v>
      </c>
      <c r="AU26" s="493">
        <f t="shared" si="5"/>
        <v>0</v>
      </c>
      <c r="AV26" s="299"/>
      <c r="AW26" s="300"/>
      <c r="AX26" s="301"/>
      <c r="AY26" s="491">
        <f t="shared" si="6"/>
        <v>0</v>
      </c>
      <c r="AZ26" s="302"/>
      <c r="BA26" s="492">
        <f t="shared" si="25"/>
        <v>0</v>
      </c>
      <c r="BB26" s="493">
        <f t="shared" si="7"/>
        <v>0</v>
      </c>
      <c r="BC26" s="299"/>
      <c r="BD26" s="300"/>
      <c r="BE26" s="501"/>
      <c r="BF26" s="491">
        <f t="shared" si="8"/>
        <v>0</v>
      </c>
      <c r="BG26" s="302"/>
      <c r="BH26" s="492">
        <f t="shared" si="26"/>
        <v>0</v>
      </c>
      <c r="BI26" s="493">
        <f t="shared" si="9"/>
        <v>0</v>
      </c>
      <c r="BJ26" s="299"/>
      <c r="BK26" s="300"/>
      <c r="BL26" s="301"/>
      <c r="BM26" s="491">
        <f t="shared" si="10"/>
        <v>0</v>
      </c>
      <c r="BN26" s="302"/>
      <c r="BO26" s="492">
        <f t="shared" si="27"/>
        <v>0</v>
      </c>
      <c r="BP26" s="698">
        <f t="shared" si="11"/>
        <v>0</v>
      </c>
      <c r="BQ26" s="1045">
        <f t="shared" si="28"/>
        <v>0</v>
      </c>
      <c r="BS26" s="290"/>
      <c r="BT26" s="290"/>
      <c r="BU26" s="290"/>
      <c r="BV26" s="290"/>
      <c r="BW26" s="290"/>
      <c r="BX26" s="290"/>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row>
    <row r="27" spans="1:106" ht="20.100000000000001" customHeight="1">
      <c r="A27" s="1356"/>
      <c r="B27" s="1189"/>
      <c r="C27" s="299"/>
      <c r="D27" s="300"/>
      <c r="E27" s="301"/>
      <c r="F27" s="491">
        <f t="shared" si="12"/>
        <v>0</v>
      </c>
      <c r="G27" s="961">
        <f t="shared" si="13"/>
        <v>0</v>
      </c>
      <c r="H27" s="299"/>
      <c r="I27" s="300"/>
      <c r="J27" s="301"/>
      <c r="K27" s="491">
        <f t="shared" si="14"/>
        <v>0</v>
      </c>
      <c r="L27" s="961">
        <f t="shared" si="15"/>
        <v>0</v>
      </c>
      <c r="M27" s="299"/>
      <c r="N27" s="300"/>
      <c r="O27" s="301"/>
      <c r="P27" s="491">
        <f t="shared" si="16"/>
        <v>0</v>
      </c>
      <c r="Q27" s="302"/>
      <c r="R27" s="492">
        <f t="shared" si="17"/>
        <v>0</v>
      </c>
      <c r="S27" s="493">
        <f t="shared" si="0"/>
        <v>0</v>
      </c>
      <c r="T27" s="299"/>
      <c r="U27" s="300"/>
      <c r="V27" s="301"/>
      <c r="W27" s="491">
        <f t="shared" si="18"/>
        <v>0</v>
      </c>
      <c r="X27" s="302"/>
      <c r="Y27" s="492">
        <f t="shared" si="19"/>
        <v>0</v>
      </c>
      <c r="Z27" s="493">
        <f t="shared" si="1"/>
        <v>0</v>
      </c>
      <c r="AA27" s="299"/>
      <c r="AB27" s="300"/>
      <c r="AC27" s="301"/>
      <c r="AD27" s="491">
        <f t="shared" si="20"/>
        <v>0</v>
      </c>
      <c r="AE27" s="302"/>
      <c r="AF27" s="492">
        <f t="shared" si="21"/>
        <v>0</v>
      </c>
      <c r="AG27" s="493">
        <f t="shared" si="2"/>
        <v>0</v>
      </c>
      <c r="AH27" s="299"/>
      <c r="AI27" s="300"/>
      <c r="AJ27" s="301"/>
      <c r="AK27" s="491">
        <f t="shared" si="22"/>
        <v>0</v>
      </c>
      <c r="AL27" s="302"/>
      <c r="AM27" s="492">
        <f t="shared" si="23"/>
        <v>0</v>
      </c>
      <c r="AN27" s="493">
        <f t="shared" si="3"/>
        <v>0</v>
      </c>
      <c r="AO27" s="299"/>
      <c r="AP27" s="300"/>
      <c r="AQ27" s="301"/>
      <c r="AR27" s="491">
        <f t="shared" si="4"/>
        <v>0</v>
      </c>
      <c r="AS27" s="302"/>
      <c r="AT27" s="492">
        <f t="shared" si="24"/>
        <v>0</v>
      </c>
      <c r="AU27" s="493">
        <f t="shared" si="5"/>
        <v>0</v>
      </c>
      <c r="AV27" s="299"/>
      <c r="AW27" s="300"/>
      <c r="AX27" s="301"/>
      <c r="AY27" s="491">
        <f t="shared" si="6"/>
        <v>0</v>
      </c>
      <c r="AZ27" s="302"/>
      <c r="BA27" s="492">
        <f t="shared" si="25"/>
        <v>0</v>
      </c>
      <c r="BB27" s="493">
        <f t="shared" si="7"/>
        <v>0</v>
      </c>
      <c r="BC27" s="299"/>
      <c r="BD27" s="300"/>
      <c r="BE27" s="501"/>
      <c r="BF27" s="491">
        <f t="shared" si="8"/>
        <v>0</v>
      </c>
      <c r="BG27" s="302"/>
      <c r="BH27" s="492">
        <f t="shared" si="26"/>
        <v>0</v>
      </c>
      <c r="BI27" s="493">
        <f t="shared" si="9"/>
        <v>0</v>
      </c>
      <c r="BJ27" s="299"/>
      <c r="BK27" s="300"/>
      <c r="BL27" s="301"/>
      <c r="BM27" s="491">
        <f t="shared" si="10"/>
        <v>0</v>
      </c>
      <c r="BN27" s="302"/>
      <c r="BO27" s="492">
        <f t="shared" si="27"/>
        <v>0</v>
      </c>
      <c r="BP27" s="698">
        <f t="shared" si="11"/>
        <v>0</v>
      </c>
      <c r="BQ27" s="1045">
        <f t="shared" si="28"/>
        <v>0</v>
      </c>
      <c r="BR27" s="290"/>
      <c r="BS27" s="290"/>
      <c r="BT27" s="290"/>
      <c r="BU27" s="290"/>
      <c r="BV27" s="290"/>
      <c r="BW27" s="290"/>
      <c r="BX27" s="290"/>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row>
    <row r="28" spans="1:106" ht="20.100000000000001" customHeight="1">
      <c r="A28" s="1356"/>
      <c r="B28" s="1189"/>
      <c r="C28" s="299"/>
      <c r="D28" s="300"/>
      <c r="E28" s="301"/>
      <c r="F28" s="491">
        <f t="shared" si="12"/>
        <v>0</v>
      </c>
      <c r="G28" s="961">
        <f t="shared" si="13"/>
        <v>0</v>
      </c>
      <c r="H28" s="138"/>
      <c r="I28" s="428"/>
      <c r="J28" s="133"/>
      <c r="K28" s="491">
        <f t="shared" si="14"/>
        <v>0</v>
      </c>
      <c r="L28" s="961">
        <f t="shared" si="15"/>
        <v>0</v>
      </c>
      <c r="M28" s="138"/>
      <c r="N28" s="428"/>
      <c r="O28" s="133"/>
      <c r="P28" s="491">
        <f t="shared" si="16"/>
        <v>0</v>
      </c>
      <c r="Q28" s="429"/>
      <c r="R28" s="492">
        <f t="shared" si="17"/>
        <v>0</v>
      </c>
      <c r="S28" s="493">
        <f t="shared" si="0"/>
        <v>0</v>
      </c>
      <c r="T28" s="138"/>
      <c r="U28" s="428"/>
      <c r="V28" s="133"/>
      <c r="W28" s="491">
        <f t="shared" si="18"/>
        <v>0</v>
      </c>
      <c r="X28" s="429"/>
      <c r="Y28" s="492">
        <f t="shared" si="19"/>
        <v>0</v>
      </c>
      <c r="Z28" s="493">
        <f t="shared" si="1"/>
        <v>0</v>
      </c>
      <c r="AA28" s="138"/>
      <c r="AB28" s="428"/>
      <c r="AC28" s="133"/>
      <c r="AD28" s="491">
        <f t="shared" si="20"/>
        <v>0</v>
      </c>
      <c r="AE28" s="429"/>
      <c r="AF28" s="492">
        <f t="shared" si="21"/>
        <v>0</v>
      </c>
      <c r="AG28" s="493">
        <f t="shared" si="2"/>
        <v>0</v>
      </c>
      <c r="AH28" s="138"/>
      <c r="AI28" s="300"/>
      <c r="AJ28" s="301"/>
      <c r="AK28" s="491">
        <f t="shared" si="22"/>
        <v>0</v>
      </c>
      <c r="AL28" s="302"/>
      <c r="AM28" s="492">
        <f t="shared" si="23"/>
        <v>0</v>
      </c>
      <c r="AN28" s="493">
        <f t="shared" si="3"/>
        <v>0</v>
      </c>
      <c r="AO28" s="299"/>
      <c r="AP28" s="300"/>
      <c r="AQ28" s="301"/>
      <c r="AR28" s="491">
        <f t="shared" si="4"/>
        <v>0</v>
      </c>
      <c r="AS28" s="302"/>
      <c r="AT28" s="492">
        <f t="shared" si="24"/>
        <v>0</v>
      </c>
      <c r="AU28" s="493">
        <f t="shared" si="5"/>
        <v>0</v>
      </c>
      <c r="AV28" s="299"/>
      <c r="AW28" s="300"/>
      <c r="AX28" s="301"/>
      <c r="AY28" s="491">
        <f t="shared" si="6"/>
        <v>0</v>
      </c>
      <c r="AZ28" s="302"/>
      <c r="BA28" s="492">
        <f t="shared" si="25"/>
        <v>0</v>
      </c>
      <c r="BB28" s="493">
        <f t="shared" si="7"/>
        <v>0</v>
      </c>
      <c r="BC28" s="299"/>
      <c r="BD28" s="300"/>
      <c r="BE28" s="501"/>
      <c r="BF28" s="491">
        <f t="shared" si="8"/>
        <v>0</v>
      </c>
      <c r="BG28" s="302"/>
      <c r="BH28" s="492">
        <f t="shared" si="26"/>
        <v>0</v>
      </c>
      <c r="BI28" s="493">
        <f t="shared" si="9"/>
        <v>0</v>
      </c>
      <c r="BJ28" s="299"/>
      <c r="BK28" s="300"/>
      <c r="BL28" s="301"/>
      <c r="BM28" s="491">
        <f t="shared" si="10"/>
        <v>0</v>
      </c>
      <c r="BN28" s="302"/>
      <c r="BO28" s="492">
        <f t="shared" si="27"/>
        <v>0</v>
      </c>
      <c r="BP28" s="698">
        <f t="shared" si="11"/>
        <v>0</v>
      </c>
      <c r="BQ28" s="1045">
        <f t="shared" si="28"/>
        <v>0</v>
      </c>
      <c r="BR28" s="290"/>
      <c r="BS28" s="290"/>
      <c r="BT28" s="290"/>
      <c r="BU28" s="290"/>
      <c r="BV28" s="290"/>
      <c r="BW28" s="290"/>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row>
    <row r="29" spans="1:106" ht="20.100000000000001" customHeight="1">
      <c r="A29" s="1356"/>
      <c r="B29" s="1189"/>
      <c r="C29" s="299"/>
      <c r="D29" s="300"/>
      <c r="E29" s="301"/>
      <c r="F29" s="491">
        <f t="shared" si="12"/>
        <v>0</v>
      </c>
      <c r="G29" s="961">
        <f t="shared" si="13"/>
        <v>0</v>
      </c>
      <c r="H29" s="138"/>
      <c r="I29" s="428"/>
      <c r="J29" s="133"/>
      <c r="K29" s="491">
        <f t="shared" si="14"/>
        <v>0</v>
      </c>
      <c r="L29" s="961">
        <f t="shared" si="15"/>
        <v>0</v>
      </c>
      <c r="M29" s="138"/>
      <c r="N29" s="428"/>
      <c r="O29" s="133"/>
      <c r="P29" s="491">
        <f t="shared" si="16"/>
        <v>0</v>
      </c>
      <c r="Q29" s="429"/>
      <c r="R29" s="492">
        <f t="shared" si="17"/>
        <v>0</v>
      </c>
      <c r="S29" s="493">
        <f t="shared" si="0"/>
        <v>0</v>
      </c>
      <c r="T29" s="138"/>
      <c r="U29" s="428"/>
      <c r="V29" s="133"/>
      <c r="W29" s="491">
        <f t="shared" si="18"/>
        <v>0</v>
      </c>
      <c r="X29" s="429"/>
      <c r="Y29" s="492">
        <f t="shared" si="19"/>
        <v>0</v>
      </c>
      <c r="Z29" s="493">
        <f t="shared" si="1"/>
        <v>0</v>
      </c>
      <c r="AA29" s="138"/>
      <c r="AB29" s="428"/>
      <c r="AC29" s="133"/>
      <c r="AD29" s="491">
        <f t="shared" si="20"/>
        <v>0</v>
      </c>
      <c r="AE29" s="429"/>
      <c r="AF29" s="492">
        <f t="shared" si="21"/>
        <v>0</v>
      </c>
      <c r="AG29" s="493">
        <f t="shared" si="2"/>
        <v>0</v>
      </c>
      <c r="AH29" s="138"/>
      <c r="AI29" s="300"/>
      <c r="AJ29" s="301"/>
      <c r="AK29" s="491">
        <f t="shared" si="22"/>
        <v>0</v>
      </c>
      <c r="AL29" s="302"/>
      <c r="AM29" s="492">
        <f t="shared" si="23"/>
        <v>0</v>
      </c>
      <c r="AN29" s="493">
        <f t="shared" si="3"/>
        <v>0</v>
      </c>
      <c r="AO29" s="299"/>
      <c r="AP29" s="300"/>
      <c r="AQ29" s="301"/>
      <c r="AR29" s="491">
        <f t="shared" si="4"/>
        <v>0</v>
      </c>
      <c r="AS29" s="302"/>
      <c r="AT29" s="492">
        <f t="shared" si="24"/>
        <v>0</v>
      </c>
      <c r="AU29" s="493">
        <f t="shared" si="5"/>
        <v>0</v>
      </c>
      <c r="AV29" s="299"/>
      <c r="AW29" s="300"/>
      <c r="AX29" s="301"/>
      <c r="AY29" s="491">
        <f t="shared" si="6"/>
        <v>0</v>
      </c>
      <c r="AZ29" s="302"/>
      <c r="BA29" s="492">
        <f t="shared" si="25"/>
        <v>0</v>
      </c>
      <c r="BB29" s="493">
        <f t="shared" si="7"/>
        <v>0</v>
      </c>
      <c r="BC29" s="299"/>
      <c r="BD29" s="300"/>
      <c r="BE29" s="501"/>
      <c r="BF29" s="491">
        <f t="shared" si="8"/>
        <v>0</v>
      </c>
      <c r="BG29" s="302"/>
      <c r="BH29" s="492">
        <f t="shared" si="26"/>
        <v>0</v>
      </c>
      <c r="BI29" s="493">
        <f t="shared" si="9"/>
        <v>0</v>
      </c>
      <c r="BJ29" s="299"/>
      <c r="BK29" s="300"/>
      <c r="BL29" s="301"/>
      <c r="BM29" s="491">
        <f t="shared" si="10"/>
        <v>0</v>
      </c>
      <c r="BN29" s="302"/>
      <c r="BO29" s="492">
        <f t="shared" si="27"/>
        <v>0</v>
      </c>
      <c r="BP29" s="698">
        <f t="shared" si="11"/>
        <v>0</v>
      </c>
      <c r="BQ29" s="1045">
        <f t="shared" si="28"/>
        <v>0</v>
      </c>
      <c r="BR29" s="290"/>
      <c r="BS29" s="290"/>
      <c r="BT29" s="290"/>
      <c r="BU29" s="290"/>
      <c r="BV29" s="290"/>
      <c r="BW29" s="290"/>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row>
    <row r="30" spans="1:106" ht="20.100000000000001" customHeight="1">
      <c r="A30" s="1356"/>
      <c r="B30" s="1189"/>
      <c r="C30" s="299"/>
      <c r="D30" s="300"/>
      <c r="E30" s="301"/>
      <c r="F30" s="491">
        <f t="shared" si="12"/>
        <v>0</v>
      </c>
      <c r="G30" s="961">
        <f t="shared" si="13"/>
        <v>0</v>
      </c>
      <c r="H30" s="138"/>
      <c r="I30" s="428"/>
      <c r="J30" s="133"/>
      <c r="K30" s="491">
        <f t="shared" si="14"/>
        <v>0</v>
      </c>
      <c r="L30" s="961">
        <f t="shared" si="15"/>
        <v>0</v>
      </c>
      <c r="M30" s="138"/>
      <c r="N30" s="428"/>
      <c r="O30" s="133"/>
      <c r="P30" s="491">
        <f t="shared" si="16"/>
        <v>0</v>
      </c>
      <c r="Q30" s="429"/>
      <c r="R30" s="492">
        <f t="shared" si="17"/>
        <v>0</v>
      </c>
      <c r="S30" s="493">
        <f t="shared" si="0"/>
        <v>0</v>
      </c>
      <c r="T30" s="138"/>
      <c r="U30" s="428"/>
      <c r="V30" s="133"/>
      <c r="W30" s="491">
        <f t="shared" si="18"/>
        <v>0</v>
      </c>
      <c r="X30" s="429"/>
      <c r="Y30" s="492">
        <f t="shared" si="19"/>
        <v>0</v>
      </c>
      <c r="Z30" s="493">
        <f t="shared" si="1"/>
        <v>0</v>
      </c>
      <c r="AA30" s="138"/>
      <c r="AB30" s="428"/>
      <c r="AC30" s="133"/>
      <c r="AD30" s="491">
        <f t="shared" si="20"/>
        <v>0</v>
      </c>
      <c r="AE30" s="429"/>
      <c r="AF30" s="492">
        <f t="shared" si="21"/>
        <v>0</v>
      </c>
      <c r="AG30" s="493">
        <f t="shared" si="2"/>
        <v>0</v>
      </c>
      <c r="AH30" s="138"/>
      <c r="AI30" s="300"/>
      <c r="AJ30" s="301"/>
      <c r="AK30" s="491">
        <f t="shared" si="22"/>
        <v>0</v>
      </c>
      <c r="AL30" s="302"/>
      <c r="AM30" s="492">
        <f t="shared" si="23"/>
        <v>0</v>
      </c>
      <c r="AN30" s="493">
        <f t="shared" si="3"/>
        <v>0</v>
      </c>
      <c r="AO30" s="299"/>
      <c r="AP30" s="300"/>
      <c r="AQ30" s="301"/>
      <c r="AR30" s="491">
        <f t="shared" si="4"/>
        <v>0</v>
      </c>
      <c r="AS30" s="302"/>
      <c r="AT30" s="492">
        <f t="shared" si="24"/>
        <v>0</v>
      </c>
      <c r="AU30" s="493">
        <f t="shared" si="5"/>
        <v>0</v>
      </c>
      <c r="AV30" s="299"/>
      <c r="AW30" s="300"/>
      <c r="AX30" s="301"/>
      <c r="AY30" s="491">
        <f t="shared" si="6"/>
        <v>0</v>
      </c>
      <c r="AZ30" s="302"/>
      <c r="BA30" s="492">
        <f t="shared" si="25"/>
        <v>0</v>
      </c>
      <c r="BB30" s="493">
        <f t="shared" si="7"/>
        <v>0</v>
      </c>
      <c r="BC30" s="299"/>
      <c r="BD30" s="300"/>
      <c r="BE30" s="501"/>
      <c r="BF30" s="491">
        <f t="shared" si="8"/>
        <v>0</v>
      </c>
      <c r="BG30" s="302"/>
      <c r="BH30" s="492">
        <f t="shared" si="26"/>
        <v>0</v>
      </c>
      <c r="BI30" s="493">
        <f t="shared" si="9"/>
        <v>0</v>
      </c>
      <c r="BJ30" s="299"/>
      <c r="BK30" s="300"/>
      <c r="BL30" s="301"/>
      <c r="BM30" s="491">
        <f t="shared" si="10"/>
        <v>0</v>
      </c>
      <c r="BN30" s="302"/>
      <c r="BO30" s="492">
        <f t="shared" si="27"/>
        <v>0</v>
      </c>
      <c r="BP30" s="698">
        <f t="shared" si="11"/>
        <v>0</v>
      </c>
      <c r="BQ30" s="1045">
        <f t="shared" si="28"/>
        <v>0</v>
      </c>
      <c r="BR30" s="290"/>
      <c r="BS30" s="290"/>
      <c r="BT30" s="290"/>
      <c r="BU30" s="290"/>
      <c r="BV30" s="290"/>
      <c r="BW30" s="290"/>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row>
    <row r="31" spans="1:106" ht="20.100000000000001" customHeight="1">
      <c r="A31" s="1356"/>
      <c r="B31" s="1189"/>
      <c r="C31" s="299"/>
      <c r="D31" s="300"/>
      <c r="E31" s="301"/>
      <c r="F31" s="491">
        <f t="shared" si="12"/>
        <v>0</v>
      </c>
      <c r="G31" s="961">
        <f t="shared" si="13"/>
        <v>0</v>
      </c>
      <c r="H31" s="138"/>
      <c r="I31" s="300"/>
      <c r="J31" s="301"/>
      <c r="K31" s="491">
        <f t="shared" si="14"/>
        <v>0</v>
      </c>
      <c r="L31" s="961">
        <f t="shared" si="15"/>
        <v>0</v>
      </c>
      <c r="M31" s="299"/>
      <c r="N31" s="300"/>
      <c r="O31" s="133"/>
      <c r="P31" s="491">
        <f t="shared" si="16"/>
        <v>0</v>
      </c>
      <c r="Q31" s="302"/>
      <c r="R31" s="492">
        <f t="shared" si="17"/>
        <v>0</v>
      </c>
      <c r="S31" s="493">
        <f t="shared" si="0"/>
        <v>0</v>
      </c>
      <c r="T31" s="299"/>
      <c r="U31" s="428"/>
      <c r="V31" s="301"/>
      <c r="W31" s="491">
        <f t="shared" si="18"/>
        <v>0</v>
      </c>
      <c r="X31" s="429"/>
      <c r="Y31" s="492">
        <f t="shared" si="19"/>
        <v>0</v>
      </c>
      <c r="Z31" s="493">
        <f t="shared" si="1"/>
        <v>0</v>
      </c>
      <c r="AA31" s="138"/>
      <c r="AB31" s="300"/>
      <c r="AC31" s="301"/>
      <c r="AD31" s="491">
        <f t="shared" si="20"/>
        <v>0</v>
      </c>
      <c r="AE31" s="302"/>
      <c r="AF31" s="492">
        <f t="shared" si="21"/>
        <v>0</v>
      </c>
      <c r="AG31" s="493">
        <f t="shared" si="2"/>
        <v>0</v>
      </c>
      <c r="AH31" s="138"/>
      <c r="AI31" s="300"/>
      <c r="AJ31" s="301"/>
      <c r="AK31" s="491">
        <f t="shared" si="22"/>
        <v>0</v>
      </c>
      <c r="AL31" s="302"/>
      <c r="AM31" s="492">
        <f t="shared" si="23"/>
        <v>0</v>
      </c>
      <c r="AN31" s="493">
        <f t="shared" si="3"/>
        <v>0</v>
      </c>
      <c r="AO31" s="299"/>
      <c r="AP31" s="300"/>
      <c r="AQ31" s="301"/>
      <c r="AR31" s="491">
        <f t="shared" si="4"/>
        <v>0</v>
      </c>
      <c r="AS31" s="302"/>
      <c r="AT31" s="492">
        <f t="shared" si="24"/>
        <v>0</v>
      </c>
      <c r="AU31" s="493">
        <f t="shared" si="5"/>
        <v>0</v>
      </c>
      <c r="AV31" s="299"/>
      <c r="AW31" s="300"/>
      <c r="AX31" s="301"/>
      <c r="AY31" s="491">
        <f t="shared" si="6"/>
        <v>0</v>
      </c>
      <c r="AZ31" s="302"/>
      <c r="BA31" s="492">
        <f t="shared" si="25"/>
        <v>0</v>
      </c>
      <c r="BB31" s="493">
        <f t="shared" si="7"/>
        <v>0</v>
      </c>
      <c r="BC31" s="299"/>
      <c r="BD31" s="300"/>
      <c r="BE31" s="501"/>
      <c r="BF31" s="491">
        <f t="shared" si="8"/>
        <v>0</v>
      </c>
      <c r="BG31" s="302"/>
      <c r="BH31" s="492">
        <f t="shared" si="26"/>
        <v>0</v>
      </c>
      <c r="BI31" s="493">
        <f t="shared" si="9"/>
        <v>0</v>
      </c>
      <c r="BJ31" s="299"/>
      <c r="BK31" s="300"/>
      <c r="BL31" s="301"/>
      <c r="BM31" s="491">
        <f t="shared" si="10"/>
        <v>0</v>
      </c>
      <c r="BN31" s="302"/>
      <c r="BO31" s="492">
        <f t="shared" si="27"/>
        <v>0</v>
      </c>
      <c r="BP31" s="698">
        <f t="shared" si="11"/>
        <v>0</v>
      </c>
      <c r="BQ31" s="1045">
        <f t="shared" si="28"/>
        <v>0</v>
      </c>
      <c r="BR31" s="290"/>
      <c r="BS31" s="290"/>
      <c r="BT31" s="290"/>
      <c r="BU31" s="290"/>
      <c r="BV31" s="290"/>
      <c r="BW31" s="290"/>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row>
    <row r="32" spans="1:106" ht="20.100000000000001" customHeight="1">
      <c r="A32" s="1356"/>
      <c r="B32" s="1189"/>
      <c r="C32" s="299"/>
      <c r="D32" s="300"/>
      <c r="E32" s="301"/>
      <c r="F32" s="491">
        <f t="shared" si="12"/>
        <v>0</v>
      </c>
      <c r="G32" s="961">
        <f t="shared" si="13"/>
        <v>0</v>
      </c>
      <c r="H32" s="138"/>
      <c r="I32" s="428"/>
      <c r="J32" s="133"/>
      <c r="K32" s="491">
        <f t="shared" si="14"/>
        <v>0</v>
      </c>
      <c r="L32" s="961">
        <f t="shared" si="15"/>
        <v>0</v>
      </c>
      <c r="M32" s="138"/>
      <c r="N32" s="428"/>
      <c r="O32" s="133"/>
      <c r="P32" s="491">
        <f t="shared" si="16"/>
        <v>0</v>
      </c>
      <c r="Q32" s="429"/>
      <c r="R32" s="492">
        <f t="shared" si="17"/>
        <v>0</v>
      </c>
      <c r="S32" s="493">
        <f t="shared" si="0"/>
        <v>0</v>
      </c>
      <c r="T32" s="138"/>
      <c r="U32" s="428"/>
      <c r="V32" s="133"/>
      <c r="W32" s="491">
        <f t="shared" si="18"/>
        <v>0</v>
      </c>
      <c r="X32" s="429"/>
      <c r="Y32" s="492">
        <f t="shared" si="19"/>
        <v>0</v>
      </c>
      <c r="Z32" s="493">
        <f t="shared" si="1"/>
        <v>0</v>
      </c>
      <c r="AA32" s="138"/>
      <c r="AB32" s="428"/>
      <c r="AC32" s="133"/>
      <c r="AD32" s="491">
        <f t="shared" si="20"/>
        <v>0</v>
      </c>
      <c r="AE32" s="429"/>
      <c r="AF32" s="492">
        <f t="shared" si="21"/>
        <v>0</v>
      </c>
      <c r="AG32" s="493">
        <f t="shared" si="2"/>
        <v>0</v>
      </c>
      <c r="AH32" s="138"/>
      <c r="AI32" s="300"/>
      <c r="AJ32" s="301"/>
      <c r="AK32" s="491">
        <f t="shared" si="22"/>
        <v>0</v>
      </c>
      <c r="AL32" s="302"/>
      <c r="AM32" s="492">
        <f t="shared" si="23"/>
        <v>0</v>
      </c>
      <c r="AN32" s="493">
        <f t="shared" si="3"/>
        <v>0</v>
      </c>
      <c r="AO32" s="299"/>
      <c r="AP32" s="300"/>
      <c r="AQ32" s="301"/>
      <c r="AR32" s="491">
        <f t="shared" si="4"/>
        <v>0</v>
      </c>
      <c r="AS32" s="302"/>
      <c r="AT32" s="492">
        <f t="shared" si="24"/>
        <v>0</v>
      </c>
      <c r="AU32" s="493">
        <f t="shared" si="5"/>
        <v>0</v>
      </c>
      <c r="AV32" s="299"/>
      <c r="AW32" s="300"/>
      <c r="AX32" s="301"/>
      <c r="AY32" s="491">
        <f t="shared" si="6"/>
        <v>0</v>
      </c>
      <c r="AZ32" s="302"/>
      <c r="BA32" s="492">
        <f t="shared" si="25"/>
        <v>0</v>
      </c>
      <c r="BB32" s="493">
        <f t="shared" si="7"/>
        <v>0</v>
      </c>
      <c r="BC32" s="299"/>
      <c r="BD32" s="300"/>
      <c r="BE32" s="501"/>
      <c r="BF32" s="491">
        <f t="shared" si="8"/>
        <v>0</v>
      </c>
      <c r="BG32" s="302"/>
      <c r="BH32" s="492">
        <f t="shared" si="26"/>
        <v>0</v>
      </c>
      <c r="BI32" s="493">
        <f t="shared" si="9"/>
        <v>0</v>
      </c>
      <c r="BJ32" s="299"/>
      <c r="BK32" s="300"/>
      <c r="BL32" s="301"/>
      <c r="BM32" s="491">
        <f t="shared" si="10"/>
        <v>0</v>
      </c>
      <c r="BN32" s="302"/>
      <c r="BO32" s="492">
        <f t="shared" si="27"/>
        <v>0</v>
      </c>
      <c r="BP32" s="698">
        <f t="shared" si="11"/>
        <v>0</v>
      </c>
      <c r="BQ32" s="1045">
        <f t="shared" si="28"/>
        <v>0</v>
      </c>
      <c r="BR32" s="290"/>
      <c r="BS32" s="290"/>
      <c r="BT32" s="290"/>
      <c r="BU32" s="290"/>
      <c r="BV32" s="290"/>
      <c r="BW32" s="290"/>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row>
    <row r="33" spans="1:106" ht="20.100000000000001" customHeight="1">
      <c r="A33" s="1356"/>
      <c r="B33" s="1189"/>
      <c r="C33" s="299"/>
      <c r="D33" s="300"/>
      <c r="E33" s="301"/>
      <c r="F33" s="491">
        <f t="shared" si="12"/>
        <v>0</v>
      </c>
      <c r="G33" s="961">
        <f t="shared" si="13"/>
        <v>0</v>
      </c>
      <c r="H33" s="299"/>
      <c r="I33" s="300"/>
      <c r="J33" s="301"/>
      <c r="K33" s="491">
        <f t="shared" si="14"/>
        <v>0</v>
      </c>
      <c r="L33" s="961">
        <f t="shared" si="15"/>
        <v>0</v>
      </c>
      <c r="M33" s="299"/>
      <c r="N33" s="300"/>
      <c r="O33" s="301"/>
      <c r="P33" s="491">
        <f t="shared" si="16"/>
        <v>0</v>
      </c>
      <c r="Q33" s="302"/>
      <c r="R33" s="492">
        <f t="shared" si="17"/>
        <v>0</v>
      </c>
      <c r="S33" s="493">
        <f t="shared" si="0"/>
        <v>0</v>
      </c>
      <c r="T33" s="299"/>
      <c r="U33" s="300"/>
      <c r="V33" s="301"/>
      <c r="W33" s="491">
        <f t="shared" si="18"/>
        <v>0</v>
      </c>
      <c r="X33" s="302"/>
      <c r="Y33" s="492">
        <f t="shared" si="19"/>
        <v>0</v>
      </c>
      <c r="Z33" s="493">
        <f t="shared" si="1"/>
        <v>0</v>
      </c>
      <c r="AA33" s="299"/>
      <c r="AB33" s="300"/>
      <c r="AC33" s="301"/>
      <c r="AD33" s="491">
        <f t="shared" si="20"/>
        <v>0</v>
      </c>
      <c r="AE33" s="302"/>
      <c r="AF33" s="492">
        <f t="shared" si="21"/>
        <v>0</v>
      </c>
      <c r="AG33" s="493">
        <f t="shared" si="2"/>
        <v>0</v>
      </c>
      <c r="AH33" s="299"/>
      <c r="AI33" s="300"/>
      <c r="AJ33" s="301"/>
      <c r="AK33" s="491">
        <f t="shared" si="22"/>
        <v>0</v>
      </c>
      <c r="AL33" s="302"/>
      <c r="AM33" s="492">
        <f t="shared" si="23"/>
        <v>0</v>
      </c>
      <c r="AN33" s="493">
        <f t="shared" si="3"/>
        <v>0</v>
      </c>
      <c r="AO33" s="299"/>
      <c r="AP33" s="300"/>
      <c r="AQ33" s="301"/>
      <c r="AR33" s="491">
        <f t="shared" si="4"/>
        <v>0</v>
      </c>
      <c r="AS33" s="302"/>
      <c r="AT33" s="492">
        <f t="shared" si="24"/>
        <v>0</v>
      </c>
      <c r="AU33" s="493">
        <f t="shared" si="5"/>
        <v>0</v>
      </c>
      <c r="AV33" s="299"/>
      <c r="AW33" s="300"/>
      <c r="AX33" s="301"/>
      <c r="AY33" s="491">
        <f t="shared" si="6"/>
        <v>0</v>
      </c>
      <c r="AZ33" s="302"/>
      <c r="BA33" s="492">
        <f t="shared" si="25"/>
        <v>0</v>
      </c>
      <c r="BB33" s="493">
        <f t="shared" si="7"/>
        <v>0</v>
      </c>
      <c r="BC33" s="299"/>
      <c r="BD33" s="300"/>
      <c r="BE33" s="501"/>
      <c r="BF33" s="491">
        <f t="shared" si="8"/>
        <v>0</v>
      </c>
      <c r="BG33" s="302"/>
      <c r="BH33" s="492">
        <f t="shared" si="26"/>
        <v>0</v>
      </c>
      <c r="BI33" s="493">
        <f t="shared" si="9"/>
        <v>0</v>
      </c>
      <c r="BJ33" s="299"/>
      <c r="BK33" s="300"/>
      <c r="BL33" s="301"/>
      <c r="BM33" s="491">
        <f t="shared" si="10"/>
        <v>0</v>
      </c>
      <c r="BN33" s="302"/>
      <c r="BO33" s="492">
        <f t="shared" si="27"/>
        <v>0</v>
      </c>
      <c r="BP33" s="698">
        <f t="shared" si="11"/>
        <v>0</v>
      </c>
      <c r="BQ33" s="1045">
        <f t="shared" si="28"/>
        <v>0</v>
      </c>
      <c r="BR33" s="290"/>
      <c r="BS33" s="290"/>
      <c r="BT33" s="290"/>
      <c r="BU33" s="290"/>
      <c r="BV33" s="290"/>
      <c r="BW33" s="290"/>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row>
    <row r="34" spans="1:106" ht="20.100000000000001" customHeight="1">
      <c r="A34" s="1356"/>
      <c r="B34" s="1189"/>
      <c r="C34" s="299"/>
      <c r="D34" s="300"/>
      <c r="E34" s="301"/>
      <c r="F34" s="491">
        <f t="shared" si="12"/>
        <v>0</v>
      </c>
      <c r="G34" s="961">
        <f t="shared" si="13"/>
        <v>0</v>
      </c>
      <c r="H34" s="299"/>
      <c r="I34" s="300"/>
      <c r="J34" s="301"/>
      <c r="K34" s="491">
        <f t="shared" si="14"/>
        <v>0</v>
      </c>
      <c r="L34" s="961">
        <f t="shared" si="15"/>
        <v>0</v>
      </c>
      <c r="M34" s="299"/>
      <c r="N34" s="300"/>
      <c r="O34" s="301"/>
      <c r="P34" s="491">
        <f t="shared" si="16"/>
        <v>0</v>
      </c>
      <c r="Q34" s="302"/>
      <c r="R34" s="492">
        <f t="shared" si="17"/>
        <v>0</v>
      </c>
      <c r="S34" s="493">
        <f t="shared" si="0"/>
        <v>0</v>
      </c>
      <c r="T34" s="299"/>
      <c r="U34" s="300"/>
      <c r="V34" s="301"/>
      <c r="W34" s="491">
        <f t="shared" si="18"/>
        <v>0</v>
      </c>
      <c r="X34" s="302"/>
      <c r="Y34" s="492">
        <f t="shared" si="19"/>
        <v>0</v>
      </c>
      <c r="Z34" s="493">
        <f t="shared" si="1"/>
        <v>0</v>
      </c>
      <c r="AA34" s="299"/>
      <c r="AB34" s="300"/>
      <c r="AC34" s="301"/>
      <c r="AD34" s="491">
        <f t="shared" si="20"/>
        <v>0</v>
      </c>
      <c r="AE34" s="302"/>
      <c r="AF34" s="492">
        <f t="shared" si="21"/>
        <v>0</v>
      </c>
      <c r="AG34" s="493">
        <f t="shared" si="2"/>
        <v>0</v>
      </c>
      <c r="AH34" s="299"/>
      <c r="AI34" s="300"/>
      <c r="AJ34" s="301"/>
      <c r="AK34" s="491">
        <f t="shared" si="22"/>
        <v>0</v>
      </c>
      <c r="AL34" s="302"/>
      <c r="AM34" s="492">
        <f t="shared" si="23"/>
        <v>0</v>
      </c>
      <c r="AN34" s="493">
        <f t="shared" si="3"/>
        <v>0</v>
      </c>
      <c r="AO34" s="299"/>
      <c r="AP34" s="300"/>
      <c r="AQ34" s="301"/>
      <c r="AR34" s="491">
        <f t="shared" si="4"/>
        <v>0</v>
      </c>
      <c r="AS34" s="302"/>
      <c r="AT34" s="492">
        <f t="shared" si="24"/>
        <v>0</v>
      </c>
      <c r="AU34" s="493">
        <f t="shared" si="5"/>
        <v>0</v>
      </c>
      <c r="AV34" s="299"/>
      <c r="AW34" s="300"/>
      <c r="AX34" s="301"/>
      <c r="AY34" s="491">
        <f t="shared" si="6"/>
        <v>0</v>
      </c>
      <c r="AZ34" s="302"/>
      <c r="BA34" s="492">
        <f t="shared" si="25"/>
        <v>0</v>
      </c>
      <c r="BB34" s="493">
        <f t="shared" si="7"/>
        <v>0</v>
      </c>
      <c r="BC34" s="299"/>
      <c r="BD34" s="300"/>
      <c r="BE34" s="501"/>
      <c r="BF34" s="491">
        <f t="shared" si="8"/>
        <v>0</v>
      </c>
      <c r="BG34" s="302"/>
      <c r="BH34" s="492">
        <f t="shared" si="26"/>
        <v>0</v>
      </c>
      <c r="BI34" s="493">
        <f t="shared" si="9"/>
        <v>0</v>
      </c>
      <c r="BJ34" s="299"/>
      <c r="BK34" s="300"/>
      <c r="BL34" s="301"/>
      <c r="BM34" s="491">
        <f t="shared" si="10"/>
        <v>0</v>
      </c>
      <c r="BN34" s="302"/>
      <c r="BO34" s="492">
        <f t="shared" si="27"/>
        <v>0</v>
      </c>
      <c r="BP34" s="698">
        <f t="shared" si="11"/>
        <v>0</v>
      </c>
      <c r="BQ34" s="1045">
        <f t="shared" si="28"/>
        <v>0</v>
      </c>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row>
    <row r="35" spans="1:106" ht="20.100000000000001" customHeight="1">
      <c r="A35" s="1356"/>
      <c r="B35" s="1189"/>
      <c r="C35" s="299"/>
      <c r="D35" s="300"/>
      <c r="E35" s="301"/>
      <c r="F35" s="491">
        <f t="shared" si="12"/>
        <v>0</v>
      </c>
      <c r="G35" s="961">
        <f t="shared" si="13"/>
        <v>0</v>
      </c>
      <c r="H35" s="299"/>
      <c r="I35" s="428"/>
      <c r="J35" s="301"/>
      <c r="K35" s="491">
        <f t="shared" si="14"/>
        <v>0</v>
      </c>
      <c r="L35" s="961">
        <f t="shared" si="15"/>
        <v>0</v>
      </c>
      <c r="M35" s="138"/>
      <c r="N35" s="300"/>
      <c r="O35" s="301"/>
      <c r="P35" s="491">
        <f t="shared" si="16"/>
        <v>0</v>
      </c>
      <c r="Q35" s="302"/>
      <c r="R35" s="492">
        <f t="shared" si="17"/>
        <v>0</v>
      </c>
      <c r="S35" s="493">
        <f t="shared" si="0"/>
        <v>0</v>
      </c>
      <c r="T35" s="299"/>
      <c r="U35" s="300"/>
      <c r="V35" s="133"/>
      <c r="W35" s="491">
        <f t="shared" si="18"/>
        <v>0</v>
      </c>
      <c r="X35" s="302"/>
      <c r="Y35" s="492">
        <f t="shared" si="19"/>
        <v>0</v>
      </c>
      <c r="Z35" s="493">
        <f t="shared" si="1"/>
        <v>0</v>
      </c>
      <c r="AA35" s="299"/>
      <c r="AB35" s="428"/>
      <c r="AC35" s="301"/>
      <c r="AD35" s="491">
        <f t="shared" si="20"/>
        <v>0</v>
      </c>
      <c r="AE35" s="429"/>
      <c r="AF35" s="492">
        <f t="shared" si="21"/>
        <v>0</v>
      </c>
      <c r="AG35" s="493">
        <f t="shared" si="2"/>
        <v>0</v>
      </c>
      <c r="AH35" s="138"/>
      <c r="AI35" s="300"/>
      <c r="AJ35" s="301"/>
      <c r="AK35" s="491">
        <f t="shared" si="22"/>
        <v>0</v>
      </c>
      <c r="AL35" s="302"/>
      <c r="AM35" s="492">
        <f t="shared" si="23"/>
        <v>0</v>
      </c>
      <c r="AN35" s="493">
        <f t="shared" si="3"/>
        <v>0</v>
      </c>
      <c r="AO35" s="299"/>
      <c r="AP35" s="300"/>
      <c r="AQ35" s="301"/>
      <c r="AR35" s="491">
        <f t="shared" si="4"/>
        <v>0</v>
      </c>
      <c r="AS35" s="302"/>
      <c r="AT35" s="492">
        <f t="shared" si="24"/>
        <v>0</v>
      </c>
      <c r="AU35" s="493">
        <f t="shared" si="5"/>
        <v>0</v>
      </c>
      <c r="AV35" s="299"/>
      <c r="AW35" s="300"/>
      <c r="AX35" s="301"/>
      <c r="AY35" s="491">
        <f t="shared" si="6"/>
        <v>0</v>
      </c>
      <c r="AZ35" s="302"/>
      <c r="BA35" s="492">
        <f t="shared" si="25"/>
        <v>0</v>
      </c>
      <c r="BB35" s="493">
        <f t="shared" si="7"/>
        <v>0</v>
      </c>
      <c r="BC35" s="299"/>
      <c r="BD35" s="300"/>
      <c r="BE35" s="501"/>
      <c r="BF35" s="491">
        <f t="shared" si="8"/>
        <v>0</v>
      </c>
      <c r="BG35" s="302"/>
      <c r="BH35" s="492">
        <f t="shared" si="26"/>
        <v>0</v>
      </c>
      <c r="BI35" s="493">
        <f t="shared" si="9"/>
        <v>0</v>
      </c>
      <c r="BJ35" s="299"/>
      <c r="BK35" s="300"/>
      <c r="BL35" s="301"/>
      <c r="BM35" s="491">
        <f t="shared" si="10"/>
        <v>0</v>
      </c>
      <c r="BN35" s="302"/>
      <c r="BO35" s="492">
        <f t="shared" si="27"/>
        <v>0</v>
      </c>
      <c r="BP35" s="698">
        <f t="shared" si="11"/>
        <v>0</v>
      </c>
      <c r="BQ35" s="1045">
        <f t="shared" si="28"/>
        <v>0</v>
      </c>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row>
    <row r="36" spans="1:106" ht="20.100000000000001" customHeight="1">
      <c r="A36" s="1356"/>
      <c r="B36" s="1189"/>
      <c r="C36" s="299"/>
      <c r="D36" s="300"/>
      <c r="E36" s="301"/>
      <c r="F36" s="491">
        <f t="shared" si="12"/>
        <v>0</v>
      </c>
      <c r="G36" s="961">
        <f t="shared" si="13"/>
        <v>0</v>
      </c>
      <c r="H36" s="299"/>
      <c r="I36" s="428"/>
      <c r="J36" s="301"/>
      <c r="K36" s="491">
        <f t="shared" si="14"/>
        <v>0</v>
      </c>
      <c r="L36" s="961">
        <f t="shared" si="15"/>
        <v>0</v>
      </c>
      <c r="M36" s="138"/>
      <c r="N36" s="300"/>
      <c r="O36" s="301"/>
      <c r="P36" s="491">
        <f t="shared" si="16"/>
        <v>0</v>
      </c>
      <c r="Q36" s="302"/>
      <c r="R36" s="492">
        <f t="shared" si="17"/>
        <v>0</v>
      </c>
      <c r="S36" s="493">
        <f t="shared" si="0"/>
        <v>0</v>
      </c>
      <c r="T36" s="299"/>
      <c r="U36" s="300"/>
      <c r="V36" s="133"/>
      <c r="W36" s="491">
        <f t="shared" si="18"/>
        <v>0</v>
      </c>
      <c r="X36" s="302"/>
      <c r="Y36" s="492">
        <f t="shared" si="19"/>
        <v>0</v>
      </c>
      <c r="Z36" s="493">
        <f t="shared" si="1"/>
        <v>0</v>
      </c>
      <c r="AA36" s="299"/>
      <c r="AB36" s="428"/>
      <c r="AC36" s="301"/>
      <c r="AD36" s="491">
        <f t="shared" si="20"/>
        <v>0</v>
      </c>
      <c r="AE36" s="429"/>
      <c r="AF36" s="492">
        <f t="shared" si="21"/>
        <v>0</v>
      </c>
      <c r="AG36" s="493">
        <f t="shared" si="2"/>
        <v>0</v>
      </c>
      <c r="AH36" s="138"/>
      <c r="AI36" s="300"/>
      <c r="AJ36" s="301"/>
      <c r="AK36" s="491">
        <f t="shared" si="22"/>
        <v>0</v>
      </c>
      <c r="AL36" s="302"/>
      <c r="AM36" s="492">
        <f t="shared" si="23"/>
        <v>0</v>
      </c>
      <c r="AN36" s="493">
        <f t="shared" si="3"/>
        <v>0</v>
      </c>
      <c r="AO36" s="299"/>
      <c r="AP36" s="300"/>
      <c r="AQ36" s="301"/>
      <c r="AR36" s="491">
        <f t="shared" si="4"/>
        <v>0</v>
      </c>
      <c r="AS36" s="302"/>
      <c r="AT36" s="492">
        <f t="shared" si="24"/>
        <v>0</v>
      </c>
      <c r="AU36" s="493">
        <f t="shared" si="5"/>
        <v>0</v>
      </c>
      <c r="AV36" s="299"/>
      <c r="AW36" s="300"/>
      <c r="AX36" s="301"/>
      <c r="AY36" s="491">
        <f t="shared" si="6"/>
        <v>0</v>
      </c>
      <c r="AZ36" s="302"/>
      <c r="BA36" s="492">
        <f t="shared" si="25"/>
        <v>0</v>
      </c>
      <c r="BB36" s="493">
        <f t="shared" si="7"/>
        <v>0</v>
      </c>
      <c r="BC36" s="299"/>
      <c r="BD36" s="300"/>
      <c r="BE36" s="501"/>
      <c r="BF36" s="491">
        <f t="shared" si="8"/>
        <v>0</v>
      </c>
      <c r="BG36" s="302"/>
      <c r="BH36" s="492">
        <f t="shared" si="26"/>
        <v>0</v>
      </c>
      <c r="BI36" s="493">
        <f t="shared" si="9"/>
        <v>0</v>
      </c>
      <c r="BJ36" s="299"/>
      <c r="BK36" s="300"/>
      <c r="BL36" s="301"/>
      <c r="BM36" s="491">
        <f t="shared" si="10"/>
        <v>0</v>
      </c>
      <c r="BN36" s="302"/>
      <c r="BO36" s="492">
        <f t="shared" si="27"/>
        <v>0</v>
      </c>
      <c r="BP36" s="698">
        <f t="shared" si="11"/>
        <v>0</v>
      </c>
      <c r="BQ36" s="1045">
        <f t="shared" si="28"/>
        <v>0</v>
      </c>
      <c r="BR36" s="290"/>
      <c r="BS36" s="290"/>
      <c r="BT36" s="290"/>
      <c r="BU36" s="290"/>
      <c r="BV36" s="290"/>
      <c r="BW36" s="290"/>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row>
    <row r="37" spans="1:106" ht="20.100000000000001" customHeight="1">
      <c r="A37" s="1356"/>
      <c r="B37" s="1189"/>
      <c r="C37" s="299"/>
      <c r="D37" s="300"/>
      <c r="E37" s="301"/>
      <c r="F37" s="491">
        <f t="shared" si="12"/>
        <v>0</v>
      </c>
      <c r="G37" s="961">
        <f t="shared" si="13"/>
        <v>0</v>
      </c>
      <c r="H37" s="299"/>
      <c r="I37" s="428"/>
      <c r="J37" s="301"/>
      <c r="K37" s="491">
        <f t="shared" si="14"/>
        <v>0</v>
      </c>
      <c r="L37" s="961">
        <f t="shared" si="15"/>
        <v>0</v>
      </c>
      <c r="M37" s="138"/>
      <c r="N37" s="300"/>
      <c r="O37" s="301"/>
      <c r="P37" s="491">
        <f t="shared" si="16"/>
        <v>0</v>
      </c>
      <c r="Q37" s="302"/>
      <c r="R37" s="492">
        <f t="shared" si="17"/>
        <v>0</v>
      </c>
      <c r="S37" s="493">
        <f t="shared" si="0"/>
        <v>0</v>
      </c>
      <c r="T37" s="299"/>
      <c r="U37" s="300"/>
      <c r="V37" s="133"/>
      <c r="W37" s="491">
        <f t="shared" si="18"/>
        <v>0</v>
      </c>
      <c r="X37" s="302"/>
      <c r="Y37" s="492">
        <f t="shared" si="19"/>
        <v>0</v>
      </c>
      <c r="Z37" s="493">
        <f t="shared" si="1"/>
        <v>0</v>
      </c>
      <c r="AA37" s="299"/>
      <c r="AB37" s="428"/>
      <c r="AC37" s="301"/>
      <c r="AD37" s="491">
        <f t="shared" si="20"/>
        <v>0</v>
      </c>
      <c r="AE37" s="429"/>
      <c r="AF37" s="492">
        <f t="shared" si="21"/>
        <v>0</v>
      </c>
      <c r="AG37" s="493">
        <f t="shared" si="2"/>
        <v>0</v>
      </c>
      <c r="AH37" s="138"/>
      <c r="AI37" s="300"/>
      <c r="AJ37" s="301"/>
      <c r="AK37" s="491">
        <f t="shared" si="22"/>
        <v>0</v>
      </c>
      <c r="AL37" s="302"/>
      <c r="AM37" s="492">
        <f t="shared" si="23"/>
        <v>0</v>
      </c>
      <c r="AN37" s="493">
        <f t="shared" si="3"/>
        <v>0</v>
      </c>
      <c r="AO37" s="299"/>
      <c r="AP37" s="300"/>
      <c r="AQ37" s="301"/>
      <c r="AR37" s="491">
        <f t="shared" si="4"/>
        <v>0</v>
      </c>
      <c r="AS37" s="302"/>
      <c r="AT37" s="492">
        <f t="shared" si="24"/>
        <v>0</v>
      </c>
      <c r="AU37" s="493">
        <f t="shared" si="5"/>
        <v>0</v>
      </c>
      <c r="AV37" s="299"/>
      <c r="AW37" s="300"/>
      <c r="AX37" s="301"/>
      <c r="AY37" s="491">
        <f t="shared" si="6"/>
        <v>0</v>
      </c>
      <c r="AZ37" s="302"/>
      <c r="BA37" s="492">
        <f t="shared" si="25"/>
        <v>0</v>
      </c>
      <c r="BB37" s="493">
        <f t="shared" si="7"/>
        <v>0</v>
      </c>
      <c r="BC37" s="299"/>
      <c r="BD37" s="300"/>
      <c r="BE37" s="501"/>
      <c r="BF37" s="491">
        <f t="shared" si="8"/>
        <v>0</v>
      </c>
      <c r="BG37" s="302"/>
      <c r="BH37" s="492">
        <f t="shared" si="26"/>
        <v>0</v>
      </c>
      <c r="BI37" s="493">
        <f t="shared" si="9"/>
        <v>0</v>
      </c>
      <c r="BJ37" s="299"/>
      <c r="BK37" s="300"/>
      <c r="BL37" s="301"/>
      <c r="BM37" s="491">
        <f t="shared" si="10"/>
        <v>0</v>
      </c>
      <c r="BN37" s="302"/>
      <c r="BO37" s="492">
        <f t="shared" si="27"/>
        <v>0</v>
      </c>
      <c r="BP37" s="698">
        <f t="shared" si="11"/>
        <v>0</v>
      </c>
      <c r="BQ37" s="1045">
        <f t="shared" si="28"/>
        <v>0</v>
      </c>
      <c r="BR37" s="290"/>
      <c r="BS37" s="290"/>
      <c r="BT37" s="290"/>
      <c r="BU37" s="290"/>
      <c r="BV37" s="290"/>
      <c r="BW37" s="290"/>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row>
    <row r="38" spans="1:106" ht="20.100000000000001" customHeight="1">
      <c r="A38" s="1356"/>
      <c r="B38" s="1189"/>
      <c r="C38" s="299"/>
      <c r="D38" s="300"/>
      <c r="E38" s="301"/>
      <c r="F38" s="491">
        <f t="shared" si="12"/>
        <v>0</v>
      </c>
      <c r="G38" s="961">
        <f t="shared" si="13"/>
        <v>0</v>
      </c>
      <c r="H38" s="299"/>
      <c r="I38" s="428"/>
      <c r="J38" s="301"/>
      <c r="K38" s="491">
        <f t="shared" si="14"/>
        <v>0</v>
      </c>
      <c r="L38" s="961">
        <f t="shared" si="15"/>
        <v>0</v>
      </c>
      <c r="M38" s="138"/>
      <c r="N38" s="300"/>
      <c r="O38" s="301"/>
      <c r="P38" s="491">
        <f t="shared" si="16"/>
        <v>0</v>
      </c>
      <c r="Q38" s="302"/>
      <c r="R38" s="492">
        <f t="shared" si="17"/>
        <v>0</v>
      </c>
      <c r="S38" s="493">
        <f t="shared" si="0"/>
        <v>0</v>
      </c>
      <c r="T38" s="299"/>
      <c r="U38" s="300"/>
      <c r="V38" s="133"/>
      <c r="W38" s="491">
        <f t="shared" si="18"/>
        <v>0</v>
      </c>
      <c r="X38" s="302"/>
      <c r="Y38" s="492">
        <f t="shared" si="19"/>
        <v>0</v>
      </c>
      <c r="Z38" s="493">
        <f t="shared" si="1"/>
        <v>0</v>
      </c>
      <c r="AA38" s="299"/>
      <c r="AB38" s="428"/>
      <c r="AC38" s="301"/>
      <c r="AD38" s="491">
        <f t="shared" si="20"/>
        <v>0</v>
      </c>
      <c r="AE38" s="429"/>
      <c r="AF38" s="492">
        <f t="shared" si="21"/>
        <v>0</v>
      </c>
      <c r="AG38" s="493">
        <f t="shared" si="2"/>
        <v>0</v>
      </c>
      <c r="AH38" s="138"/>
      <c r="AI38" s="300"/>
      <c r="AJ38" s="301"/>
      <c r="AK38" s="491">
        <f t="shared" si="22"/>
        <v>0</v>
      </c>
      <c r="AL38" s="302"/>
      <c r="AM38" s="492">
        <f t="shared" si="23"/>
        <v>0</v>
      </c>
      <c r="AN38" s="493">
        <f t="shared" si="3"/>
        <v>0</v>
      </c>
      <c r="AO38" s="299"/>
      <c r="AP38" s="300"/>
      <c r="AQ38" s="301"/>
      <c r="AR38" s="491">
        <f t="shared" si="4"/>
        <v>0</v>
      </c>
      <c r="AS38" s="302"/>
      <c r="AT38" s="492">
        <f t="shared" si="24"/>
        <v>0</v>
      </c>
      <c r="AU38" s="493">
        <f t="shared" si="5"/>
        <v>0</v>
      </c>
      <c r="AV38" s="299"/>
      <c r="AW38" s="300"/>
      <c r="AX38" s="301"/>
      <c r="AY38" s="491">
        <f t="shared" si="6"/>
        <v>0</v>
      </c>
      <c r="AZ38" s="302"/>
      <c r="BA38" s="492">
        <f t="shared" si="25"/>
        <v>0</v>
      </c>
      <c r="BB38" s="493">
        <f t="shared" si="7"/>
        <v>0</v>
      </c>
      <c r="BC38" s="299"/>
      <c r="BD38" s="300"/>
      <c r="BE38" s="501"/>
      <c r="BF38" s="491">
        <f t="shared" si="8"/>
        <v>0</v>
      </c>
      <c r="BG38" s="302"/>
      <c r="BH38" s="492">
        <f t="shared" si="26"/>
        <v>0</v>
      </c>
      <c r="BI38" s="493">
        <f t="shared" si="9"/>
        <v>0</v>
      </c>
      <c r="BJ38" s="299"/>
      <c r="BK38" s="300"/>
      <c r="BL38" s="301"/>
      <c r="BM38" s="491">
        <f t="shared" si="10"/>
        <v>0</v>
      </c>
      <c r="BN38" s="302"/>
      <c r="BO38" s="492">
        <f t="shared" si="27"/>
        <v>0</v>
      </c>
      <c r="BP38" s="698">
        <f t="shared" si="11"/>
        <v>0</v>
      </c>
      <c r="BQ38" s="1045">
        <f t="shared" si="28"/>
        <v>0</v>
      </c>
      <c r="BR38" s="290"/>
      <c r="BS38" s="290"/>
      <c r="BT38" s="290"/>
      <c r="BU38" s="290"/>
      <c r="BV38" s="290"/>
      <c r="BW38" s="290"/>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row>
    <row r="39" spans="1:106" ht="20.100000000000001" customHeight="1">
      <c r="A39" s="1356"/>
      <c r="B39" s="1189"/>
      <c r="C39" s="299"/>
      <c r="D39" s="300"/>
      <c r="E39" s="301"/>
      <c r="F39" s="491">
        <f t="shared" si="12"/>
        <v>0</v>
      </c>
      <c r="G39" s="961">
        <f t="shared" si="13"/>
        <v>0</v>
      </c>
      <c r="H39" s="299"/>
      <c r="I39" s="428"/>
      <c r="J39" s="301"/>
      <c r="K39" s="491">
        <f t="shared" si="14"/>
        <v>0</v>
      </c>
      <c r="L39" s="961">
        <f t="shared" si="15"/>
        <v>0</v>
      </c>
      <c r="M39" s="138"/>
      <c r="N39" s="300"/>
      <c r="O39" s="301"/>
      <c r="P39" s="491">
        <f t="shared" si="16"/>
        <v>0</v>
      </c>
      <c r="Q39" s="302"/>
      <c r="R39" s="492">
        <f t="shared" si="17"/>
        <v>0</v>
      </c>
      <c r="S39" s="493">
        <f t="shared" si="0"/>
        <v>0</v>
      </c>
      <c r="T39" s="299"/>
      <c r="U39" s="300"/>
      <c r="V39" s="133"/>
      <c r="W39" s="491">
        <f t="shared" si="18"/>
        <v>0</v>
      </c>
      <c r="X39" s="302"/>
      <c r="Y39" s="492">
        <f t="shared" si="19"/>
        <v>0</v>
      </c>
      <c r="Z39" s="493">
        <f t="shared" si="1"/>
        <v>0</v>
      </c>
      <c r="AA39" s="299"/>
      <c r="AB39" s="428"/>
      <c r="AC39" s="301"/>
      <c r="AD39" s="491">
        <f t="shared" si="20"/>
        <v>0</v>
      </c>
      <c r="AE39" s="429"/>
      <c r="AF39" s="492">
        <f t="shared" si="21"/>
        <v>0</v>
      </c>
      <c r="AG39" s="493">
        <f t="shared" si="2"/>
        <v>0</v>
      </c>
      <c r="AH39" s="138"/>
      <c r="AI39" s="300"/>
      <c r="AJ39" s="301"/>
      <c r="AK39" s="491">
        <f t="shared" si="22"/>
        <v>0</v>
      </c>
      <c r="AL39" s="302"/>
      <c r="AM39" s="492">
        <f t="shared" si="23"/>
        <v>0</v>
      </c>
      <c r="AN39" s="493">
        <f t="shared" si="3"/>
        <v>0</v>
      </c>
      <c r="AO39" s="299"/>
      <c r="AP39" s="300"/>
      <c r="AQ39" s="301"/>
      <c r="AR39" s="491">
        <f t="shared" si="4"/>
        <v>0</v>
      </c>
      <c r="AS39" s="302"/>
      <c r="AT39" s="492">
        <f t="shared" si="24"/>
        <v>0</v>
      </c>
      <c r="AU39" s="493">
        <f t="shared" si="5"/>
        <v>0</v>
      </c>
      <c r="AV39" s="299"/>
      <c r="AW39" s="300"/>
      <c r="AX39" s="301"/>
      <c r="AY39" s="491">
        <f t="shared" si="6"/>
        <v>0</v>
      </c>
      <c r="AZ39" s="302"/>
      <c r="BA39" s="492">
        <f t="shared" si="25"/>
        <v>0</v>
      </c>
      <c r="BB39" s="493">
        <f t="shared" si="7"/>
        <v>0</v>
      </c>
      <c r="BC39" s="299"/>
      <c r="BD39" s="300"/>
      <c r="BE39" s="501"/>
      <c r="BF39" s="491">
        <f t="shared" si="8"/>
        <v>0</v>
      </c>
      <c r="BG39" s="302"/>
      <c r="BH39" s="492">
        <f t="shared" si="26"/>
        <v>0</v>
      </c>
      <c r="BI39" s="493">
        <f t="shared" si="9"/>
        <v>0</v>
      </c>
      <c r="BJ39" s="299"/>
      <c r="BK39" s="300"/>
      <c r="BL39" s="301"/>
      <c r="BM39" s="491">
        <f t="shared" si="10"/>
        <v>0</v>
      </c>
      <c r="BN39" s="302"/>
      <c r="BO39" s="492">
        <f t="shared" si="27"/>
        <v>0</v>
      </c>
      <c r="BP39" s="698">
        <f t="shared" si="11"/>
        <v>0</v>
      </c>
      <c r="BQ39" s="1045">
        <f t="shared" si="28"/>
        <v>0</v>
      </c>
      <c r="BR39" s="290"/>
      <c r="BS39" s="290"/>
      <c r="BT39" s="290"/>
      <c r="BU39" s="290"/>
      <c r="BV39" s="290"/>
      <c r="BW39" s="290"/>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row>
    <row r="40" spans="1:106" ht="20.100000000000001" customHeight="1">
      <c r="A40" s="1356"/>
      <c r="B40" s="1189"/>
      <c r="C40" s="299"/>
      <c r="D40" s="300"/>
      <c r="E40" s="301"/>
      <c r="F40" s="491">
        <f t="shared" si="12"/>
        <v>0</v>
      </c>
      <c r="G40" s="961">
        <f t="shared" si="13"/>
        <v>0</v>
      </c>
      <c r="H40" s="299"/>
      <c r="I40" s="428"/>
      <c r="J40" s="301"/>
      <c r="K40" s="491">
        <f t="shared" si="14"/>
        <v>0</v>
      </c>
      <c r="L40" s="961">
        <f t="shared" si="15"/>
        <v>0</v>
      </c>
      <c r="M40" s="138"/>
      <c r="N40" s="300"/>
      <c r="O40" s="301"/>
      <c r="P40" s="491">
        <f t="shared" si="16"/>
        <v>0</v>
      </c>
      <c r="Q40" s="302"/>
      <c r="R40" s="492">
        <f t="shared" si="17"/>
        <v>0</v>
      </c>
      <c r="S40" s="493">
        <f t="shared" si="0"/>
        <v>0</v>
      </c>
      <c r="T40" s="299"/>
      <c r="U40" s="300"/>
      <c r="V40" s="133"/>
      <c r="W40" s="491">
        <f t="shared" si="18"/>
        <v>0</v>
      </c>
      <c r="X40" s="302"/>
      <c r="Y40" s="492">
        <f t="shared" si="19"/>
        <v>0</v>
      </c>
      <c r="Z40" s="493">
        <f t="shared" si="1"/>
        <v>0</v>
      </c>
      <c r="AA40" s="299"/>
      <c r="AB40" s="428"/>
      <c r="AC40" s="301"/>
      <c r="AD40" s="491">
        <f t="shared" si="20"/>
        <v>0</v>
      </c>
      <c r="AE40" s="429"/>
      <c r="AF40" s="492">
        <f t="shared" si="21"/>
        <v>0</v>
      </c>
      <c r="AG40" s="493">
        <f t="shared" si="2"/>
        <v>0</v>
      </c>
      <c r="AH40" s="138"/>
      <c r="AI40" s="300"/>
      <c r="AJ40" s="301"/>
      <c r="AK40" s="491">
        <f t="shared" si="22"/>
        <v>0</v>
      </c>
      <c r="AL40" s="302"/>
      <c r="AM40" s="492">
        <f t="shared" si="23"/>
        <v>0</v>
      </c>
      <c r="AN40" s="493">
        <f t="shared" si="3"/>
        <v>0</v>
      </c>
      <c r="AO40" s="299"/>
      <c r="AP40" s="300"/>
      <c r="AQ40" s="301"/>
      <c r="AR40" s="491">
        <f t="shared" si="4"/>
        <v>0</v>
      </c>
      <c r="AS40" s="302"/>
      <c r="AT40" s="492">
        <f t="shared" si="24"/>
        <v>0</v>
      </c>
      <c r="AU40" s="493">
        <f t="shared" si="5"/>
        <v>0</v>
      </c>
      <c r="AV40" s="299"/>
      <c r="AW40" s="300"/>
      <c r="AX40" s="301"/>
      <c r="AY40" s="491">
        <f t="shared" si="6"/>
        <v>0</v>
      </c>
      <c r="AZ40" s="302"/>
      <c r="BA40" s="492">
        <f t="shared" si="25"/>
        <v>0</v>
      </c>
      <c r="BB40" s="493">
        <f t="shared" si="7"/>
        <v>0</v>
      </c>
      <c r="BC40" s="299"/>
      <c r="BD40" s="300"/>
      <c r="BE40" s="501"/>
      <c r="BF40" s="491">
        <f t="shared" si="8"/>
        <v>0</v>
      </c>
      <c r="BG40" s="302"/>
      <c r="BH40" s="492">
        <f t="shared" si="26"/>
        <v>0</v>
      </c>
      <c r="BI40" s="493">
        <f t="shared" si="9"/>
        <v>0</v>
      </c>
      <c r="BJ40" s="299"/>
      <c r="BK40" s="300"/>
      <c r="BL40" s="301"/>
      <c r="BM40" s="491">
        <f t="shared" si="10"/>
        <v>0</v>
      </c>
      <c r="BN40" s="302"/>
      <c r="BO40" s="492">
        <f t="shared" si="27"/>
        <v>0</v>
      </c>
      <c r="BP40" s="698">
        <f t="shared" si="11"/>
        <v>0</v>
      </c>
      <c r="BQ40" s="1045">
        <f t="shared" si="28"/>
        <v>0</v>
      </c>
      <c r="BR40" s="290"/>
      <c r="BS40" s="290"/>
      <c r="BT40" s="290"/>
      <c r="BU40" s="290"/>
      <c r="BV40" s="290"/>
      <c r="BW40" s="290"/>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row>
    <row r="41" spans="1:106" ht="20.100000000000001" customHeight="1">
      <c r="A41" s="1356"/>
      <c r="B41" s="1189"/>
      <c r="C41" s="299"/>
      <c r="D41" s="300"/>
      <c r="E41" s="301"/>
      <c r="F41" s="491">
        <f t="shared" si="12"/>
        <v>0</v>
      </c>
      <c r="G41" s="961">
        <f t="shared" si="13"/>
        <v>0</v>
      </c>
      <c r="H41" s="299"/>
      <c r="I41" s="428"/>
      <c r="J41" s="301"/>
      <c r="K41" s="491">
        <f t="shared" si="14"/>
        <v>0</v>
      </c>
      <c r="L41" s="961">
        <f t="shared" si="15"/>
        <v>0</v>
      </c>
      <c r="M41" s="138"/>
      <c r="N41" s="300"/>
      <c r="O41" s="301"/>
      <c r="P41" s="491">
        <f t="shared" si="16"/>
        <v>0</v>
      </c>
      <c r="Q41" s="302"/>
      <c r="R41" s="492">
        <f t="shared" si="17"/>
        <v>0</v>
      </c>
      <c r="S41" s="493">
        <f t="shared" si="0"/>
        <v>0</v>
      </c>
      <c r="T41" s="299"/>
      <c r="U41" s="300"/>
      <c r="V41" s="133"/>
      <c r="W41" s="491">
        <f t="shared" si="18"/>
        <v>0</v>
      </c>
      <c r="X41" s="302"/>
      <c r="Y41" s="492">
        <f t="shared" si="19"/>
        <v>0</v>
      </c>
      <c r="Z41" s="493">
        <f t="shared" si="1"/>
        <v>0</v>
      </c>
      <c r="AA41" s="299"/>
      <c r="AB41" s="428"/>
      <c r="AC41" s="301"/>
      <c r="AD41" s="491">
        <f t="shared" si="20"/>
        <v>0</v>
      </c>
      <c r="AE41" s="429"/>
      <c r="AF41" s="492">
        <f t="shared" si="21"/>
        <v>0</v>
      </c>
      <c r="AG41" s="493">
        <f t="shared" si="2"/>
        <v>0</v>
      </c>
      <c r="AH41" s="138"/>
      <c r="AI41" s="300"/>
      <c r="AJ41" s="301"/>
      <c r="AK41" s="491">
        <f t="shared" si="22"/>
        <v>0</v>
      </c>
      <c r="AL41" s="302"/>
      <c r="AM41" s="492">
        <f t="shared" si="23"/>
        <v>0</v>
      </c>
      <c r="AN41" s="493">
        <f t="shared" si="3"/>
        <v>0</v>
      </c>
      <c r="AO41" s="299"/>
      <c r="AP41" s="300"/>
      <c r="AQ41" s="301"/>
      <c r="AR41" s="491">
        <f t="shared" si="4"/>
        <v>0</v>
      </c>
      <c r="AS41" s="302"/>
      <c r="AT41" s="492">
        <f t="shared" si="24"/>
        <v>0</v>
      </c>
      <c r="AU41" s="493">
        <f t="shared" si="5"/>
        <v>0</v>
      </c>
      <c r="AV41" s="299"/>
      <c r="AW41" s="300"/>
      <c r="AX41" s="301"/>
      <c r="AY41" s="491">
        <f t="shared" si="6"/>
        <v>0</v>
      </c>
      <c r="AZ41" s="302"/>
      <c r="BA41" s="492">
        <f t="shared" si="25"/>
        <v>0</v>
      </c>
      <c r="BB41" s="493">
        <f t="shared" si="7"/>
        <v>0</v>
      </c>
      <c r="BC41" s="299"/>
      <c r="BD41" s="300"/>
      <c r="BE41" s="501"/>
      <c r="BF41" s="491">
        <f t="shared" si="8"/>
        <v>0</v>
      </c>
      <c r="BG41" s="302"/>
      <c r="BH41" s="492">
        <f t="shared" si="26"/>
        <v>0</v>
      </c>
      <c r="BI41" s="493">
        <f t="shared" si="9"/>
        <v>0</v>
      </c>
      <c r="BJ41" s="299"/>
      <c r="BK41" s="300"/>
      <c r="BL41" s="301"/>
      <c r="BM41" s="491">
        <f t="shared" si="10"/>
        <v>0</v>
      </c>
      <c r="BN41" s="302"/>
      <c r="BO41" s="492">
        <f t="shared" si="27"/>
        <v>0</v>
      </c>
      <c r="BP41" s="698">
        <f t="shared" si="11"/>
        <v>0</v>
      </c>
      <c r="BQ41" s="1045">
        <f t="shared" si="28"/>
        <v>0</v>
      </c>
      <c r="BR41" s="290"/>
      <c r="BS41" s="290"/>
      <c r="BT41" s="290"/>
      <c r="BU41" s="290"/>
      <c r="BV41" s="290"/>
      <c r="BW41" s="290"/>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row>
    <row r="42" spans="1:106" ht="20.100000000000001" customHeight="1">
      <c r="A42" s="1356"/>
      <c r="B42" s="1189"/>
      <c r="C42" s="299"/>
      <c r="D42" s="300"/>
      <c r="E42" s="301"/>
      <c r="F42" s="491">
        <f t="shared" si="12"/>
        <v>0</v>
      </c>
      <c r="G42" s="961">
        <f t="shared" si="13"/>
        <v>0</v>
      </c>
      <c r="H42" s="299"/>
      <c r="I42" s="428"/>
      <c r="J42" s="301"/>
      <c r="K42" s="491">
        <f t="shared" si="14"/>
        <v>0</v>
      </c>
      <c r="L42" s="961">
        <f t="shared" si="15"/>
        <v>0</v>
      </c>
      <c r="M42" s="138"/>
      <c r="N42" s="300"/>
      <c r="O42" s="301"/>
      <c r="P42" s="491">
        <f t="shared" si="16"/>
        <v>0</v>
      </c>
      <c r="Q42" s="302"/>
      <c r="R42" s="492">
        <f t="shared" si="17"/>
        <v>0</v>
      </c>
      <c r="S42" s="493">
        <f t="shared" si="0"/>
        <v>0</v>
      </c>
      <c r="T42" s="299"/>
      <c r="U42" s="300"/>
      <c r="V42" s="133"/>
      <c r="W42" s="491">
        <f t="shared" si="18"/>
        <v>0</v>
      </c>
      <c r="X42" s="302"/>
      <c r="Y42" s="492">
        <f t="shared" si="19"/>
        <v>0</v>
      </c>
      <c r="Z42" s="493">
        <f t="shared" si="1"/>
        <v>0</v>
      </c>
      <c r="AA42" s="299"/>
      <c r="AB42" s="428"/>
      <c r="AC42" s="301"/>
      <c r="AD42" s="491">
        <f t="shared" si="20"/>
        <v>0</v>
      </c>
      <c r="AE42" s="429"/>
      <c r="AF42" s="492">
        <f t="shared" si="21"/>
        <v>0</v>
      </c>
      <c r="AG42" s="493">
        <f t="shared" si="2"/>
        <v>0</v>
      </c>
      <c r="AH42" s="138"/>
      <c r="AI42" s="300"/>
      <c r="AJ42" s="301"/>
      <c r="AK42" s="491">
        <f t="shared" si="22"/>
        <v>0</v>
      </c>
      <c r="AL42" s="302"/>
      <c r="AM42" s="492">
        <f t="shared" si="23"/>
        <v>0</v>
      </c>
      <c r="AN42" s="493">
        <f t="shared" si="3"/>
        <v>0</v>
      </c>
      <c r="AO42" s="299"/>
      <c r="AP42" s="300"/>
      <c r="AQ42" s="301"/>
      <c r="AR42" s="491">
        <f t="shared" si="4"/>
        <v>0</v>
      </c>
      <c r="AS42" s="302"/>
      <c r="AT42" s="492">
        <f t="shared" si="24"/>
        <v>0</v>
      </c>
      <c r="AU42" s="493">
        <f t="shared" si="5"/>
        <v>0</v>
      </c>
      <c r="AV42" s="299"/>
      <c r="AW42" s="300"/>
      <c r="AX42" s="301"/>
      <c r="AY42" s="491">
        <f t="shared" si="6"/>
        <v>0</v>
      </c>
      <c r="AZ42" s="302"/>
      <c r="BA42" s="492">
        <f t="shared" si="25"/>
        <v>0</v>
      </c>
      <c r="BB42" s="493">
        <f t="shared" si="7"/>
        <v>0</v>
      </c>
      <c r="BC42" s="299"/>
      <c r="BD42" s="300"/>
      <c r="BE42" s="501"/>
      <c r="BF42" s="491">
        <f t="shared" si="8"/>
        <v>0</v>
      </c>
      <c r="BG42" s="302"/>
      <c r="BH42" s="492">
        <f t="shared" si="26"/>
        <v>0</v>
      </c>
      <c r="BI42" s="493">
        <f t="shared" si="9"/>
        <v>0</v>
      </c>
      <c r="BJ42" s="299"/>
      <c r="BK42" s="300"/>
      <c r="BL42" s="301"/>
      <c r="BM42" s="491">
        <f t="shared" si="10"/>
        <v>0</v>
      </c>
      <c r="BN42" s="302"/>
      <c r="BO42" s="492">
        <f t="shared" si="27"/>
        <v>0</v>
      </c>
      <c r="BP42" s="698">
        <f t="shared" si="11"/>
        <v>0</v>
      </c>
      <c r="BQ42" s="1045">
        <f t="shared" si="28"/>
        <v>0</v>
      </c>
      <c r="BR42" s="290"/>
      <c r="BS42" s="290"/>
      <c r="BT42" s="290"/>
      <c r="BU42" s="290"/>
      <c r="BV42" s="290"/>
      <c r="BW42" s="290"/>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row>
    <row r="43" spans="1:106" ht="20.100000000000001" customHeight="1">
      <c r="A43" s="1356"/>
      <c r="B43" s="1189"/>
      <c r="C43" s="299"/>
      <c r="D43" s="300"/>
      <c r="E43" s="301"/>
      <c r="F43" s="491">
        <f t="shared" si="12"/>
        <v>0</v>
      </c>
      <c r="G43" s="961">
        <f t="shared" ref="G43:G55" si="29">ROUND(C43*F43,0)</f>
        <v>0</v>
      </c>
      <c r="H43" s="299"/>
      <c r="I43" s="428"/>
      <c r="J43" s="301"/>
      <c r="K43" s="491">
        <f t="shared" si="14"/>
        <v>0</v>
      </c>
      <c r="L43" s="961">
        <f t="shared" si="15"/>
        <v>0</v>
      </c>
      <c r="M43" s="138"/>
      <c r="N43" s="300"/>
      <c r="O43" s="301"/>
      <c r="P43" s="491">
        <f t="shared" si="16"/>
        <v>0</v>
      </c>
      <c r="Q43" s="302"/>
      <c r="R43" s="492">
        <f t="shared" si="17"/>
        <v>0</v>
      </c>
      <c r="S43" s="493">
        <f t="shared" si="0"/>
        <v>0</v>
      </c>
      <c r="T43" s="299"/>
      <c r="U43" s="300"/>
      <c r="V43" s="133"/>
      <c r="W43" s="491">
        <f t="shared" si="18"/>
        <v>0</v>
      </c>
      <c r="X43" s="302"/>
      <c r="Y43" s="492">
        <f t="shared" si="19"/>
        <v>0</v>
      </c>
      <c r="Z43" s="493">
        <f t="shared" si="1"/>
        <v>0</v>
      </c>
      <c r="AA43" s="299"/>
      <c r="AB43" s="428"/>
      <c r="AC43" s="301"/>
      <c r="AD43" s="491">
        <f t="shared" si="20"/>
        <v>0</v>
      </c>
      <c r="AE43" s="429"/>
      <c r="AF43" s="492">
        <f t="shared" si="21"/>
        <v>0</v>
      </c>
      <c r="AG43" s="493">
        <f t="shared" si="2"/>
        <v>0</v>
      </c>
      <c r="AH43" s="138"/>
      <c r="AI43" s="300"/>
      <c r="AJ43" s="301"/>
      <c r="AK43" s="491">
        <f t="shared" si="22"/>
        <v>0</v>
      </c>
      <c r="AL43" s="302"/>
      <c r="AM43" s="492">
        <f t="shared" si="23"/>
        <v>0</v>
      </c>
      <c r="AN43" s="493">
        <f t="shared" si="3"/>
        <v>0</v>
      </c>
      <c r="AO43" s="299"/>
      <c r="AP43" s="300"/>
      <c r="AQ43" s="301"/>
      <c r="AR43" s="491">
        <f t="shared" si="4"/>
        <v>0</v>
      </c>
      <c r="AS43" s="302"/>
      <c r="AT43" s="492">
        <f t="shared" si="24"/>
        <v>0</v>
      </c>
      <c r="AU43" s="493">
        <f t="shared" si="5"/>
        <v>0</v>
      </c>
      <c r="AV43" s="299"/>
      <c r="AW43" s="300"/>
      <c r="AX43" s="301"/>
      <c r="AY43" s="491">
        <f t="shared" si="6"/>
        <v>0</v>
      </c>
      <c r="AZ43" s="302"/>
      <c r="BA43" s="492">
        <f t="shared" si="25"/>
        <v>0</v>
      </c>
      <c r="BB43" s="493">
        <f t="shared" si="7"/>
        <v>0</v>
      </c>
      <c r="BC43" s="299"/>
      <c r="BD43" s="300"/>
      <c r="BE43" s="501"/>
      <c r="BF43" s="491">
        <f t="shared" si="8"/>
        <v>0</v>
      </c>
      <c r="BG43" s="302"/>
      <c r="BH43" s="492">
        <f t="shared" si="26"/>
        <v>0</v>
      </c>
      <c r="BI43" s="493">
        <f t="shared" si="9"/>
        <v>0</v>
      </c>
      <c r="BJ43" s="299"/>
      <c r="BK43" s="300"/>
      <c r="BL43" s="301"/>
      <c r="BM43" s="491">
        <f t="shared" si="10"/>
        <v>0</v>
      </c>
      <c r="BN43" s="302"/>
      <c r="BO43" s="492">
        <f t="shared" si="27"/>
        <v>0</v>
      </c>
      <c r="BP43" s="698">
        <f t="shared" si="11"/>
        <v>0</v>
      </c>
      <c r="BQ43" s="1045">
        <f t="shared" si="28"/>
        <v>0</v>
      </c>
      <c r="BR43" s="290"/>
      <c r="BS43" s="290"/>
      <c r="BT43" s="290"/>
      <c r="BU43" s="290"/>
      <c r="BV43" s="290"/>
      <c r="BW43" s="290"/>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row>
    <row r="44" spans="1:106" ht="20.100000000000001" customHeight="1">
      <c r="A44" s="1356"/>
      <c r="B44" s="1189"/>
      <c r="C44" s="299"/>
      <c r="D44" s="300"/>
      <c r="E44" s="301"/>
      <c r="F44" s="491">
        <f t="shared" si="12"/>
        <v>0</v>
      </c>
      <c r="G44" s="961">
        <f t="shared" si="29"/>
        <v>0</v>
      </c>
      <c r="H44" s="299"/>
      <c r="I44" s="428"/>
      <c r="J44" s="301"/>
      <c r="K44" s="491">
        <f t="shared" si="14"/>
        <v>0</v>
      </c>
      <c r="L44" s="961">
        <f t="shared" si="15"/>
        <v>0</v>
      </c>
      <c r="M44" s="138"/>
      <c r="N44" s="300"/>
      <c r="O44" s="301"/>
      <c r="P44" s="491">
        <f t="shared" si="16"/>
        <v>0</v>
      </c>
      <c r="Q44" s="302"/>
      <c r="R44" s="492">
        <f t="shared" si="17"/>
        <v>0</v>
      </c>
      <c r="S44" s="493">
        <f t="shared" si="0"/>
        <v>0</v>
      </c>
      <c r="T44" s="299"/>
      <c r="U44" s="300"/>
      <c r="V44" s="133"/>
      <c r="W44" s="491">
        <f t="shared" si="18"/>
        <v>0</v>
      </c>
      <c r="X44" s="302"/>
      <c r="Y44" s="492">
        <f t="shared" si="19"/>
        <v>0</v>
      </c>
      <c r="Z44" s="493">
        <f t="shared" si="1"/>
        <v>0</v>
      </c>
      <c r="AA44" s="299"/>
      <c r="AB44" s="428"/>
      <c r="AC44" s="301"/>
      <c r="AD44" s="491">
        <f t="shared" si="20"/>
        <v>0</v>
      </c>
      <c r="AE44" s="429"/>
      <c r="AF44" s="492">
        <f t="shared" si="21"/>
        <v>0</v>
      </c>
      <c r="AG44" s="493">
        <f t="shared" si="2"/>
        <v>0</v>
      </c>
      <c r="AH44" s="138"/>
      <c r="AI44" s="300"/>
      <c r="AJ44" s="301"/>
      <c r="AK44" s="491">
        <f t="shared" si="22"/>
        <v>0</v>
      </c>
      <c r="AL44" s="302"/>
      <c r="AM44" s="492">
        <f t="shared" si="23"/>
        <v>0</v>
      </c>
      <c r="AN44" s="493">
        <f t="shared" si="3"/>
        <v>0</v>
      </c>
      <c r="AO44" s="299"/>
      <c r="AP44" s="300"/>
      <c r="AQ44" s="301"/>
      <c r="AR44" s="491">
        <f t="shared" si="4"/>
        <v>0</v>
      </c>
      <c r="AS44" s="302"/>
      <c r="AT44" s="492">
        <f t="shared" si="24"/>
        <v>0</v>
      </c>
      <c r="AU44" s="493">
        <f t="shared" si="5"/>
        <v>0</v>
      </c>
      <c r="AV44" s="299"/>
      <c r="AW44" s="300"/>
      <c r="AX44" s="301"/>
      <c r="AY44" s="491">
        <f t="shared" si="6"/>
        <v>0</v>
      </c>
      <c r="AZ44" s="302"/>
      <c r="BA44" s="492">
        <f t="shared" si="25"/>
        <v>0</v>
      </c>
      <c r="BB44" s="493">
        <f t="shared" si="7"/>
        <v>0</v>
      </c>
      <c r="BC44" s="299"/>
      <c r="BD44" s="300"/>
      <c r="BE44" s="501"/>
      <c r="BF44" s="491">
        <f t="shared" si="8"/>
        <v>0</v>
      </c>
      <c r="BG44" s="302"/>
      <c r="BH44" s="492">
        <f t="shared" si="26"/>
        <v>0</v>
      </c>
      <c r="BI44" s="493">
        <f t="shared" si="9"/>
        <v>0</v>
      </c>
      <c r="BJ44" s="299"/>
      <c r="BK44" s="300"/>
      <c r="BL44" s="301"/>
      <c r="BM44" s="491">
        <f t="shared" si="10"/>
        <v>0</v>
      </c>
      <c r="BN44" s="302"/>
      <c r="BO44" s="492">
        <f t="shared" si="27"/>
        <v>0</v>
      </c>
      <c r="BP44" s="698">
        <f t="shared" si="11"/>
        <v>0</v>
      </c>
      <c r="BQ44" s="1045">
        <f t="shared" si="28"/>
        <v>0</v>
      </c>
      <c r="BR44" s="290"/>
      <c r="BS44" s="290"/>
      <c r="BT44" s="290"/>
      <c r="BU44" s="290"/>
      <c r="BV44" s="290"/>
      <c r="BW44" s="290"/>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row>
    <row r="45" spans="1:106" ht="20.100000000000001" customHeight="1">
      <c r="A45" s="1356"/>
      <c r="B45" s="1189"/>
      <c r="C45" s="299"/>
      <c r="D45" s="300"/>
      <c r="E45" s="301"/>
      <c r="F45" s="491">
        <f t="shared" si="12"/>
        <v>0</v>
      </c>
      <c r="G45" s="961">
        <f t="shared" si="29"/>
        <v>0</v>
      </c>
      <c r="H45" s="299"/>
      <c r="I45" s="428"/>
      <c r="J45" s="301"/>
      <c r="K45" s="491">
        <f t="shared" si="14"/>
        <v>0</v>
      </c>
      <c r="L45" s="961">
        <f t="shared" si="15"/>
        <v>0</v>
      </c>
      <c r="M45" s="138"/>
      <c r="N45" s="300"/>
      <c r="O45" s="301"/>
      <c r="P45" s="491">
        <f t="shared" si="16"/>
        <v>0</v>
      </c>
      <c r="Q45" s="302"/>
      <c r="R45" s="492">
        <f t="shared" si="17"/>
        <v>0</v>
      </c>
      <c r="S45" s="493">
        <f t="shared" si="0"/>
        <v>0</v>
      </c>
      <c r="T45" s="299"/>
      <c r="U45" s="300"/>
      <c r="V45" s="133"/>
      <c r="W45" s="491">
        <f t="shared" si="18"/>
        <v>0</v>
      </c>
      <c r="X45" s="302"/>
      <c r="Y45" s="492">
        <f t="shared" si="19"/>
        <v>0</v>
      </c>
      <c r="Z45" s="493">
        <f t="shared" si="1"/>
        <v>0</v>
      </c>
      <c r="AA45" s="299"/>
      <c r="AB45" s="428"/>
      <c r="AC45" s="301"/>
      <c r="AD45" s="491">
        <f t="shared" si="20"/>
        <v>0</v>
      </c>
      <c r="AE45" s="429"/>
      <c r="AF45" s="492">
        <f t="shared" si="21"/>
        <v>0</v>
      </c>
      <c r="AG45" s="493">
        <f t="shared" si="2"/>
        <v>0</v>
      </c>
      <c r="AH45" s="138"/>
      <c r="AI45" s="300"/>
      <c r="AJ45" s="301"/>
      <c r="AK45" s="491">
        <f t="shared" si="22"/>
        <v>0</v>
      </c>
      <c r="AL45" s="302"/>
      <c r="AM45" s="492">
        <f t="shared" si="23"/>
        <v>0</v>
      </c>
      <c r="AN45" s="493">
        <f t="shared" si="3"/>
        <v>0</v>
      </c>
      <c r="AO45" s="299"/>
      <c r="AP45" s="300"/>
      <c r="AQ45" s="301"/>
      <c r="AR45" s="491">
        <f t="shared" si="4"/>
        <v>0</v>
      </c>
      <c r="AS45" s="302"/>
      <c r="AT45" s="492">
        <f t="shared" si="24"/>
        <v>0</v>
      </c>
      <c r="AU45" s="493">
        <f t="shared" si="5"/>
        <v>0</v>
      </c>
      <c r="AV45" s="299"/>
      <c r="AW45" s="300"/>
      <c r="AX45" s="301"/>
      <c r="AY45" s="491">
        <f t="shared" si="6"/>
        <v>0</v>
      </c>
      <c r="AZ45" s="302"/>
      <c r="BA45" s="492">
        <f t="shared" si="25"/>
        <v>0</v>
      </c>
      <c r="BB45" s="493">
        <f t="shared" si="7"/>
        <v>0</v>
      </c>
      <c r="BC45" s="299"/>
      <c r="BD45" s="300"/>
      <c r="BE45" s="501"/>
      <c r="BF45" s="491">
        <f t="shared" si="8"/>
        <v>0</v>
      </c>
      <c r="BG45" s="302"/>
      <c r="BH45" s="492">
        <f t="shared" si="26"/>
        <v>0</v>
      </c>
      <c r="BI45" s="493">
        <f t="shared" si="9"/>
        <v>0</v>
      </c>
      <c r="BJ45" s="299"/>
      <c r="BK45" s="300"/>
      <c r="BL45" s="301"/>
      <c r="BM45" s="491">
        <f t="shared" si="10"/>
        <v>0</v>
      </c>
      <c r="BN45" s="302"/>
      <c r="BO45" s="492">
        <f t="shared" si="27"/>
        <v>0</v>
      </c>
      <c r="BP45" s="698">
        <f t="shared" si="11"/>
        <v>0</v>
      </c>
      <c r="BQ45" s="1045">
        <f t="shared" si="28"/>
        <v>0</v>
      </c>
      <c r="BR45" s="290"/>
      <c r="BS45" s="290"/>
      <c r="BT45" s="290"/>
      <c r="BU45" s="290"/>
      <c r="BV45" s="290"/>
      <c r="BW45" s="290"/>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row>
    <row r="46" spans="1:106" ht="20.100000000000001" customHeight="1">
      <c r="A46" s="1356"/>
      <c r="B46" s="1189"/>
      <c r="C46" s="299"/>
      <c r="D46" s="300"/>
      <c r="E46" s="301"/>
      <c r="F46" s="491">
        <f t="shared" si="12"/>
        <v>0</v>
      </c>
      <c r="G46" s="961">
        <f t="shared" si="29"/>
        <v>0</v>
      </c>
      <c r="H46" s="299"/>
      <c r="I46" s="428"/>
      <c r="J46" s="301"/>
      <c r="K46" s="491">
        <f t="shared" si="14"/>
        <v>0</v>
      </c>
      <c r="L46" s="961">
        <f t="shared" si="15"/>
        <v>0</v>
      </c>
      <c r="M46" s="138"/>
      <c r="N46" s="300"/>
      <c r="O46" s="301"/>
      <c r="P46" s="491">
        <f t="shared" si="16"/>
        <v>0</v>
      </c>
      <c r="Q46" s="302"/>
      <c r="R46" s="492">
        <f t="shared" si="17"/>
        <v>0</v>
      </c>
      <c r="S46" s="493">
        <f t="shared" si="0"/>
        <v>0</v>
      </c>
      <c r="T46" s="299"/>
      <c r="U46" s="300"/>
      <c r="V46" s="133"/>
      <c r="W46" s="491">
        <f t="shared" si="18"/>
        <v>0</v>
      </c>
      <c r="X46" s="302"/>
      <c r="Y46" s="492">
        <f t="shared" si="19"/>
        <v>0</v>
      </c>
      <c r="Z46" s="493">
        <f t="shared" si="1"/>
        <v>0</v>
      </c>
      <c r="AA46" s="299"/>
      <c r="AB46" s="428"/>
      <c r="AC46" s="301"/>
      <c r="AD46" s="491">
        <f t="shared" si="20"/>
        <v>0</v>
      </c>
      <c r="AE46" s="429"/>
      <c r="AF46" s="492">
        <f t="shared" si="21"/>
        <v>0</v>
      </c>
      <c r="AG46" s="493">
        <f t="shared" si="2"/>
        <v>0</v>
      </c>
      <c r="AH46" s="138"/>
      <c r="AI46" s="300"/>
      <c r="AJ46" s="301"/>
      <c r="AK46" s="491">
        <f t="shared" si="22"/>
        <v>0</v>
      </c>
      <c r="AL46" s="302"/>
      <c r="AM46" s="492">
        <f t="shared" si="23"/>
        <v>0</v>
      </c>
      <c r="AN46" s="493">
        <f t="shared" si="3"/>
        <v>0</v>
      </c>
      <c r="AO46" s="299"/>
      <c r="AP46" s="300"/>
      <c r="AQ46" s="301"/>
      <c r="AR46" s="491">
        <f t="shared" si="4"/>
        <v>0</v>
      </c>
      <c r="AS46" s="302"/>
      <c r="AT46" s="492">
        <f t="shared" si="24"/>
        <v>0</v>
      </c>
      <c r="AU46" s="493">
        <f t="shared" si="5"/>
        <v>0</v>
      </c>
      <c r="AV46" s="299"/>
      <c r="AW46" s="300"/>
      <c r="AX46" s="301"/>
      <c r="AY46" s="491">
        <f t="shared" si="6"/>
        <v>0</v>
      </c>
      <c r="AZ46" s="302"/>
      <c r="BA46" s="492">
        <f t="shared" si="25"/>
        <v>0</v>
      </c>
      <c r="BB46" s="493">
        <f t="shared" si="7"/>
        <v>0</v>
      </c>
      <c r="BC46" s="299"/>
      <c r="BD46" s="300"/>
      <c r="BE46" s="501"/>
      <c r="BF46" s="491">
        <f t="shared" si="8"/>
        <v>0</v>
      </c>
      <c r="BG46" s="302"/>
      <c r="BH46" s="492">
        <f t="shared" si="26"/>
        <v>0</v>
      </c>
      <c r="BI46" s="493">
        <f t="shared" si="9"/>
        <v>0</v>
      </c>
      <c r="BJ46" s="299"/>
      <c r="BK46" s="300"/>
      <c r="BL46" s="301"/>
      <c r="BM46" s="491">
        <f t="shared" si="10"/>
        <v>0</v>
      </c>
      <c r="BN46" s="302"/>
      <c r="BO46" s="492">
        <f t="shared" si="27"/>
        <v>0</v>
      </c>
      <c r="BP46" s="698">
        <f t="shared" si="11"/>
        <v>0</v>
      </c>
      <c r="BQ46" s="1045">
        <f t="shared" si="28"/>
        <v>0</v>
      </c>
      <c r="BR46" s="290"/>
      <c r="BS46" s="290"/>
      <c r="BT46" s="290"/>
      <c r="BU46" s="290"/>
      <c r="BV46" s="290"/>
      <c r="BW46" s="290"/>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row>
    <row r="47" spans="1:106" ht="20.100000000000001" customHeight="1">
      <c r="A47" s="1356"/>
      <c r="B47" s="1189"/>
      <c r="C47" s="299"/>
      <c r="D47" s="300"/>
      <c r="E47" s="301"/>
      <c r="F47" s="491">
        <f t="shared" si="12"/>
        <v>0</v>
      </c>
      <c r="G47" s="961">
        <f t="shared" si="29"/>
        <v>0</v>
      </c>
      <c r="H47" s="299"/>
      <c r="I47" s="428"/>
      <c r="J47" s="301"/>
      <c r="K47" s="491">
        <f t="shared" si="14"/>
        <v>0</v>
      </c>
      <c r="L47" s="961">
        <f t="shared" si="15"/>
        <v>0</v>
      </c>
      <c r="M47" s="138"/>
      <c r="N47" s="300"/>
      <c r="O47" s="301"/>
      <c r="P47" s="491">
        <f t="shared" si="16"/>
        <v>0</v>
      </c>
      <c r="Q47" s="302"/>
      <c r="R47" s="492">
        <f t="shared" si="17"/>
        <v>0</v>
      </c>
      <c r="S47" s="493">
        <f t="shared" si="0"/>
        <v>0</v>
      </c>
      <c r="T47" s="299"/>
      <c r="U47" s="300"/>
      <c r="V47" s="133"/>
      <c r="W47" s="491">
        <f t="shared" si="18"/>
        <v>0</v>
      </c>
      <c r="X47" s="302"/>
      <c r="Y47" s="492">
        <f t="shared" si="19"/>
        <v>0</v>
      </c>
      <c r="Z47" s="493">
        <f t="shared" si="1"/>
        <v>0</v>
      </c>
      <c r="AA47" s="299"/>
      <c r="AB47" s="428"/>
      <c r="AC47" s="301"/>
      <c r="AD47" s="491">
        <f t="shared" si="20"/>
        <v>0</v>
      </c>
      <c r="AE47" s="429"/>
      <c r="AF47" s="492">
        <f t="shared" si="21"/>
        <v>0</v>
      </c>
      <c r="AG47" s="493">
        <f t="shared" si="2"/>
        <v>0</v>
      </c>
      <c r="AH47" s="138"/>
      <c r="AI47" s="300"/>
      <c r="AJ47" s="301"/>
      <c r="AK47" s="491">
        <f t="shared" si="22"/>
        <v>0</v>
      </c>
      <c r="AL47" s="302"/>
      <c r="AM47" s="492">
        <f t="shared" si="23"/>
        <v>0</v>
      </c>
      <c r="AN47" s="493">
        <f t="shared" si="3"/>
        <v>0</v>
      </c>
      <c r="AO47" s="299"/>
      <c r="AP47" s="300"/>
      <c r="AQ47" s="301"/>
      <c r="AR47" s="491">
        <f t="shared" si="4"/>
        <v>0</v>
      </c>
      <c r="AS47" s="302"/>
      <c r="AT47" s="492">
        <f t="shared" si="24"/>
        <v>0</v>
      </c>
      <c r="AU47" s="493">
        <f t="shared" si="5"/>
        <v>0</v>
      </c>
      <c r="AV47" s="299"/>
      <c r="AW47" s="300"/>
      <c r="AX47" s="301"/>
      <c r="AY47" s="491">
        <f t="shared" si="6"/>
        <v>0</v>
      </c>
      <c r="AZ47" s="302"/>
      <c r="BA47" s="492">
        <f t="shared" si="25"/>
        <v>0</v>
      </c>
      <c r="BB47" s="493">
        <f t="shared" si="7"/>
        <v>0</v>
      </c>
      <c r="BC47" s="299"/>
      <c r="BD47" s="300"/>
      <c r="BE47" s="501"/>
      <c r="BF47" s="491">
        <f t="shared" si="8"/>
        <v>0</v>
      </c>
      <c r="BG47" s="302"/>
      <c r="BH47" s="492">
        <f t="shared" si="26"/>
        <v>0</v>
      </c>
      <c r="BI47" s="493">
        <f t="shared" si="9"/>
        <v>0</v>
      </c>
      <c r="BJ47" s="299"/>
      <c r="BK47" s="300"/>
      <c r="BL47" s="301"/>
      <c r="BM47" s="491">
        <f t="shared" si="10"/>
        <v>0</v>
      </c>
      <c r="BN47" s="302"/>
      <c r="BO47" s="492">
        <f t="shared" si="27"/>
        <v>0</v>
      </c>
      <c r="BP47" s="698">
        <f t="shared" si="11"/>
        <v>0</v>
      </c>
      <c r="BQ47" s="1045">
        <f t="shared" si="28"/>
        <v>0</v>
      </c>
      <c r="BR47" s="290"/>
      <c r="BS47" s="290"/>
      <c r="BT47" s="290"/>
      <c r="BU47" s="290"/>
      <c r="BV47" s="290"/>
      <c r="BW47" s="290"/>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row>
    <row r="48" spans="1:106" ht="20.100000000000001" customHeight="1">
      <c r="A48" s="1356"/>
      <c r="B48" s="1189"/>
      <c r="C48" s="299"/>
      <c r="D48" s="300"/>
      <c r="E48" s="301"/>
      <c r="F48" s="491">
        <f t="shared" si="12"/>
        <v>0</v>
      </c>
      <c r="G48" s="961">
        <f t="shared" si="29"/>
        <v>0</v>
      </c>
      <c r="H48" s="299"/>
      <c r="I48" s="428"/>
      <c r="J48" s="301"/>
      <c r="K48" s="491">
        <f t="shared" si="14"/>
        <v>0</v>
      </c>
      <c r="L48" s="961">
        <f t="shared" si="15"/>
        <v>0</v>
      </c>
      <c r="M48" s="138"/>
      <c r="N48" s="300"/>
      <c r="O48" s="301"/>
      <c r="P48" s="491">
        <f t="shared" si="16"/>
        <v>0</v>
      </c>
      <c r="Q48" s="302"/>
      <c r="R48" s="492">
        <f t="shared" si="17"/>
        <v>0</v>
      </c>
      <c r="S48" s="493">
        <f t="shared" si="0"/>
        <v>0</v>
      </c>
      <c r="T48" s="299"/>
      <c r="U48" s="300"/>
      <c r="V48" s="133"/>
      <c r="W48" s="491">
        <f t="shared" si="18"/>
        <v>0</v>
      </c>
      <c r="X48" s="302"/>
      <c r="Y48" s="492">
        <f t="shared" si="19"/>
        <v>0</v>
      </c>
      <c r="Z48" s="493">
        <f t="shared" si="1"/>
        <v>0</v>
      </c>
      <c r="AA48" s="299"/>
      <c r="AB48" s="428"/>
      <c r="AC48" s="301"/>
      <c r="AD48" s="491">
        <f t="shared" si="20"/>
        <v>0</v>
      </c>
      <c r="AE48" s="429"/>
      <c r="AF48" s="492">
        <f t="shared" si="21"/>
        <v>0</v>
      </c>
      <c r="AG48" s="493">
        <f t="shared" si="2"/>
        <v>0</v>
      </c>
      <c r="AH48" s="138"/>
      <c r="AI48" s="300"/>
      <c r="AJ48" s="301"/>
      <c r="AK48" s="491">
        <f t="shared" si="22"/>
        <v>0</v>
      </c>
      <c r="AL48" s="302"/>
      <c r="AM48" s="492">
        <f t="shared" si="23"/>
        <v>0</v>
      </c>
      <c r="AN48" s="493">
        <f t="shared" si="3"/>
        <v>0</v>
      </c>
      <c r="AO48" s="299"/>
      <c r="AP48" s="300"/>
      <c r="AQ48" s="301"/>
      <c r="AR48" s="491">
        <f t="shared" si="4"/>
        <v>0</v>
      </c>
      <c r="AS48" s="302"/>
      <c r="AT48" s="492">
        <f t="shared" si="24"/>
        <v>0</v>
      </c>
      <c r="AU48" s="493">
        <f t="shared" si="5"/>
        <v>0</v>
      </c>
      <c r="AV48" s="299"/>
      <c r="AW48" s="300"/>
      <c r="AX48" s="301"/>
      <c r="AY48" s="491">
        <f t="shared" si="6"/>
        <v>0</v>
      </c>
      <c r="AZ48" s="302"/>
      <c r="BA48" s="492">
        <f t="shared" si="25"/>
        <v>0</v>
      </c>
      <c r="BB48" s="493">
        <f t="shared" si="7"/>
        <v>0</v>
      </c>
      <c r="BC48" s="299"/>
      <c r="BD48" s="300"/>
      <c r="BE48" s="501"/>
      <c r="BF48" s="491">
        <f t="shared" si="8"/>
        <v>0</v>
      </c>
      <c r="BG48" s="302"/>
      <c r="BH48" s="492">
        <f t="shared" si="26"/>
        <v>0</v>
      </c>
      <c r="BI48" s="493">
        <f t="shared" si="9"/>
        <v>0</v>
      </c>
      <c r="BJ48" s="299"/>
      <c r="BK48" s="300"/>
      <c r="BL48" s="301"/>
      <c r="BM48" s="491">
        <f t="shared" si="10"/>
        <v>0</v>
      </c>
      <c r="BN48" s="302"/>
      <c r="BO48" s="492">
        <f t="shared" si="27"/>
        <v>0</v>
      </c>
      <c r="BP48" s="698">
        <f t="shared" si="11"/>
        <v>0</v>
      </c>
      <c r="BQ48" s="1045">
        <f t="shared" si="28"/>
        <v>0</v>
      </c>
      <c r="BR48" s="290"/>
      <c r="BS48" s="290"/>
      <c r="BT48" s="290"/>
      <c r="BU48" s="290"/>
      <c r="BV48" s="290"/>
      <c r="BW48" s="290"/>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row>
    <row r="49" spans="1:106" ht="20.100000000000001" customHeight="1">
      <c r="A49" s="1356"/>
      <c r="B49" s="1189"/>
      <c r="C49" s="299"/>
      <c r="D49" s="300"/>
      <c r="E49" s="301"/>
      <c r="F49" s="491">
        <f t="shared" si="12"/>
        <v>0</v>
      </c>
      <c r="G49" s="961">
        <f t="shared" si="29"/>
        <v>0</v>
      </c>
      <c r="H49" s="299"/>
      <c r="I49" s="428"/>
      <c r="J49" s="301"/>
      <c r="K49" s="491">
        <f t="shared" si="14"/>
        <v>0</v>
      </c>
      <c r="L49" s="961">
        <f t="shared" si="15"/>
        <v>0</v>
      </c>
      <c r="M49" s="138"/>
      <c r="N49" s="300"/>
      <c r="O49" s="301"/>
      <c r="P49" s="491">
        <f t="shared" si="16"/>
        <v>0</v>
      </c>
      <c r="Q49" s="302"/>
      <c r="R49" s="492">
        <f t="shared" si="17"/>
        <v>0</v>
      </c>
      <c r="S49" s="493">
        <f t="shared" si="0"/>
        <v>0</v>
      </c>
      <c r="T49" s="299"/>
      <c r="U49" s="300"/>
      <c r="V49" s="133"/>
      <c r="W49" s="491">
        <f t="shared" si="18"/>
        <v>0</v>
      </c>
      <c r="X49" s="302"/>
      <c r="Y49" s="492">
        <f t="shared" si="19"/>
        <v>0</v>
      </c>
      <c r="Z49" s="493">
        <f t="shared" si="1"/>
        <v>0</v>
      </c>
      <c r="AA49" s="299"/>
      <c r="AB49" s="428"/>
      <c r="AC49" s="301"/>
      <c r="AD49" s="491">
        <f t="shared" si="20"/>
        <v>0</v>
      </c>
      <c r="AE49" s="429"/>
      <c r="AF49" s="492">
        <f t="shared" si="21"/>
        <v>0</v>
      </c>
      <c r="AG49" s="493">
        <f t="shared" si="2"/>
        <v>0</v>
      </c>
      <c r="AH49" s="138"/>
      <c r="AI49" s="300"/>
      <c r="AJ49" s="301"/>
      <c r="AK49" s="491">
        <f t="shared" si="22"/>
        <v>0</v>
      </c>
      <c r="AL49" s="302"/>
      <c r="AM49" s="492">
        <f t="shared" si="23"/>
        <v>0</v>
      </c>
      <c r="AN49" s="493">
        <f t="shared" si="3"/>
        <v>0</v>
      </c>
      <c r="AO49" s="299"/>
      <c r="AP49" s="300"/>
      <c r="AQ49" s="301"/>
      <c r="AR49" s="491">
        <f t="shared" si="4"/>
        <v>0</v>
      </c>
      <c r="AS49" s="302"/>
      <c r="AT49" s="492">
        <f t="shared" si="24"/>
        <v>0</v>
      </c>
      <c r="AU49" s="493">
        <f t="shared" si="5"/>
        <v>0</v>
      </c>
      <c r="AV49" s="299"/>
      <c r="AW49" s="300"/>
      <c r="AX49" s="301"/>
      <c r="AY49" s="491">
        <f t="shared" si="6"/>
        <v>0</v>
      </c>
      <c r="AZ49" s="302"/>
      <c r="BA49" s="492">
        <f t="shared" si="25"/>
        <v>0</v>
      </c>
      <c r="BB49" s="493">
        <f t="shared" si="7"/>
        <v>0</v>
      </c>
      <c r="BC49" s="299"/>
      <c r="BD49" s="300"/>
      <c r="BE49" s="501"/>
      <c r="BF49" s="491">
        <f t="shared" si="8"/>
        <v>0</v>
      </c>
      <c r="BG49" s="302"/>
      <c r="BH49" s="492">
        <f t="shared" si="26"/>
        <v>0</v>
      </c>
      <c r="BI49" s="493">
        <f t="shared" si="9"/>
        <v>0</v>
      </c>
      <c r="BJ49" s="299"/>
      <c r="BK49" s="300"/>
      <c r="BL49" s="301"/>
      <c r="BM49" s="491">
        <f t="shared" si="10"/>
        <v>0</v>
      </c>
      <c r="BN49" s="302"/>
      <c r="BO49" s="492">
        <f t="shared" si="27"/>
        <v>0</v>
      </c>
      <c r="BP49" s="698">
        <f t="shared" si="11"/>
        <v>0</v>
      </c>
      <c r="BQ49" s="1045">
        <f t="shared" si="28"/>
        <v>0</v>
      </c>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row>
    <row r="50" spans="1:106" ht="20.100000000000001" customHeight="1">
      <c r="A50" s="1356"/>
      <c r="B50" s="1189"/>
      <c r="C50" s="299"/>
      <c r="D50" s="300"/>
      <c r="E50" s="301"/>
      <c r="F50" s="491">
        <f t="shared" si="12"/>
        <v>0</v>
      </c>
      <c r="G50" s="961">
        <f t="shared" si="29"/>
        <v>0</v>
      </c>
      <c r="H50" s="299"/>
      <c r="I50" s="428"/>
      <c r="J50" s="301"/>
      <c r="K50" s="491">
        <f t="shared" si="14"/>
        <v>0</v>
      </c>
      <c r="L50" s="961">
        <f t="shared" si="15"/>
        <v>0</v>
      </c>
      <c r="M50" s="138"/>
      <c r="N50" s="300"/>
      <c r="O50" s="301"/>
      <c r="P50" s="491">
        <f t="shared" si="16"/>
        <v>0</v>
      </c>
      <c r="Q50" s="302"/>
      <c r="R50" s="492">
        <f t="shared" si="17"/>
        <v>0</v>
      </c>
      <c r="S50" s="493">
        <f t="shared" si="0"/>
        <v>0</v>
      </c>
      <c r="T50" s="299"/>
      <c r="U50" s="300"/>
      <c r="V50" s="133"/>
      <c r="W50" s="491">
        <f t="shared" si="18"/>
        <v>0</v>
      </c>
      <c r="X50" s="302"/>
      <c r="Y50" s="492">
        <f t="shared" si="19"/>
        <v>0</v>
      </c>
      <c r="Z50" s="493">
        <f t="shared" si="1"/>
        <v>0</v>
      </c>
      <c r="AA50" s="299"/>
      <c r="AB50" s="428"/>
      <c r="AC50" s="301"/>
      <c r="AD50" s="491">
        <f t="shared" si="20"/>
        <v>0</v>
      </c>
      <c r="AE50" s="429"/>
      <c r="AF50" s="492">
        <f t="shared" si="21"/>
        <v>0</v>
      </c>
      <c r="AG50" s="493">
        <f t="shared" si="2"/>
        <v>0</v>
      </c>
      <c r="AH50" s="138"/>
      <c r="AI50" s="300"/>
      <c r="AJ50" s="301"/>
      <c r="AK50" s="491">
        <f t="shared" si="22"/>
        <v>0</v>
      </c>
      <c r="AL50" s="302"/>
      <c r="AM50" s="492">
        <f t="shared" si="23"/>
        <v>0</v>
      </c>
      <c r="AN50" s="493">
        <f t="shared" si="3"/>
        <v>0</v>
      </c>
      <c r="AO50" s="299"/>
      <c r="AP50" s="300"/>
      <c r="AQ50" s="301"/>
      <c r="AR50" s="491">
        <f t="shared" si="4"/>
        <v>0</v>
      </c>
      <c r="AS50" s="302"/>
      <c r="AT50" s="492">
        <f t="shared" si="24"/>
        <v>0</v>
      </c>
      <c r="AU50" s="493">
        <f t="shared" si="5"/>
        <v>0</v>
      </c>
      <c r="AV50" s="299"/>
      <c r="AW50" s="300"/>
      <c r="AX50" s="301"/>
      <c r="AY50" s="491">
        <f t="shared" si="6"/>
        <v>0</v>
      </c>
      <c r="AZ50" s="302"/>
      <c r="BA50" s="492">
        <f t="shared" si="25"/>
        <v>0</v>
      </c>
      <c r="BB50" s="493">
        <f t="shared" si="7"/>
        <v>0</v>
      </c>
      <c r="BC50" s="299"/>
      <c r="BD50" s="300"/>
      <c r="BE50" s="501"/>
      <c r="BF50" s="491">
        <f t="shared" si="8"/>
        <v>0</v>
      </c>
      <c r="BG50" s="302"/>
      <c r="BH50" s="492">
        <f t="shared" si="26"/>
        <v>0</v>
      </c>
      <c r="BI50" s="493">
        <f t="shared" si="9"/>
        <v>0</v>
      </c>
      <c r="BJ50" s="299"/>
      <c r="BK50" s="300"/>
      <c r="BL50" s="301"/>
      <c r="BM50" s="491">
        <f t="shared" si="10"/>
        <v>0</v>
      </c>
      <c r="BN50" s="302"/>
      <c r="BO50" s="492">
        <f t="shared" si="27"/>
        <v>0</v>
      </c>
      <c r="BP50" s="698">
        <f t="shared" si="11"/>
        <v>0</v>
      </c>
      <c r="BQ50" s="1045">
        <f t="shared" si="28"/>
        <v>0</v>
      </c>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row>
    <row r="51" spans="1:106" ht="20.100000000000001" customHeight="1">
      <c r="A51" s="1356"/>
      <c r="B51" s="1189"/>
      <c r="C51" s="299"/>
      <c r="D51" s="300"/>
      <c r="E51" s="301"/>
      <c r="F51" s="491">
        <f t="shared" si="12"/>
        <v>0</v>
      </c>
      <c r="G51" s="961">
        <f t="shared" si="29"/>
        <v>0</v>
      </c>
      <c r="H51" s="299"/>
      <c r="I51" s="428"/>
      <c r="J51" s="301"/>
      <c r="K51" s="491">
        <f t="shared" si="14"/>
        <v>0</v>
      </c>
      <c r="L51" s="961">
        <f t="shared" si="15"/>
        <v>0</v>
      </c>
      <c r="M51" s="138"/>
      <c r="N51" s="300"/>
      <c r="O51" s="301"/>
      <c r="P51" s="491">
        <f t="shared" si="16"/>
        <v>0</v>
      </c>
      <c r="Q51" s="302"/>
      <c r="R51" s="492">
        <f t="shared" si="17"/>
        <v>0</v>
      </c>
      <c r="S51" s="493">
        <f t="shared" si="0"/>
        <v>0</v>
      </c>
      <c r="T51" s="299"/>
      <c r="U51" s="300"/>
      <c r="V51" s="133"/>
      <c r="W51" s="491">
        <f t="shared" si="18"/>
        <v>0</v>
      </c>
      <c r="X51" s="302"/>
      <c r="Y51" s="492">
        <f t="shared" si="19"/>
        <v>0</v>
      </c>
      <c r="Z51" s="493">
        <f t="shared" si="1"/>
        <v>0</v>
      </c>
      <c r="AA51" s="299"/>
      <c r="AB51" s="428"/>
      <c r="AC51" s="301"/>
      <c r="AD51" s="491">
        <f t="shared" si="20"/>
        <v>0</v>
      </c>
      <c r="AE51" s="429"/>
      <c r="AF51" s="492">
        <f t="shared" si="21"/>
        <v>0</v>
      </c>
      <c r="AG51" s="493">
        <f t="shared" si="2"/>
        <v>0</v>
      </c>
      <c r="AH51" s="138"/>
      <c r="AI51" s="300"/>
      <c r="AJ51" s="301"/>
      <c r="AK51" s="491">
        <f t="shared" si="22"/>
        <v>0</v>
      </c>
      <c r="AL51" s="302"/>
      <c r="AM51" s="492">
        <f t="shared" si="23"/>
        <v>0</v>
      </c>
      <c r="AN51" s="493">
        <f t="shared" si="3"/>
        <v>0</v>
      </c>
      <c r="AO51" s="299"/>
      <c r="AP51" s="300"/>
      <c r="AQ51" s="301"/>
      <c r="AR51" s="491">
        <f t="shared" si="4"/>
        <v>0</v>
      </c>
      <c r="AS51" s="302"/>
      <c r="AT51" s="492">
        <f t="shared" si="24"/>
        <v>0</v>
      </c>
      <c r="AU51" s="493">
        <f t="shared" si="5"/>
        <v>0</v>
      </c>
      <c r="AV51" s="299"/>
      <c r="AW51" s="300"/>
      <c r="AX51" s="301"/>
      <c r="AY51" s="491">
        <f t="shared" si="6"/>
        <v>0</v>
      </c>
      <c r="AZ51" s="302"/>
      <c r="BA51" s="492">
        <f t="shared" si="25"/>
        <v>0</v>
      </c>
      <c r="BB51" s="493">
        <f t="shared" si="7"/>
        <v>0</v>
      </c>
      <c r="BC51" s="299"/>
      <c r="BD51" s="300"/>
      <c r="BE51" s="501"/>
      <c r="BF51" s="491">
        <f t="shared" si="8"/>
        <v>0</v>
      </c>
      <c r="BG51" s="302"/>
      <c r="BH51" s="492">
        <f t="shared" si="26"/>
        <v>0</v>
      </c>
      <c r="BI51" s="493">
        <f t="shared" si="9"/>
        <v>0</v>
      </c>
      <c r="BJ51" s="299"/>
      <c r="BK51" s="300"/>
      <c r="BL51" s="301"/>
      <c r="BM51" s="491">
        <f t="shared" si="10"/>
        <v>0</v>
      </c>
      <c r="BN51" s="302"/>
      <c r="BO51" s="492">
        <f t="shared" si="27"/>
        <v>0</v>
      </c>
      <c r="BP51" s="698">
        <f t="shared" si="11"/>
        <v>0</v>
      </c>
      <c r="BQ51" s="1045">
        <f t="shared" si="28"/>
        <v>0</v>
      </c>
      <c r="BR51" s="290"/>
      <c r="BS51" s="290"/>
      <c r="BT51" s="290"/>
      <c r="BU51" s="290"/>
      <c r="BV51" s="290"/>
      <c r="BW51" s="290"/>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row>
    <row r="52" spans="1:106" ht="20.100000000000001" customHeight="1">
      <c r="A52" s="1356"/>
      <c r="B52" s="1189"/>
      <c r="C52" s="299"/>
      <c r="D52" s="300"/>
      <c r="E52" s="301"/>
      <c r="F52" s="491">
        <f t="shared" si="12"/>
        <v>0</v>
      </c>
      <c r="G52" s="961">
        <f t="shared" si="29"/>
        <v>0</v>
      </c>
      <c r="H52" s="299"/>
      <c r="I52" s="428"/>
      <c r="J52" s="301"/>
      <c r="K52" s="491">
        <f t="shared" si="14"/>
        <v>0</v>
      </c>
      <c r="L52" s="961">
        <f t="shared" si="15"/>
        <v>0</v>
      </c>
      <c r="M52" s="138"/>
      <c r="N52" s="300"/>
      <c r="O52" s="301"/>
      <c r="P52" s="491">
        <f t="shared" si="16"/>
        <v>0</v>
      </c>
      <c r="Q52" s="302"/>
      <c r="R52" s="492">
        <f t="shared" si="17"/>
        <v>0</v>
      </c>
      <c r="S52" s="493">
        <f t="shared" si="0"/>
        <v>0</v>
      </c>
      <c r="T52" s="299"/>
      <c r="U52" s="300"/>
      <c r="V52" s="133"/>
      <c r="W52" s="491">
        <f t="shared" si="18"/>
        <v>0</v>
      </c>
      <c r="X52" s="302"/>
      <c r="Y52" s="492">
        <f t="shared" si="19"/>
        <v>0</v>
      </c>
      <c r="Z52" s="493">
        <f t="shared" si="1"/>
        <v>0</v>
      </c>
      <c r="AA52" s="299"/>
      <c r="AB52" s="428"/>
      <c r="AC52" s="301"/>
      <c r="AD52" s="491">
        <f t="shared" si="20"/>
        <v>0</v>
      </c>
      <c r="AE52" s="429"/>
      <c r="AF52" s="492">
        <f t="shared" si="21"/>
        <v>0</v>
      </c>
      <c r="AG52" s="493">
        <f t="shared" si="2"/>
        <v>0</v>
      </c>
      <c r="AH52" s="138"/>
      <c r="AI52" s="300"/>
      <c r="AJ52" s="301"/>
      <c r="AK52" s="491">
        <f t="shared" si="22"/>
        <v>0</v>
      </c>
      <c r="AL52" s="302"/>
      <c r="AM52" s="492">
        <f t="shared" si="23"/>
        <v>0</v>
      </c>
      <c r="AN52" s="493">
        <f t="shared" si="3"/>
        <v>0</v>
      </c>
      <c r="AO52" s="299"/>
      <c r="AP52" s="300"/>
      <c r="AQ52" s="301"/>
      <c r="AR52" s="491">
        <f t="shared" si="4"/>
        <v>0</v>
      </c>
      <c r="AS52" s="302"/>
      <c r="AT52" s="492">
        <f t="shared" si="24"/>
        <v>0</v>
      </c>
      <c r="AU52" s="493">
        <f t="shared" si="5"/>
        <v>0</v>
      </c>
      <c r="AV52" s="299"/>
      <c r="AW52" s="300"/>
      <c r="AX52" s="301"/>
      <c r="AY52" s="491">
        <f t="shared" si="6"/>
        <v>0</v>
      </c>
      <c r="AZ52" s="302"/>
      <c r="BA52" s="492">
        <f t="shared" si="25"/>
        <v>0</v>
      </c>
      <c r="BB52" s="493">
        <f t="shared" si="7"/>
        <v>0</v>
      </c>
      <c r="BC52" s="299"/>
      <c r="BD52" s="300"/>
      <c r="BE52" s="501"/>
      <c r="BF52" s="491">
        <f t="shared" si="8"/>
        <v>0</v>
      </c>
      <c r="BG52" s="302"/>
      <c r="BH52" s="492">
        <f t="shared" si="26"/>
        <v>0</v>
      </c>
      <c r="BI52" s="493">
        <f t="shared" si="9"/>
        <v>0</v>
      </c>
      <c r="BJ52" s="299"/>
      <c r="BK52" s="300"/>
      <c r="BL52" s="301"/>
      <c r="BM52" s="491">
        <f t="shared" si="10"/>
        <v>0</v>
      </c>
      <c r="BN52" s="302"/>
      <c r="BO52" s="492">
        <f t="shared" si="27"/>
        <v>0</v>
      </c>
      <c r="BP52" s="698">
        <f t="shared" si="11"/>
        <v>0</v>
      </c>
      <c r="BQ52" s="1045">
        <f t="shared" si="28"/>
        <v>0</v>
      </c>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row>
    <row r="53" spans="1:106" ht="20.100000000000001" customHeight="1">
      <c r="A53" s="1356"/>
      <c r="B53" s="1189"/>
      <c r="C53" s="299"/>
      <c r="D53" s="300"/>
      <c r="E53" s="301"/>
      <c r="F53" s="491">
        <f t="shared" si="12"/>
        <v>0</v>
      </c>
      <c r="G53" s="961">
        <f t="shared" si="29"/>
        <v>0</v>
      </c>
      <c r="H53" s="299"/>
      <c r="I53" s="428"/>
      <c r="J53" s="301"/>
      <c r="K53" s="491">
        <f t="shared" si="14"/>
        <v>0</v>
      </c>
      <c r="L53" s="961">
        <f t="shared" si="15"/>
        <v>0</v>
      </c>
      <c r="M53" s="138"/>
      <c r="N53" s="300"/>
      <c r="O53" s="301"/>
      <c r="P53" s="491">
        <f t="shared" si="16"/>
        <v>0</v>
      </c>
      <c r="Q53" s="302"/>
      <c r="R53" s="492">
        <f t="shared" si="17"/>
        <v>0</v>
      </c>
      <c r="S53" s="493">
        <f t="shared" si="0"/>
        <v>0</v>
      </c>
      <c r="T53" s="299"/>
      <c r="U53" s="300"/>
      <c r="V53" s="133"/>
      <c r="W53" s="491">
        <f t="shared" si="18"/>
        <v>0</v>
      </c>
      <c r="X53" s="302"/>
      <c r="Y53" s="492">
        <f t="shared" si="19"/>
        <v>0</v>
      </c>
      <c r="Z53" s="493">
        <f t="shared" si="1"/>
        <v>0</v>
      </c>
      <c r="AA53" s="299"/>
      <c r="AB53" s="428"/>
      <c r="AC53" s="301"/>
      <c r="AD53" s="491">
        <f t="shared" si="20"/>
        <v>0</v>
      </c>
      <c r="AE53" s="429"/>
      <c r="AF53" s="492">
        <f t="shared" si="21"/>
        <v>0</v>
      </c>
      <c r="AG53" s="493">
        <f t="shared" si="2"/>
        <v>0</v>
      </c>
      <c r="AH53" s="138"/>
      <c r="AI53" s="300"/>
      <c r="AJ53" s="301"/>
      <c r="AK53" s="491">
        <f t="shared" si="22"/>
        <v>0</v>
      </c>
      <c r="AL53" s="302"/>
      <c r="AM53" s="492">
        <f t="shared" si="23"/>
        <v>0</v>
      </c>
      <c r="AN53" s="493">
        <f t="shared" si="3"/>
        <v>0</v>
      </c>
      <c r="AO53" s="299"/>
      <c r="AP53" s="300"/>
      <c r="AQ53" s="301"/>
      <c r="AR53" s="491">
        <f t="shared" si="4"/>
        <v>0</v>
      </c>
      <c r="AS53" s="302"/>
      <c r="AT53" s="492">
        <f t="shared" si="24"/>
        <v>0</v>
      </c>
      <c r="AU53" s="493">
        <f t="shared" si="5"/>
        <v>0</v>
      </c>
      <c r="AV53" s="299"/>
      <c r="AW53" s="300"/>
      <c r="AX53" s="301"/>
      <c r="AY53" s="491">
        <f t="shared" si="6"/>
        <v>0</v>
      </c>
      <c r="AZ53" s="302"/>
      <c r="BA53" s="492">
        <f t="shared" si="25"/>
        <v>0</v>
      </c>
      <c r="BB53" s="493">
        <f t="shared" si="7"/>
        <v>0</v>
      </c>
      <c r="BC53" s="299"/>
      <c r="BD53" s="300"/>
      <c r="BE53" s="501"/>
      <c r="BF53" s="491">
        <f t="shared" si="8"/>
        <v>0</v>
      </c>
      <c r="BG53" s="302"/>
      <c r="BH53" s="492">
        <f t="shared" si="26"/>
        <v>0</v>
      </c>
      <c r="BI53" s="493">
        <f t="shared" si="9"/>
        <v>0</v>
      </c>
      <c r="BJ53" s="299"/>
      <c r="BK53" s="300"/>
      <c r="BL53" s="301"/>
      <c r="BM53" s="491">
        <f t="shared" si="10"/>
        <v>0</v>
      </c>
      <c r="BN53" s="302"/>
      <c r="BO53" s="492">
        <f t="shared" si="27"/>
        <v>0</v>
      </c>
      <c r="BP53" s="698">
        <f t="shared" si="11"/>
        <v>0</v>
      </c>
      <c r="BQ53" s="1045">
        <f t="shared" si="28"/>
        <v>0</v>
      </c>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row>
    <row r="54" spans="1:106" ht="20.100000000000001" customHeight="1">
      <c r="A54" s="1356"/>
      <c r="B54" s="1189"/>
      <c r="C54" s="299"/>
      <c r="D54" s="300"/>
      <c r="E54" s="301"/>
      <c r="F54" s="491">
        <f t="shared" si="12"/>
        <v>0</v>
      </c>
      <c r="G54" s="961">
        <f t="shared" si="29"/>
        <v>0</v>
      </c>
      <c r="H54" s="138"/>
      <c r="I54" s="428"/>
      <c r="J54" s="133"/>
      <c r="K54" s="491">
        <f t="shared" si="14"/>
        <v>0</v>
      </c>
      <c r="L54" s="961">
        <f t="shared" si="15"/>
        <v>0</v>
      </c>
      <c r="M54" s="138"/>
      <c r="N54" s="428"/>
      <c r="O54" s="133"/>
      <c r="P54" s="491">
        <f t="shared" si="16"/>
        <v>0</v>
      </c>
      <c r="Q54" s="429"/>
      <c r="R54" s="492">
        <f t="shared" si="17"/>
        <v>0</v>
      </c>
      <c r="S54" s="493">
        <f t="shared" si="0"/>
        <v>0</v>
      </c>
      <c r="T54" s="138"/>
      <c r="U54" s="428"/>
      <c r="V54" s="133"/>
      <c r="W54" s="491">
        <f t="shared" si="18"/>
        <v>0</v>
      </c>
      <c r="X54" s="429"/>
      <c r="Y54" s="492">
        <f t="shared" si="19"/>
        <v>0</v>
      </c>
      <c r="Z54" s="493">
        <f t="shared" si="1"/>
        <v>0</v>
      </c>
      <c r="AA54" s="138"/>
      <c r="AB54" s="428"/>
      <c r="AC54" s="133"/>
      <c r="AD54" s="491">
        <f t="shared" si="20"/>
        <v>0</v>
      </c>
      <c r="AE54" s="429"/>
      <c r="AF54" s="492">
        <f t="shared" si="21"/>
        <v>0</v>
      </c>
      <c r="AG54" s="493">
        <f t="shared" si="2"/>
        <v>0</v>
      </c>
      <c r="AH54" s="138"/>
      <c r="AI54" s="300"/>
      <c r="AJ54" s="301"/>
      <c r="AK54" s="491">
        <f t="shared" si="22"/>
        <v>0</v>
      </c>
      <c r="AL54" s="302"/>
      <c r="AM54" s="492">
        <f t="shared" si="23"/>
        <v>0</v>
      </c>
      <c r="AN54" s="493">
        <f t="shared" si="3"/>
        <v>0</v>
      </c>
      <c r="AO54" s="299"/>
      <c r="AP54" s="300"/>
      <c r="AQ54" s="301"/>
      <c r="AR54" s="491">
        <f t="shared" si="4"/>
        <v>0</v>
      </c>
      <c r="AS54" s="302"/>
      <c r="AT54" s="492">
        <f t="shared" si="24"/>
        <v>0</v>
      </c>
      <c r="AU54" s="493">
        <f t="shared" si="5"/>
        <v>0</v>
      </c>
      <c r="AV54" s="299"/>
      <c r="AW54" s="300"/>
      <c r="AX54" s="301"/>
      <c r="AY54" s="491">
        <f t="shared" si="6"/>
        <v>0</v>
      </c>
      <c r="AZ54" s="302"/>
      <c r="BA54" s="492">
        <f t="shared" si="25"/>
        <v>0</v>
      </c>
      <c r="BB54" s="493">
        <f t="shared" si="7"/>
        <v>0</v>
      </c>
      <c r="BC54" s="299"/>
      <c r="BD54" s="300"/>
      <c r="BE54" s="501"/>
      <c r="BF54" s="491">
        <f t="shared" si="8"/>
        <v>0</v>
      </c>
      <c r="BG54" s="302"/>
      <c r="BH54" s="492">
        <f t="shared" si="26"/>
        <v>0</v>
      </c>
      <c r="BI54" s="493">
        <f t="shared" si="9"/>
        <v>0</v>
      </c>
      <c r="BJ54" s="299"/>
      <c r="BK54" s="300"/>
      <c r="BL54" s="301"/>
      <c r="BM54" s="491">
        <f t="shared" si="10"/>
        <v>0</v>
      </c>
      <c r="BN54" s="302"/>
      <c r="BO54" s="492">
        <f t="shared" si="27"/>
        <v>0</v>
      </c>
      <c r="BP54" s="698">
        <f t="shared" si="11"/>
        <v>0</v>
      </c>
      <c r="BQ54" s="1045">
        <f t="shared" si="28"/>
        <v>0</v>
      </c>
      <c r="BR54" s="290"/>
      <c r="BS54" s="290"/>
      <c r="BT54" s="290"/>
      <c r="BU54" s="290"/>
      <c r="BV54" s="290"/>
      <c r="BW54" s="290"/>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row>
    <row r="55" spans="1:106" ht="20.100000000000001" customHeight="1">
      <c r="A55" s="1356"/>
      <c r="B55" s="1189"/>
      <c r="C55" s="299"/>
      <c r="D55" s="300"/>
      <c r="E55" s="301"/>
      <c r="F55" s="491">
        <f t="shared" si="12"/>
        <v>0</v>
      </c>
      <c r="G55" s="961">
        <f t="shared" si="29"/>
        <v>0</v>
      </c>
      <c r="H55" s="299"/>
      <c r="I55" s="300"/>
      <c r="J55" s="301"/>
      <c r="K55" s="491">
        <f t="shared" si="14"/>
        <v>0</v>
      </c>
      <c r="L55" s="961">
        <f t="shared" si="15"/>
        <v>0</v>
      </c>
      <c r="M55" s="299"/>
      <c r="N55" s="300"/>
      <c r="O55" s="301"/>
      <c r="P55" s="491">
        <f t="shared" si="16"/>
        <v>0</v>
      </c>
      <c r="Q55" s="302"/>
      <c r="R55" s="492">
        <f t="shared" si="17"/>
        <v>0</v>
      </c>
      <c r="S55" s="493">
        <f t="shared" si="0"/>
        <v>0</v>
      </c>
      <c r="T55" s="299"/>
      <c r="U55" s="300"/>
      <c r="V55" s="301"/>
      <c r="W55" s="491">
        <f t="shared" si="18"/>
        <v>0</v>
      </c>
      <c r="X55" s="302"/>
      <c r="Y55" s="492">
        <f t="shared" si="19"/>
        <v>0</v>
      </c>
      <c r="Z55" s="493">
        <f t="shared" si="1"/>
        <v>0</v>
      </c>
      <c r="AA55" s="299"/>
      <c r="AB55" s="300"/>
      <c r="AC55" s="301"/>
      <c r="AD55" s="491">
        <f t="shared" si="20"/>
        <v>0</v>
      </c>
      <c r="AE55" s="302"/>
      <c r="AF55" s="492">
        <f t="shared" si="21"/>
        <v>0</v>
      </c>
      <c r="AG55" s="493">
        <f t="shared" si="2"/>
        <v>0</v>
      </c>
      <c r="AH55" s="299"/>
      <c r="AI55" s="300"/>
      <c r="AJ55" s="301"/>
      <c r="AK55" s="491">
        <f t="shared" si="22"/>
        <v>0</v>
      </c>
      <c r="AL55" s="302"/>
      <c r="AM55" s="492">
        <f t="shared" si="23"/>
        <v>0</v>
      </c>
      <c r="AN55" s="493">
        <f t="shared" si="3"/>
        <v>0</v>
      </c>
      <c r="AO55" s="299"/>
      <c r="AP55" s="300"/>
      <c r="AQ55" s="301"/>
      <c r="AR55" s="491">
        <f t="shared" si="4"/>
        <v>0</v>
      </c>
      <c r="AS55" s="302"/>
      <c r="AT55" s="492">
        <f t="shared" si="24"/>
        <v>0</v>
      </c>
      <c r="AU55" s="493">
        <f t="shared" si="5"/>
        <v>0</v>
      </c>
      <c r="AV55" s="299"/>
      <c r="AW55" s="300"/>
      <c r="AX55" s="301"/>
      <c r="AY55" s="491">
        <f t="shared" si="6"/>
        <v>0</v>
      </c>
      <c r="AZ55" s="302"/>
      <c r="BA55" s="492">
        <f t="shared" si="25"/>
        <v>0</v>
      </c>
      <c r="BB55" s="493">
        <f t="shared" si="7"/>
        <v>0</v>
      </c>
      <c r="BC55" s="299"/>
      <c r="BD55" s="300"/>
      <c r="BE55" s="501"/>
      <c r="BF55" s="491">
        <f t="shared" si="8"/>
        <v>0</v>
      </c>
      <c r="BG55" s="302"/>
      <c r="BH55" s="492">
        <f t="shared" si="26"/>
        <v>0</v>
      </c>
      <c r="BI55" s="493">
        <f t="shared" si="9"/>
        <v>0</v>
      </c>
      <c r="BJ55" s="299"/>
      <c r="BK55" s="300"/>
      <c r="BL55" s="301"/>
      <c r="BM55" s="491">
        <f t="shared" si="10"/>
        <v>0</v>
      </c>
      <c r="BN55" s="302"/>
      <c r="BO55" s="492">
        <f t="shared" si="27"/>
        <v>0</v>
      </c>
      <c r="BP55" s="698">
        <f t="shared" si="11"/>
        <v>0</v>
      </c>
      <c r="BQ55" s="1045">
        <f t="shared" si="28"/>
        <v>0</v>
      </c>
      <c r="BR55" s="290"/>
      <c r="BS55" s="290"/>
      <c r="BT55" s="290"/>
      <c r="BU55" s="290"/>
      <c r="BV55" s="290"/>
      <c r="BW55" s="290"/>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row>
    <row r="56" spans="1:106" s="56" customFormat="1" ht="20.100000000000001" customHeight="1">
      <c r="A56" s="1437"/>
      <c r="B56" s="1438"/>
      <c r="C56" s="1397" t="s">
        <v>319</v>
      </c>
      <c r="D56" s="1398"/>
      <c r="E56" s="1398"/>
      <c r="F56" s="1399"/>
      <c r="G56" s="494">
        <f>ROUND(SUM(G14:G55),0)</f>
        <v>0</v>
      </c>
      <c r="H56" s="1397" t="s">
        <v>319</v>
      </c>
      <c r="I56" s="1398"/>
      <c r="J56" s="1398"/>
      <c r="K56" s="1399"/>
      <c r="L56" s="494">
        <f>ROUND(SUM(L14:L55),0)</f>
        <v>0</v>
      </c>
      <c r="M56" s="1397" t="s">
        <v>319</v>
      </c>
      <c r="N56" s="1398"/>
      <c r="O56" s="1398"/>
      <c r="P56" s="1399"/>
      <c r="Q56" s="494">
        <f>ROUND(SUM(Q14:Q55),0)</f>
        <v>0</v>
      </c>
      <c r="R56" s="492">
        <f>ROUND(SUM(R14:R55),0)</f>
        <v>0</v>
      </c>
      <c r="S56" s="495">
        <f>ROUND(SUM(S14:S55),0)</f>
        <v>0</v>
      </c>
      <c r="T56" s="1397" t="s">
        <v>319</v>
      </c>
      <c r="U56" s="1398"/>
      <c r="V56" s="1398"/>
      <c r="W56" s="1399"/>
      <c r="X56" s="494">
        <f>ROUND(SUM(X14:X55),0)</f>
        <v>0</v>
      </c>
      <c r="Y56" s="492">
        <f>ROUND(SUM(Y14:Y55),0)</f>
        <v>0</v>
      </c>
      <c r="Z56" s="495">
        <f>ROUND(SUM(Z14:Z55),0)</f>
        <v>0</v>
      </c>
      <c r="AA56" s="1397" t="s">
        <v>319</v>
      </c>
      <c r="AB56" s="1398"/>
      <c r="AC56" s="1398"/>
      <c r="AD56" s="1399"/>
      <c r="AE56" s="494">
        <f>ROUND(SUM(AE14:AE55),0)</f>
        <v>0</v>
      </c>
      <c r="AF56" s="492">
        <f>ROUND(SUM(AF14:AF55),0)</f>
        <v>0</v>
      </c>
      <c r="AG56" s="495">
        <f>SUM(AG14:AG55)</f>
        <v>0</v>
      </c>
      <c r="AH56" s="1397" t="s">
        <v>319</v>
      </c>
      <c r="AI56" s="1398"/>
      <c r="AJ56" s="1398"/>
      <c r="AK56" s="1399"/>
      <c r="AL56" s="494">
        <f>ROUND(SUM(AL14:AL55),0)</f>
        <v>0</v>
      </c>
      <c r="AM56" s="492">
        <f>ROUND(SUM(AM14:AM55),0)</f>
        <v>0</v>
      </c>
      <c r="AN56" s="495">
        <f>ROUND(SUM(AN14:AN55),0)</f>
        <v>0</v>
      </c>
      <c r="AO56" s="1397" t="s">
        <v>319</v>
      </c>
      <c r="AP56" s="1398"/>
      <c r="AQ56" s="1398"/>
      <c r="AR56" s="1399"/>
      <c r="AS56" s="494">
        <f>ROUND(SUM(AS14:AS55),0)</f>
        <v>0</v>
      </c>
      <c r="AT56" s="492">
        <f>ROUND(SUM(AT14:AT55),0)</f>
        <v>0</v>
      </c>
      <c r="AU56" s="495">
        <f>ROUND(SUM(AU14:AU55),0)</f>
        <v>0</v>
      </c>
      <c r="AV56" s="1397" t="s">
        <v>319</v>
      </c>
      <c r="AW56" s="1398"/>
      <c r="AX56" s="1398"/>
      <c r="AY56" s="1399"/>
      <c r="AZ56" s="494">
        <f>ROUND(SUM(AZ14:AZ55),0)</f>
        <v>0</v>
      </c>
      <c r="BA56" s="492">
        <f>ROUND(SUM(BA14:BA55),0)</f>
        <v>0</v>
      </c>
      <c r="BB56" s="495">
        <f>ROUND(SUM(BB14:BB55),0)</f>
        <v>0</v>
      </c>
      <c r="BC56" s="1397" t="s">
        <v>319</v>
      </c>
      <c r="BD56" s="1398"/>
      <c r="BE56" s="1398"/>
      <c r="BF56" s="1399"/>
      <c r="BG56" s="494">
        <f>ROUND(SUM(BG14:BG55),0)</f>
        <v>0</v>
      </c>
      <c r="BH56" s="492">
        <f>ROUND(SUM(BH14:BH55),0)</f>
        <v>0</v>
      </c>
      <c r="BI56" s="495">
        <f>ROUND(SUM(BI14:BI55),0)</f>
        <v>0</v>
      </c>
      <c r="BJ56" s="1397" t="s">
        <v>319</v>
      </c>
      <c r="BK56" s="1398"/>
      <c r="BL56" s="1398"/>
      <c r="BM56" s="1399"/>
      <c r="BN56" s="494">
        <f>ROUND(SUM(BN14:BN55),0)</f>
        <v>0</v>
      </c>
      <c r="BO56" s="492">
        <f>ROUND(SUM(BO14:BO55),0)</f>
        <v>0</v>
      </c>
      <c r="BP56" s="699">
        <f>ROUND(SUM(BP14:BP55),0)</f>
        <v>0</v>
      </c>
      <c r="BQ56" s="1046">
        <f>SUM(BQ14:BQ55)</f>
        <v>0</v>
      </c>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row>
    <row r="57" spans="1:106" s="56" customFormat="1" ht="20.100000000000001" customHeight="1">
      <c r="A57" s="1439" t="s">
        <v>320</v>
      </c>
      <c r="B57" s="1440"/>
      <c r="C57" s="1395"/>
      <c r="D57" s="1395"/>
      <c r="E57" s="1396"/>
      <c r="F57" s="499">
        <f>SUM(F14:F55)</f>
        <v>0</v>
      </c>
      <c r="G57" s="1145"/>
      <c r="H57" s="1394"/>
      <c r="I57" s="1395"/>
      <c r="J57" s="1396"/>
      <c r="K57" s="499">
        <f>SUM(K14:K55)</f>
        <v>0</v>
      </c>
      <c r="L57" s="1145"/>
      <c r="M57" s="1394"/>
      <c r="N57" s="1395"/>
      <c r="O57" s="1396"/>
      <c r="P57" s="499">
        <f>SUM(P14:P55)</f>
        <v>0</v>
      </c>
      <c r="Q57" s="714"/>
      <c r="R57" s="715"/>
      <c r="S57" s="716"/>
      <c r="T57" s="1394"/>
      <c r="U57" s="1395"/>
      <c r="V57" s="1396"/>
      <c r="W57" s="499">
        <f>SUM(W14:W55)</f>
        <v>0</v>
      </c>
      <c r="X57" s="714"/>
      <c r="Y57" s="715"/>
      <c r="Z57" s="716"/>
      <c r="AA57" s="1394"/>
      <c r="AB57" s="1395"/>
      <c r="AC57" s="1396"/>
      <c r="AD57" s="499"/>
      <c r="AE57" s="714"/>
      <c r="AF57" s="715"/>
      <c r="AG57" s="716"/>
      <c r="AH57" s="1394"/>
      <c r="AI57" s="1395"/>
      <c r="AJ57" s="1396"/>
      <c r="AK57" s="499">
        <f>SUM(AK14:AK55)</f>
        <v>0</v>
      </c>
      <c r="AL57" s="714"/>
      <c r="AM57" s="715"/>
      <c r="AN57" s="716"/>
      <c r="AO57" s="1394"/>
      <c r="AP57" s="1395"/>
      <c r="AQ57" s="1396"/>
      <c r="AR57" s="499">
        <f>SUM(AR14:AR55)</f>
        <v>0</v>
      </c>
      <c r="AS57" s="714"/>
      <c r="AT57" s="715"/>
      <c r="AU57" s="716"/>
      <c r="AV57" s="1394"/>
      <c r="AW57" s="1395"/>
      <c r="AX57" s="1396"/>
      <c r="AY57" s="499">
        <f>SUM(AY14:AY55)</f>
        <v>0</v>
      </c>
      <c r="AZ57" s="714"/>
      <c r="BA57" s="715"/>
      <c r="BB57" s="716"/>
      <c r="BC57" s="1394"/>
      <c r="BD57" s="1395"/>
      <c r="BE57" s="1396"/>
      <c r="BF57" s="499">
        <f>SUM(BF14:BF55)</f>
        <v>0</v>
      </c>
      <c r="BG57" s="714"/>
      <c r="BH57" s="715"/>
      <c r="BI57" s="716"/>
      <c r="BJ57" s="1394"/>
      <c r="BK57" s="1395"/>
      <c r="BL57" s="1396"/>
      <c r="BM57" s="499">
        <f>SUM(BM14:BM55)</f>
        <v>0</v>
      </c>
      <c r="BN57" s="714"/>
      <c r="BO57" s="715"/>
      <c r="BP57" s="714"/>
      <c r="BQ57" s="104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row>
    <row r="58" spans="1:106" ht="20.100000000000001" customHeight="1">
      <c r="A58" s="1441" t="s">
        <v>321</v>
      </c>
      <c r="B58" s="1442"/>
      <c r="C58" s="306"/>
      <c r="D58" s="306"/>
      <c r="E58" s="306"/>
      <c r="F58" s="623"/>
      <c r="G58" s="308"/>
      <c r="H58" s="305"/>
      <c r="I58" s="134"/>
      <c r="J58" s="306"/>
      <c r="K58" s="623"/>
      <c r="L58" s="430"/>
      <c r="M58" s="139"/>
      <c r="N58" s="306"/>
      <c r="O58" s="306"/>
      <c r="P58" s="626"/>
      <c r="Q58" s="308"/>
      <c r="R58" s="500">
        <f>S58-Q58</f>
        <v>0</v>
      </c>
      <c r="S58" s="309"/>
      <c r="T58" s="305"/>
      <c r="U58" s="306"/>
      <c r="V58" s="134"/>
      <c r="W58" s="623"/>
      <c r="X58" s="308"/>
      <c r="Y58" s="500">
        <f>Z58-X58</f>
        <v>0</v>
      </c>
      <c r="Z58" s="309"/>
      <c r="AA58" s="305"/>
      <c r="AB58" s="134"/>
      <c r="AC58" s="306"/>
      <c r="AD58" s="623"/>
      <c r="AE58" s="430"/>
      <c r="AF58" s="366">
        <f>AG58-AE58</f>
        <v>0</v>
      </c>
      <c r="AG58" s="309"/>
      <c r="AH58" s="139"/>
      <c r="AI58" s="306"/>
      <c r="AJ58" s="306"/>
      <c r="AK58" s="623"/>
      <c r="AL58" s="308"/>
      <c r="AM58" s="366">
        <f>AN58-AL58</f>
        <v>0</v>
      </c>
      <c r="AN58" s="309"/>
      <c r="AO58" s="305"/>
      <c r="AP58" s="306"/>
      <c r="AQ58" s="306"/>
      <c r="AR58" s="623"/>
      <c r="AS58" s="308"/>
      <c r="AT58" s="366">
        <f>AU58-AS58</f>
        <v>0</v>
      </c>
      <c r="AU58" s="309"/>
      <c r="AV58" s="305"/>
      <c r="AW58" s="306"/>
      <c r="AX58" s="306"/>
      <c r="AY58" s="307"/>
      <c r="AZ58" s="308"/>
      <c r="BA58" s="366">
        <f>BB58-AZ58</f>
        <v>0</v>
      </c>
      <c r="BB58" s="309"/>
      <c r="BC58" s="305"/>
      <c r="BD58" s="306"/>
      <c r="BE58" s="306"/>
      <c r="BF58" s="623"/>
      <c r="BG58" s="308"/>
      <c r="BH58" s="366">
        <f>BI58-BG58</f>
        <v>0</v>
      </c>
      <c r="BI58" s="309"/>
      <c r="BJ58" s="305"/>
      <c r="BK58" s="306"/>
      <c r="BL58" s="306"/>
      <c r="BM58" s="623"/>
      <c r="BN58" s="308"/>
      <c r="BO58" s="366">
        <f>BP58-BN58</f>
        <v>0</v>
      </c>
      <c r="BP58" s="700"/>
      <c r="BQ58" s="1048"/>
      <c r="BR58" s="290"/>
      <c r="BS58" s="290"/>
      <c r="BT58" s="290"/>
      <c r="BU58" s="290"/>
      <c r="BV58" s="290"/>
      <c r="BW58" s="290"/>
      <c r="BX58" s="290"/>
      <c r="BY58" s="290"/>
      <c r="BZ58" s="290"/>
      <c r="CA58" s="290"/>
      <c r="CB58" s="290"/>
      <c r="CC58" s="290"/>
      <c r="CD58" s="290"/>
      <c r="CE58" s="290"/>
      <c r="CF58" s="290"/>
      <c r="CG58" s="290"/>
      <c r="CH58" s="290"/>
      <c r="CI58" s="290"/>
      <c r="CJ58" s="290"/>
      <c r="CK58" s="290"/>
      <c r="CL58" s="290"/>
      <c r="CM58" s="290"/>
      <c r="CN58" s="290"/>
      <c r="CO58" s="290"/>
      <c r="CP58" s="290"/>
      <c r="CQ58" s="290"/>
      <c r="CR58" s="290"/>
      <c r="CS58" s="290"/>
      <c r="CT58" s="290"/>
      <c r="CU58" s="290"/>
      <c r="CV58" s="290"/>
      <c r="CW58" s="290"/>
      <c r="CX58" s="290"/>
      <c r="CY58" s="290"/>
      <c r="CZ58" s="290"/>
      <c r="DA58" s="290"/>
      <c r="DB58" s="290"/>
    </row>
    <row r="59" spans="1:106" s="56" customFormat="1" ht="20.100000000000001" customHeight="1">
      <c r="A59" s="1441" t="s">
        <v>322</v>
      </c>
      <c r="B59" s="1442"/>
      <c r="C59" s="711"/>
      <c r="D59" s="61"/>
      <c r="E59" s="72"/>
      <c r="F59" s="624"/>
      <c r="G59" s="689">
        <f>ROUND(G56*G58,0)</f>
        <v>0</v>
      </c>
      <c r="H59" s="335"/>
      <c r="I59" s="61"/>
      <c r="J59" s="72"/>
      <c r="K59" s="624"/>
      <c r="L59" s="689">
        <f>ROUND(L56*L58,0)</f>
        <v>0</v>
      </c>
      <c r="M59" s="335"/>
      <c r="N59" s="61"/>
      <c r="O59" s="72"/>
      <c r="P59" s="624"/>
      <c r="Q59" s="689">
        <f>ROUND(Q56*Q58,0)</f>
        <v>0</v>
      </c>
      <c r="R59" s="492">
        <f>S59-Q59</f>
        <v>0</v>
      </c>
      <c r="S59" s="690">
        <f>ROUND(S56*S58,0)</f>
        <v>0</v>
      </c>
      <c r="T59" s="335"/>
      <c r="U59" s="61"/>
      <c r="V59" s="72"/>
      <c r="W59" s="624"/>
      <c r="X59" s="689">
        <f>ROUND(X56*X58,0)</f>
        <v>0</v>
      </c>
      <c r="Y59" s="492">
        <f>Z59-X59</f>
        <v>0</v>
      </c>
      <c r="Z59" s="690">
        <f>ROUND(Z56*Z58,0)</f>
        <v>0</v>
      </c>
      <c r="AA59" s="335"/>
      <c r="AB59" s="61"/>
      <c r="AC59" s="72"/>
      <c r="AD59" s="624"/>
      <c r="AE59" s="689">
        <f>ROUND(AE56*AE58,0)</f>
        <v>0</v>
      </c>
      <c r="AF59" s="492">
        <f>AG59-AE59</f>
        <v>0</v>
      </c>
      <c r="AG59" s="690">
        <f>ROUND(AG56*AG58,0)</f>
        <v>0</v>
      </c>
      <c r="AH59" s="335"/>
      <c r="AI59" s="61"/>
      <c r="AJ59" s="72"/>
      <c r="AK59" s="624"/>
      <c r="AL59" s="655">
        <f>ROUND(AL56*AL58,0)</f>
        <v>0</v>
      </c>
      <c r="AM59" s="496">
        <f>AN59-AL59</f>
        <v>0</v>
      </c>
      <c r="AN59" s="577">
        <f>ROUND(AN56*AN58,0)</f>
        <v>0</v>
      </c>
      <c r="AO59" s="335"/>
      <c r="AP59" s="61"/>
      <c r="AQ59" s="72"/>
      <c r="AR59" s="624"/>
      <c r="AS59" s="689">
        <f>ROUND(AS56*AS58,0)</f>
        <v>0</v>
      </c>
      <c r="AT59" s="492">
        <f>AU59-AS59</f>
        <v>0</v>
      </c>
      <c r="AU59" s="690">
        <f>ROUND(AU56*AU58,0)</f>
        <v>0</v>
      </c>
      <c r="AV59" s="335"/>
      <c r="AW59" s="61"/>
      <c r="AX59" s="72"/>
      <c r="AY59" s="819"/>
      <c r="AZ59" s="689">
        <f>ROUND(AZ56*AZ58,0)</f>
        <v>0</v>
      </c>
      <c r="BA59" s="492">
        <f>BB59-AZ59</f>
        <v>0</v>
      </c>
      <c r="BB59" s="690">
        <f>ROUND(BB56*BB58,0)</f>
        <v>0</v>
      </c>
      <c r="BC59" s="335"/>
      <c r="BD59" s="61"/>
      <c r="BE59" s="72"/>
      <c r="BF59" s="624"/>
      <c r="BG59" s="689">
        <f>ROUND(BG56*BG58,0)</f>
        <v>0</v>
      </c>
      <c r="BH59" s="492">
        <f>BI59-BG59</f>
        <v>0</v>
      </c>
      <c r="BI59" s="690">
        <f>ROUND(BI56*BI58,0)</f>
        <v>0</v>
      </c>
      <c r="BJ59" s="335"/>
      <c r="BK59" s="61"/>
      <c r="BL59" s="72"/>
      <c r="BM59" s="624"/>
      <c r="BN59" s="689">
        <f>ROUND(BN56*BN58,0)</f>
        <v>0</v>
      </c>
      <c r="BO59" s="492">
        <f>BP59-BN59</f>
        <v>0</v>
      </c>
      <c r="BP59" s="701">
        <f>ROUND(BP56*BP58,0)</f>
        <v>0</v>
      </c>
      <c r="BQ59" s="1046">
        <f>SUM(G59,L59)</f>
        <v>0</v>
      </c>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row>
    <row r="60" spans="1:106" s="56" customFormat="1" ht="16.5" thickBot="1">
      <c r="A60" s="1435" t="s">
        <v>323</v>
      </c>
      <c r="B60" s="1436"/>
      <c r="C60" s="712"/>
      <c r="D60" s="140"/>
      <c r="E60" s="140"/>
      <c r="F60" s="625"/>
      <c r="G60" s="656">
        <f>G56+G59</f>
        <v>0</v>
      </c>
      <c r="H60" s="336"/>
      <c r="I60" s="140"/>
      <c r="J60" s="140"/>
      <c r="K60" s="625"/>
      <c r="L60" s="656">
        <f>L56+L59</f>
        <v>0</v>
      </c>
      <c r="M60" s="336"/>
      <c r="N60" s="140"/>
      <c r="O60" s="140"/>
      <c r="P60" s="625"/>
      <c r="Q60" s="656">
        <f>Q56+Q59</f>
        <v>0</v>
      </c>
      <c r="R60" s="497">
        <f>R56+R59</f>
        <v>0</v>
      </c>
      <c r="S60" s="498">
        <f>S56+S59</f>
        <v>0</v>
      </c>
      <c r="T60" s="336"/>
      <c r="U60" s="140"/>
      <c r="V60" s="140"/>
      <c r="W60" s="625"/>
      <c r="X60" s="656">
        <f>X56+X59</f>
        <v>0</v>
      </c>
      <c r="Y60" s="497">
        <f>Y56+Y59</f>
        <v>0</v>
      </c>
      <c r="Z60" s="498">
        <f>Z56+Z59</f>
        <v>0</v>
      </c>
      <c r="AA60" s="336"/>
      <c r="AB60" s="140"/>
      <c r="AC60" s="140"/>
      <c r="AD60" s="625"/>
      <c r="AE60" s="656">
        <f>AE56+AE59</f>
        <v>0</v>
      </c>
      <c r="AF60" s="497">
        <f>AF56+AF59</f>
        <v>0</v>
      </c>
      <c r="AG60" s="498">
        <f>AG56+AG59</f>
        <v>0</v>
      </c>
      <c r="AH60" s="336"/>
      <c r="AI60" s="140"/>
      <c r="AJ60" s="140"/>
      <c r="AK60" s="625"/>
      <c r="AL60" s="656">
        <f>AL56+AL59</f>
        <v>0</v>
      </c>
      <c r="AM60" s="497">
        <f>AM56+AM59</f>
        <v>0</v>
      </c>
      <c r="AN60" s="498">
        <f>AN56+AN59</f>
        <v>0</v>
      </c>
      <c r="AO60" s="336"/>
      <c r="AP60" s="140"/>
      <c r="AQ60" s="140"/>
      <c r="AR60" s="625"/>
      <c r="AS60" s="656">
        <f>AS56+AS59</f>
        <v>0</v>
      </c>
      <c r="AT60" s="497">
        <f>AT56+AT59</f>
        <v>0</v>
      </c>
      <c r="AU60" s="498">
        <f>AU56+AU59</f>
        <v>0</v>
      </c>
      <c r="AV60" s="336"/>
      <c r="AW60" s="140"/>
      <c r="AX60" s="140"/>
      <c r="AY60" s="141"/>
      <c r="AZ60" s="656">
        <f>AZ56+AZ59</f>
        <v>0</v>
      </c>
      <c r="BA60" s="497">
        <f>BA56+BA59</f>
        <v>0</v>
      </c>
      <c r="BB60" s="498">
        <f>BB56+BB59</f>
        <v>0</v>
      </c>
      <c r="BC60" s="336"/>
      <c r="BD60" s="140"/>
      <c r="BE60" s="140"/>
      <c r="BF60" s="625"/>
      <c r="BG60" s="656">
        <f>BG56+BG59</f>
        <v>0</v>
      </c>
      <c r="BH60" s="497">
        <f>BH56+BH59</f>
        <v>0</v>
      </c>
      <c r="BI60" s="498">
        <f>BI56+BI59</f>
        <v>0</v>
      </c>
      <c r="BJ60" s="336"/>
      <c r="BK60" s="140"/>
      <c r="BL60" s="140"/>
      <c r="BM60" s="625"/>
      <c r="BN60" s="656">
        <f>BN56+BN59</f>
        <v>0</v>
      </c>
      <c r="BO60" s="497">
        <f>BO56+BO59</f>
        <v>0</v>
      </c>
      <c r="BP60" s="702">
        <f>BP56+BP59</f>
        <v>0</v>
      </c>
      <c r="BQ60" s="1049">
        <f>SUM(G60,L60)</f>
        <v>0</v>
      </c>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row>
    <row r="61" spans="1:106">
      <c r="A61" s="713"/>
      <c r="B61" s="713"/>
      <c r="C61" s="310"/>
      <c r="D61" s="311"/>
      <c r="E61" s="311"/>
      <c r="F61" s="311"/>
      <c r="G61" s="312"/>
      <c r="H61" s="312"/>
      <c r="I61" s="312"/>
      <c r="J61" s="312"/>
      <c r="K61" s="312"/>
      <c r="L61" s="312"/>
      <c r="M61" s="312"/>
      <c r="N61" s="312"/>
      <c r="O61" s="312"/>
      <c r="P61" s="312"/>
      <c r="Q61" s="312"/>
      <c r="R61" s="313"/>
      <c r="S61" s="312"/>
      <c r="T61" s="312"/>
      <c r="U61" s="312"/>
      <c r="V61" s="312"/>
      <c r="W61" s="312"/>
      <c r="X61" s="312"/>
      <c r="Y61" s="313"/>
      <c r="Z61" s="312"/>
      <c r="AA61" s="312"/>
      <c r="AB61" s="312"/>
      <c r="AC61" s="312"/>
      <c r="AD61" s="312"/>
      <c r="AE61" s="312"/>
      <c r="AF61" s="313"/>
      <c r="AG61" s="312"/>
      <c r="AH61" s="312"/>
      <c r="AI61" s="312"/>
      <c r="AJ61" s="312"/>
      <c r="AK61" s="312"/>
      <c r="AL61" s="312"/>
      <c r="AM61" s="313"/>
      <c r="AN61" s="312"/>
      <c r="AO61" s="312"/>
      <c r="AP61" s="312"/>
      <c r="AQ61" s="312"/>
      <c r="AR61" s="312"/>
      <c r="AS61" s="312"/>
      <c r="AT61" s="313"/>
      <c r="AU61" s="312"/>
      <c r="AV61" s="312"/>
      <c r="AW61" s="312"/>
      <c r="AX61" s="312"/>
      <c r="AY61" s="312"/>
      <c r="AZ61" s="312"/>
      <c r="BA61" s="313"/>
      <c r="BB61" s="312"/>
      <c r="BC61" s="312"/>
      <c r="BD61" s="312"/>
      <c r="BE61" s="312"/>
      <c r="BF61" s="312"/>
      <c r="BG61" s="312"/>
      <c r="BH61" s="313"/>
      <c r="BI61" s="312"/>
      <c r="BJ61" s="312"/>
      <c r="BK61" s="312"/>
      <c r="BL61" s="312"/>
      <c r="BM61" s="312"/>
      <c r="BN61" s="312"/>
      <c r="BO61" s="313"/>
      <c r="BP61" s="312"/>
      <c r="BQ61" s="167"/>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c r="CT61" s="290"/>
      <c r="CU61" s="290"/>
      <c r="CV61" s="290"/>
      <c r="CW61" s="290"/>
      <c r="CX61" s="290"/>
      <c r="CY61" s="290"/>
      <c r="CZ61" s="290"/>
      <c r="DA61" s="290"/>
      <c r="DB61" s="290"/>
    </row>
    <row r="62" spans="1:106">
      <c r="A62" s="314"/>
      <c r="B62" s="251"/>
      <c r="C62" s="293"/>
      <c r="D62" s="295"/>
      <c r="E62" s="295"/>
      <c r="F62" s="61"/>
      <c r="G62" s="56"/>
      <c r="H62" s="56"/>
      <c r="I62" s="56"/>
      <c r="J62" s="56"/>
      <c r="K62" s="56"/>
      <c r="L62" s="56"/>
      <c r="M62" s="56"/>
      <c r="N62" s="56"/>
      <c r="O62" s="56"/>
      <c r="P62" s="56"/>
      <c r="Q62" s="56"/>
      <c r="R62" s="289"/>
      <c r="S62" s="56"/>
      <c r="T62" s="56"/>
      <c r="U62" s="56"/>
      <c r="V62" s="56"/>
      <c r="W62" s="56"/>
      <c r="X62" s="56"/>
      <c r="Y62" s="289"/>
      <c r="Z62" s="56"/>
      <c r="AA62" s="56"/>
      <c r="AB62" s="56"/>
      <c r="AC62" s="56"/>
      <c r="AD62" s="56"/>
      <c r="AE62" s="56"/>
      <c r="AF62" s="289"/>
      <c r="AG62" s="56"/>
      <c r="AH62" s="56"/>
      <c r="BJ62" s="251"/>
      <c r="BK62" s="251"/>
      <c r="BL62" s="251"/>
      <c r="BO62" s="292"/>
      <c r="BQ62" s="56"/>
      <c r="BR62" s="290"/>
      <c r="BS62" s="290"/>
      <c r="BT62" s="290"/>
      <c r="BU62" s="290"/>
      <c r="BV62" s="290"/>
      <c r="BW62" s="290"/>
      <c r="BX62" s="290"/>
      <c r="BY62" s="290"/>
      <c r="BZ62" s="290"/>
      <c r="CA62" s="290"/>
      <c r="CB62" s="290"/>
      <c r="CC62" s="290"/>
      <c r="CD62" s="290"/>
      <c r="CE62" s="290"/>
      <c r="CF62" s="290"/>
      <c r="CG62" s="290"/>
      <c r="CH62" s="290"/>
      <c r="CI62" s="290"/>
      <c r="CJ62" s="290"/>
      <c r="CK62" s="290"/>
      <c r="CL62" s="290"/>
      <c r="CM62" s="290"/>
      <c r="CN62" s="290"/>
      <c r="CO62" s="290"/>
      <c r="CP62" s="290"/>
      <c r="CQ62" s="290"/>
      <c r="CR62" s="290"/>
      <c r="CS62" s="290"/>
      <c r="CT62" s="290"/>
      <c r="CU62" s="290"/>
      <c r="CV62" s="290"/>
      <c r="CW62" s="290"/>
      <c r="CX62" s="290"/>
      <c r="CY62" s="290"/>
      <c r="CZ62" s="290"/>
      <c r="DA62" s="290"/>
      <c r="DB62" s="290"/>
    </row>
    <row r="63" spans="1:106" ht="20.100000000000001" customHeight="1">
      <c r="A63" s="292"/>
      <c r="B63" s="292"/>
      <c r="C63" s="292"/>
      <c r="D63" s="292"/>
      <c r="E63" s="292"/>
      <c r="F63" s="289"/>
      <c r="G63" s="292"/>
      <c r="H63" s="292"/>
      <c r="I63" s="289"/>
      <c r="J63" s="289"/>
      <c r="K63" s="292"/>
      <c r="L63" s="289"/>
      <c r="M63" s="289"/>
      <c r="N63" s="289"/>
      <c r="O63" s="292"/>
      <c r="P63" s="289"/>
      <c r="Q63" s="289"/>
      <c r="S63" s="289"/>
      <c r="T63" s="289"/>
      <c r="U63" s="292"/>
      <c r="V63" s="289"/>
      <c r="W63" s="289"/>
      <c r="X63" s="292"/>
      <c r="Y63" s="289"/>
      <c r="Z63" s="289"/>
      <c r="AA63" s="292"/>
      <c r="AB63" s="289"/>
      <c r="AC63" s="289"/>
      <c r="AD63" s="292"/>
      <c r="AE63" s="289"/>
      <c r="AF63" s="289"/>
      <c r="AG63" s="292"/>
      <c r="AH63" s="289"/>
      <c r="AI63" s="292"/>
      <c r="AJ63" s="292"/>
      <c r="AK63" s="292"/>
      <c r="AL63" s="292"/>
      <c r="AN63" s="292"/>
      <c r="AO63" s="292"/>
      <c r="AP63" s="292"/>
      <c r="AQ63" s="292"/>
      <c r="AR63" s="292"/>
      <c r="AS63" s="292"/>
      <c r="AU63" s="292"/>
      <c r="AV63" s="292"/>
      <c r="AW63" s="292"/>
      <c r="AX63" s="292"/>
      <c r="AY63" s="292"/>
      <c r="AZ63" s="292"/>
      <c r="BB63" s="292"/>
      <c r="BC63" s="292"/>
      <c r="BD63" s="292"/>
      <c r="BE63" s="292"/>
      <c r="BF63" s="292"/>
      <c r="BG63" s="292"/>
      <c r="BI63" s="292"/>
      <c r="BJ63" s="292"/>
      <c r="BK63" s="292"/>
      <c r="BL63" s="292"/>
      <c r="BM63" s="292"/>
      <c r="BN63" s="292"/>
      <c r="BO63" s="292"/>
      <c r="BP63" s="292"/>
      <c r="BQ63" s="288"/>
      <c r="BR63" s="290"/>
      <c r="BS63" s="290"/>
      <c r="BT63" s="290"/>
      <c r="BU63" s="290"/>
      <c r="BV63" s="290"/>
      <c r="BW63" s="290"/>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row>
    <row r="64" spans="1:106" ht="20.100000000000001" customHeight="1">
      <c r="A64" s="292"/>
      <c r="B64" s="292"/>
      <c r="C64" s="292"/>
      <c r="D64" s="292"/>
      <c r="E64" s="292"/>
      <c r="F64" s="292"/>
      <c r="G64" s="292"/>
      <c r="H64" s="292"/>
      <c r="I64" s="292"/>
      <c r="J64" s="292"/>
      <c r="K64" s="292"/>
      <c r="L64" s="292"/>
      <c r="M64" s="292"/>
      <c r="N64" s="292"/>
      <c r="O64" s="292"/>
      <c r="P64" s="292"/>
      <c r="Q64" s="292"/>
      <c r="S64" s="292"/>
      <c r="T64" s="292"/>
      <c r="U64" s="292"/>
      <c r="V64" s="292"/>
      <c r="W64" s="292"/>
      <c r="X64" s="292"/>
      <c r="Z64" s="292"/>
      <c r="AA64" s="292"/>
      <c r="AB64" s="292"/>
      <c r="AC64" s="292"/>
      <c r="AD64" s="292"/>
      <c r="AE64" s="292"/>
      <c r="AG64" s="292"/>
      <c r="AH64" s="292"/>
      <c r="AI64" s="292"/>
      <c r="AJ64" s="292"/>
      <c r="AK64" s="292"/>
      <c r="AL64" s="292"/>
      <c r="AN64" s="292"/>
      <c r="AO64" s="292"/>
      <c r="AP64" s="292"/>
      <c r="AQ64" s="292"/>
      <c r="AR64" s="292"/>
      <c r="AS64" s="292"/>
      <c r="AU64" s="292"/>
      <c r="AV64" s="292"/>
      <c r="AW64" s="292"/>
      <c r="AX64" s="292"/>
      <c r="AY64" s="292"/>
      <c r="AZ64" s="292"/>
      <c r="BB64" s="292"/>
      <c r="BC64" s="292"/>
      <c r="BD64" s="292"/>
      <c r="BE64" s="292"/>
      <c r="BF64" s="292"/>
      <c r="BG64" s="292"/>
      <c r="BI64" s="292"/>
      <c r="BJ64" s="292"/>
      <c r="BK64" s="292"/>
      <c r="BL64" s="292"/>
      <c r="BM64" s="292"/>
      <c r="BN64" s="292"/>
      <c r="BO64" s="292"/>
      <c r="BP64" s="292"/>
      <c r="BQ64" s="288"/>
      <c r="BR64" s="290"/>
      <c r="BS64" s="290"/>
      <c r="BT64" s="290"/>
      <c r="BU64" s="290"/>
      <c r="BV64" s="290"/>
      <c r="BW64" s="290"/>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row>
    <row r="65" spans="1:106" s="291" customFormat="1" ht="20.100000000000001" customHeight="1">
      <c r="A65" s="292"/>
      <c r="B65" s="292"/>
      <c r="C65" s="292"/>
      <c r="D65" s="292"/>
      <c r="E65" s="292"/>
      <c r="F65" s="292"/>
      <c r="G65" s="292"/>
      <c r="H65" s="29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c r="AZ65" s="292"/>
      <c r="BA65" s="292"/>
      <c r="BB65" s="292"/>
      <c r="BC65" s="292"/>
      <c r="BD65" s="292"/>
      <c r="BE65" s="292"/>
      <c r="BF65" s="292"/>
      <c r="BG65" s="292"/>
      <c r="BH65" s="292"/>
      <c r="BI65" s="292"/>
      <c r="BJ65" s="292"/>
      <c r="BK65" s="292"/>
      <c r="BL65" s="292"/>
      <c r="BM65" s="292"/>
      <c r="BN65" s="292"/>
      <c r="BO65" s="292"/>
      <c r="BP65" s="292"/>
      <c r="BQ65" s="288"/>
    </row>
    <row r="66" spans="1:106" s="291" customFormat="1" ht="20.100000000000001" customHeight="1">
      <c r="A66" s="251"/>
      <c r="B66" s="251"/>
      <c r="C66" s="293"/>
      <c r="D66" s="295"/>
      <c r="E66" s="295"/>
      <c r="F66" s="295"/>
      <c r="G66" s="251"/>
      <c r="H66" s="251"/>
      <c r="I66" s="251"/>
      <c r="J66" s="251"/>
      <c r="K66" s="251"/>
      <c r="L66" s="251"/>
      <c r="M66" s="251"/>
      <c r="N66" s="251"/>
      <c r="O66" s="251"/>
      <c r="P66" s="251"/>
      <c r="Q66" s="251"/>
      <c r="R66" s="292"/>
      <c r="S66" s="251"/>
      <c r="T66" s="251"/>
      <c r="U66" s="251"/>
      <c r="V66" s="251"/>
      <c r="W66" s="251"/>
      <c r="X66" s="251"/>
      <c r="Y66" s="292"/>
      <c r="Z66" s="251"/>
      <c r="AA66" s="251"/>
      <c r="AB66" s="251"/>
      <c r="AC66" s="251"/>
      <c r="AD66" s="251"/>
      <c r="AE66" s="251"/>
      <c r="AF66" s="292"/>
      <c r="AG66" s="251"/>
      <c r="AH66" s="251"/>
      <c r="AI66" s="251"/>
      <c r="AJ66" s="251"/>
      <c r="AK66" s="251"/>
      <c r="AL66" s="251"/>
      <c r="AM66" s="292"/>
      <c r="AN66" s="251"/>
      <c r="AO66" s="251"/>
      <c r="AP66" s="251"/>
      <c r="AQ66" s="251"/>
      <c r="AR66" s="251"/>
      <c r="AS66" s="251"/>
      <c r="AT66" s="292"/>
      <c r="AU66" s="251"/>
      <c r="AV66" s="251"/>
      <c r="AW66" s="251"/>
      <c r="AX66" s="251"/>
      <c r="AY66" s="251"/>
      <c r="AZ66" s="251"/>
      <c r="BA66" s="292"/>
      <c r="BB66" s="251"/>
      <c r="BC66" s="251"/>
      <c r="BD66" s="251"/>
      <c r="BE66" s="251"/>
      <c r="BF66" s="251"/>
      <c r="BG66" s="251"/>
      <c r="BH66" s="292"/>
      <c r="BI66" s="251"/>
      <c r="BJ66" s="251"/>
      <c r="BK66" s="251"/>
      <c r="BL66" s="251"/>
      <c r="BM66" s="251"/>
      <c r="BN66" s="251"/>
      <c r="BO66" s="292"/>
      <c r="BP66" s="251"/>
      <c r="BQ66" s="56"/>
    </row>
    <row r="67" spans="1:106" s="291" customFormat="1" ht="20.100000000000001" hidden="1" customHeight="1">
      <c r="A67" s="251"/>
      <c r="B67" s="251"/>
      <c r="C67" s="293"/>
      <c r="D67" s="295"/>
      <c r="E67" s="295"/>
      <c r="F67" s="295"/>
      <c r="G67" s="251"/>
      <c r="H67" s="251"/>
      <c r="I67" s="251"/>
      <c r="J67" s="251"/>
      <c r="K67" s="251"/>
      <c r="L67" s="251"/>
      <c r="M67" s="251"/>
      <c r="N67" s="251"/>
      <c r="O67" s="251"/>
      <c r="P67" s="251"/>
      <c r="Q67" s="251"/>
      <c r="R67" s="292"/>
      <c r="S67" s="251"/>
      <c r="T67" s="251"/>
      <c r="U67" s="251"/>
      <c r="V67" s="251"/>
      <c r="W67" s="251"/>
      <c r="X67" s="251"/>
      <c r="Y67" s="292"/>
      <c r="Z67" s="251"/>
      <c r="AA67" s="251"/>
      <c r="AB67" s="251"/>
      <c r="AC67" s="251"/>
      <c r="AD67" s="251"/>
      <c r="AE67" s="251"/>
      <c r="AF67" s="292"/>
      <c r="AG67" s="251"/>
      <c r="AH67" s="251"/>
      <c r="AI67" s="251"/>
      <c r="AJ67" s="251"/>
      <c r="AK67" s="251"/>
      <c r="AL67" s="251"/>
      <c r="AM67" s="292"/>
      <c r="AN67" s="251"/>
      <c r="AO67" s="251"/>
      <c r="AP67" s="251"/>
      <c r="AQ67" s="251"/>
      <c r="AR67" s="251"/>
      <c r="AS67" s="251"/>
      <c r="AT67" s="292"/>
      <c r="AU67" s="251"/>
      <c r="AV67" s="251"/>
      <c r="AW67" s="251"/>
      <c r="AX67" s="251"/>
      <c r="AY67" s="251"/>
      <c r="AZ67" s="251"/>
      <c r="BA67" s="292"/>
      <c r="BB67" s="251"/>
      <c r="BC67" s="251"/>
      <c r="BD67" s="251"/>
      <c r="BE67" s="251"/>
      <c r="BF67" s="251"/>
      <c r="BG67" s="251"/>
      <c r="BH67" s="292"/>
      <c r="BI67" s="251"/>
      <c r="BJ67" s="251"/>
      <c r="BK67" s="251"/>
      <c r="BL67" s="251"/>
      <c r="BM67" s="251"/>
      <c r="BN67" s="251"/>
      <c r="BO67" s="292"/>
      <c r="BP67" s="251"/>
      <c r="BQ67" s="56"/>
    </row>
    <row r="68" spans="1:106" ht="20.100000000000001" hidden="1" customHeight="1">
      <c r="B68" s="251"/>
      <c r="C68" s="293"/>
      <c r="D68" s="295"/>
      <c r="E68" s="295"/>
      <c r="F68" s="295"/>
      <c r="BJ68" s="251"/>
      <c r="BK68" s="251"/>
      <c r="BL68" s="251"/>
      <c r="BO68" s="292"/>
      <c r="BQ68" s="56"/>
      <c r="BR68" s="290"/>
      <c r="BS68" s="290"/>
      <c r="BT68" s="290"/>
      <c r="BU68" s="290"/>
      <c r="BV68" s="290"/>
      <c r="BW68" s="290"/>
      <c r="BX68" s="290"/>
      <c r="BY68" s="290"/>
      <c r="BZ68" s="290"/>
      <c r="CA68" s="290"/>
      <c r="CB68" s="290"/>
      <c r="CC68" s="290"/>
      <c r="CD68" s="290"/>
      <c r="CE68" s="290"/>
      <c r="CF68" s="290"/>
      <c r="CG68" s="290"/>
      <c r="CH68" s="290"/>
      <c r="CI68" s="290"/>
      <c r="CJ68" s="290"/>
      <c r="CK68" s="290"/>
      <c r="CL68" s="290"/>
      <c r="CM68" s="290"/>
      <c r="CN68" s="290"/>
      <c r="CO68" s="290"/>
      <c r="CP68" s="290"/>
      <c r="CQ68" s="290"/>
      <c r="CR68" s="290"/>
      <c r="CS68" s="290"/>
      <c r="CT68" s="290"/>
      <c r="CU68" s="290"/>
      <c r="CV68" s="290"/>
      <c r="CW68" s="290"/>
      <c r="CX68" s="290"/>
      <c r="CY68" s="290"/>
      <c r="CZ68" s="290"/>
      <c r="DA68" s="290"/>
      <c r="DB68" s="290"/>
    </row>
    <row r="69" spans="1:106" ht="20.100000000000001" hidden="1" customHeight="1">
      <c r="B69" s="251"/>
      <c r="C69" s="293"/>
      <c r="D69" s="295"/>
      <c r="E69" s="295"/>
      <c r="F69" s="295"/>
      <c r="BJ69" s="251"/>
      <c r="BK69" s="251"/>
      <c r="BL69" s="251"/>
      <c r="BO69" s="292"/>
      <c r="BQ69" s="56"/>
      <c r="BR69" s="290"/>
      <c r="BS69" s="290"/>
      <c r="BT69" s="290"/>
      <c r="BU69" s="290"/>
      <c r="BV69" s="290"/>
      <c r="BW69" s="290"/>
      <c r="BX69" s="290"/>
      <c r="BY69" s="290"/>
      <c r="BZ69" s="290"/>
      <c r="CA69" s="290"/>
      <c r="CB69" s="290"/>
      <c r="CC69" s="290"/>
      <c r="CD69" s="290"/>
      <c r="CE69" s="290"/>
      <c r="CF69" s="290"/>
      <c r="CG69" s="290"/>
      <c r="CH69" s="290"/>
      <c r="CI69" s="290"/>
      <c r="CJ69" s="290"/>
      <c r="CK69" s="290"/>
      <c r="CL69" s="290"/>
      <c r="CM69" s="290"/>
      <c r="CN69" s="290"/>
      <c r="CO69" s="290"/>
      <c r="CP69" s="290"/>
      <c r="CQ69" s="290"/>
      <c r="CR69" s="290"/>
      <c r="CS69" s="290"/>
      <c r="CT69" s="290"/>
      <c r="CU69" s="290"/>
      <c r="CV69" s="290"/>
      <c r="CW69" s="290"/>
      <c r="CX69" s="290"/>
      <c r="CY69" s="290"/>
      <c r="CZ69" s="290"/>
      <c r="DA69" s="290"/>
      <c r="DB69" s="290"/>
    </row>
    <row r="70" spans="1:106" ht="20.100000000000001" hidden="1" customHeight="1">
      <c r="B70" s="251"/>
      <c r="C70" s="293"/>
      <c r="D70" s="295"/>
      <c r="E70" s="295"/>
      <c r="F70" s="295"/>
      <c r="BJ70" s="251"/>
      <c r="BK70" s="251"/>
      <c r="BL70" s="251"/>
      <c r="BO70" s="292"/>
      <c r="BQ70" s="56"/>
      <c r="BR70" s="290"/>
      <c r="BS70" s="290"/>
      <c r="BT70" s="290"/>
      <c r="BU70" s="290"/>
      <c r="BV70" s="290"/>
      <c r="BW70" s="290"/>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row>
    <row r="71" spans="1:106" ht="20.100000000000001" hidden="1" customHeight="1" thickBot="1">
      <c r="B71" s="251"/>
      <c r="C71" s="293"/>
      <c r="D71" s="295"/>
      <c r="E71" s="295"/>
      <c r="F71" s="295"/>
      <c r="BJ71" s="251"/>
      <c r="BK71" s="251"/>
      <c r="BL71" s="251"/>
      <c r="BO71" s="292"/>
      <c r="BQ71" s="56"/>
      <c r="BR71" s="290"/>
      <c r="BS71" s="290"/>
      <c r="BT71" s="290"/>
      <c r="BU71" s="290"/>
      <c r="BV71" s="290"/>
      <c r="BW71" s="290"/>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row>
    <row r="72" spans="1:106" s="56" customFormat="1" hidden="1">
      <c r="A72" s="482" t="s">
        <v>231</v>
      </c>
      <c r="B72" s="482"/>
      <c r="C72" s="199">
        <f>'Summary - Start Up '!$E75</f>
        <v>1</v>
      </c>
      <c r="D72" s="200">
        <f>'Summary - Start Up '!$E75</f>
        <v>1</v>
      </c>
      <c r="E72" s="200">
        <f>'Summary - Start Up '!$E75</f>
        <v>1</v>
      </c>
      <c r="F72" s="200">
        <f>'Summary - Start Up '!$E75</f>
        <v>1</v>
      </c>
      <c r="G72" s="200">
        <f>'Summary - Start Up '!$E75</f>
        <v>1</v>
      </c>
      <c r="H72" s="199">
        <f>'Summary - Start Up '!$F75</f>
        <v>2</v>
      </c>
      <c r="I72" s="200">
        <f>'Summary - Start Up '!$F75</f>
        <v>2</v>
      </c>
      <c r="J72" s="200">
        <f>'Summary - Start Up '!$F75</f>
        <v>2</v>
      </c>
      <c r="K72" s="200">
        <f>'Summary - Start Up '!$F75</f>
        <v>2</v>
      </c>
      <c r="L72" s="200">
        <f>'Summary - Start Up '!$F75</f>
        <v>2</v>
      </c>
      <c r="M72" s="199">
        <f>'Summary - Start Up '!$G75</f>
        <v>3</v>
      </c>
      <c r="N72" s="200">
        <f>'Summary - Start Up '!$G75</f>
        <v>3</v>
      </c>
      <c r="O72" s="200">
        <f>'Summary - Start Up '!$G75</f>
        <v>3</v>
      </c>
      <c r="P72" s="200">
        <f>'Summary - Start Up '!$G75</f>
        <v>3</v>
      </c>
      <c r="Q72" s="200">
        <f>'Summary - Start Up '!$G75</f>
        <v>3</v>
      </c>
      <c r="R72" s="339">
        <f>'Summary - Start Up '!$G75</f>
        <v>3</v>
      </c>
      <c r="S72" s="201">
        <f>'Summary - Start Up '!$G75</f>
        <v>3</v>
      </c>
      <c r="T72" s="199">
        <f>'Summary - Start Up '!$H75</f>
        <v>4</v>
      </c>
      <c r="U72" s="200">
        <f>'Summary - Start Up '!$H75</f>
        <v>4</v>
      </c>
      <c r="V72" s="200">
        <f>'Summary - Start Up '!$H75</f>
        <v>4</v>
      </c>
      <c r="W72" s="200">
        <f>'Summary - Start Up '!$H75</f>
        <v>4</v>
      </c>
      <c r="X72" s="200">
        <f>'Summary - Start Up '!$H75</f>
        <v>4</v>
      </c>
      <c r="Y72" s="339">
        <f>'Summary - Start Up '!$H75</f>
        <v>4</v>
      </c>
      <c r="Z72" s="201">
        <f>'Summary - Start Up '!$H75</f>
        <v>4</v>
      </c>
      <c r="AA72" s="199">
        <f>'Summary - Start Up '!$I75</f>
        <v>5</v>
      </c>
      <c r="AB72" s="200">
        <f>'Summary - Start Up '!$I75</f>
        <v>5</v>
      </c>
      <c r="AC72" s="200">
        <f>'Summary - Start Up '!$I75</f>
        <v>5</v>
      </c>
      <c r="AD72" s="200">
        <f>'Summary - Start Up '!$I75</f>
        <v>5</v>
      </c>
      <c r="AE72" s="200">
        <f>'Summary - Start Up '!$I75</f>
        <v>5</v>
      </c>
      <c r="AF72" s="339">
        <f>'Summary - Start Up '!$I75</f>
        <v>5</v>
      </c>
      <c r="AG72" s="201">
        <f>'Summary - Start Up '!$I75</f>
        <v>5</v>
      </c>
      <c r="AH72" s="199"/>
      <c r="AI72" s="200"/>
      <c r="AJ72" s="200"/>
      <c r="AK72" s="200"/>
      <c r="AL72" s="200"/>
      <c r="AM72" s="339"/>
      <c r="AN72" s="201"/>
      <c r="AO72" s="199"/>
      <c r="AP72" s="200"/>
      <c r="AQ72" s="200"/>
      <c r="AR72" s="200"/>
      <c r="AS72" s="200"/>
      <c r="AT72" s="339"/>
      <c r="AU72" s="201"/>
      <c r="AV72" s="199"/>
      <c r="AW72" s="200"/>
      <c r="AX72" s="200"/>
      <c r="AY72" s="200"/>
      <c r="AZ72" s="200"/>
      <c r="BA72" s="339"/>
      <c r="BB72" s="201"/>
      <c r="BC72" s="199"/>
      <c r="BD72" s="200"/>
      <c r="BE72" s="200"/>
      <c r="BF72" s="200"/>
      <c r="BG72" s="200"/>
      <c r="BH72" s="339"/>
      <c r="BI72" s="201"/>
      <c r="BJ72" s="199"/>
      <c r="BK72" s="200"/>
      <c r="BL72" s="200"/>
      <c r="BM72" s="200"/>
      <c r="BN72" s="200"/>
      <c r="BO72" s="339"/>
      <c r="BP72" s="201"/>
      <c r="BQ72" s="186">
        <f>BO72</f>
        <v>0</v>
      </c>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row>
    <row r="73" spans="1:106" s="56" customFormat="1" hidden="1">
      <c r="A73" s="483" t="s">
        <v>232</v>
      </c>
      <c r="B73" s="483"/>
      <c r="C73" s="202">
        <f>'Summary - Start Up '!$E76</f>
        <v>45413</v>
      </c>
      <c r="D73" s="65">
        <f>'Summary - Start Up '!$E76</f>
        <v>45413</v>
      </c>
      <c r="E73" s="65">
        <f>'Summary - Start Up '!$E76</f>
        <v>45413</v>
      </c>
      <c r="F73" s="65">
        <f>'Summary - Start Up '!$E76</f>
        <v>45413</v>
      </c>
      <c r="G73" s="65">
        <f>'Summary - Start Up '!$E76</f>
        <v>45413</v>
      </c>
      <c r="H73" s="202">
        <f>'Summary - Start Up '!$F76</f>
        <v>45474</v>
      </c>
      <c r="I73" s="65">
        <f>'Summary - Start Up '!$F76</f>
        <v>45474</v>
      </c>
      <c r="J73" s="65">
        <f>'Summary - Start Up '!$F76</f>
        <v>45474</v>
      </c>
      <c r="K73" s="65">
        <f>'Summary - Start Up '!$F76</f>
        <v>45474</v>
      </c>
      <c r="L73" s="65">
        <f>'Summary - Start Up '!$F76</f>
        <v>45474</v>
      </c>
      <c r="M73" s="202">
        <f>'Summary - Start Up '!$G76</f>
        <v>0</v>
      </c>
      <c r="N73" s="65">
        <f>'Summary - Start Up '!$G76</f>
        <v>0</v>
      </c>
      <c r="O73" s="65">
        <f>'Summary - Start Up '!$G76</f>
        <v>0</v>
      </c>
      <c r="P73" s="65">
        <f>'Summary - Start Up '!$G76</f>
        <v>0</v>
      </c>
      <c r="Q73" s="65">
        <f>'Summary - Start Up '!$G76</f>
        <v>0</v>
      </c>
      <c r="R73" s="340">
        <f>'Summary - Start Up '!$G76</f>
        <v>0</v>
      </c>
      <c r="S73" s="203">
        <f>'Summary - Start Up '!$G76</f>
        <v>0</v>
      </c>
      <c r="T73" s="202">
        <f>'Summary - Start Up '!$H76</f>
        <v>0</v>
      </c>
      <c r="U73" s="65">
        <f>'Summary - Start Up '!$H76</f>
        <v>0</v>
      </c>
      <c r="V73" s="65">
        <f>'Summary - Start Up '!$H76</f>
        <v>0</v>
      </c>
      <c r="W73" s="65">
        <f>'Summary - Start Up '!$H76</f>
        <v>0</v>
      </c>
      <c r="X73" s="65">
        <f>'Summary - Start Up '!$H76</f>
        <v>0</v>
      </c>
      <c r="Y73" s="340">
        <f>'Summary - Start Up '!$H76</f>
        <v>0</v>
      </c>
      <c r="Z73" s="203">
        <f>'Summary - Start Up '!$H76</f>
        <v>0</v>
      </c>
      <c r="AA73" s="202">
        <f>'Summary - Start Up '!$I76</f>
        <v>0</v>
      </c>
      <c r="AB73" s="65">
        <f>'Summary - Start Up '!$I76</f>
        <v>0</v>
      </c>
      <c r="AC73" s="65">
        <f>'Summary - Start Up '!$I76</f>
        <v>0</v>
      </c>
      <c r="AD73" s="65">
        <f>'Summary - Start Up '!$I76</f>
        <v>0</v>
      </c>
      <c r="AE73" s="65">
        <f>'Summary - Start Up '!$I76</f>
        <v>0</v>
      </c>
      <c r="AF73" s="340">
        <f>'Summary - Start Up '!$I76</f>
        <v>0</v>
      </c>
      <c r="AG73" s="203">
        <f>'Summary - Start Up '!$I76</f>
        <v>0</v>
      </c>
      <c r="AH73" s="202"/>
      <c r="AI73" s="65"/>
      <c r="AJ73" s="65"/>
      <c r="AK73" s="65"/>
      <c r="AL73" s="65"/>
      <c r="AM73" s="340"/>
      <c r="AN73" s="203"/>
      <c r="AO73" s="202"/>
      <c r="AP73" s="65"/>
      <c r="AQ73" s="65"/>
      <c r="AR73" s="65"/>
      <c r="AS73" s="65"/>
      <c r="AT73" s="340"/>
      <c r="AU73" s="203"/>
      <c r="AV73" s="202"/>
      <c r="AW73" s="65"/>
      <c r="AX73" s="65"/>
      <c r="AY73" s="65"/>
      <c r="AZ73" s="65"/>
      <c r="BA73" s="340"/>
      <c r="BB73" s="203"/>
      <c r="BC73" s="202"/>
      <c r="BD73" s="65"/>
      <c r="BE73" s="65"/>
      <c r="BF73" s="65"/>
      <c r="BG73" s="65"/>
      <c r="BH73" s="340"/>
      <c r="BI73" s="203"/>
      <c r="BJ73" s="202"/>
      <c r="BK73" s="65"/>
      <c r="BL73" s="65"/>
      <c r="BM73" s="65"/>
      <c r="BN73" s="65"/>
      <c r="BO73" s="340"/>
      <c r="BP73" s="203"/>
      <c r="BQ73" s="65">
        <f>'Summary - Start Up '!J76</f>
        <v>45413</v>
      </c>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row>
    <row r="74" spans="1:106" s="187" customFormat="1" hidden="1">
      <c r="A74" s="483" t="s">
        <v>233</v>
      </c>
      <c r="B74" s="483"/>
      <c r="C74" s="202">
        <f>'Summary - Start Up '!$E77</f>
        <v>45473</v>
      </c>
      <c r="D74" s="65">
        <f>'Summary - Start Up '!$E77</f>
        <v>45473</v>
      </c>
      <c r="E74" s="65">
        <f>'Summary - Start Up '!$E77</f>
        <v>45473</v>
      </c>
      <c r="F74" s="65">
        <f>'Summary - Start Up '!$E77</f>
        <v>45473</v>
      </c>
      <c r="G74" s="65">
        <f>'Summary - Start Up '!$E77</f>
        <v>45473</v>
      </c>
      <c r="H74" s="202">
        <f>'Summary - Start Up '!$F77</f>
        <v>45504</v>
      </c>
      <c r="I74" s="65">
        <f>'Summary - Start Up '!$F77</f>
        <v>45504</v>
      </c>
      <c r="J74" s="65">
        <f>'Summary - Start Up '!$F77</f>
        <v>45504</v>
      </c>
      <c r="K74" s="65">
        <f>'Summary - Start Up '!$F77</f>
        <v>45504</v>
      </c>
      <c r="L74" s="65">
        <f>'Summary - Start Up '!$F77</f>
        <v>45504</v>
      </c>
      <c r="M74" s="202">
        <f>'Summary - Start Up '!$G77</f>
        <v>0</v>
      </c>
      <c r="N74" s="65">
        <f>'Summary - Start Up '!$G77</f>
        <v>0</v>
      </c>
      <c r="O74" s="65">
        <f>'Summary - Start Up '!$G77</f>
        <v>0</v>
      </c>
      <c r="P74" s="65">
        <f>'Summary - Start Up '!$G77</f>
        <v>0</v>
      </c>
      <c r="Q74" s="65">
        <f>'Summary - Start Up '!$G77</f>
        <v>0</v>
      </c>
      <c r="R74" s="340">
        <f>'Summary - Start Up '!$G77</f>
        <v>0</v>
      </c>
      <c r="S74" s="203">
        <f>'Summary - Start Up '!$G77</f>
        <v>0</v>
      </c>
      <c r="T74" s="202">
        <f>'Summary - Start Up '!$H77</f>
        <v>0</v>
      </c>
      <c r="U74" s="65">
        <f>'Summary - Start Up '!$H77</f>
        <v>0</v>
      </c>
      <c r="V74" s="65">
        <f>'Summary - Start Up '!$H77</f>
        <v>0</v>
      </c>
      <c r="W74" s="65">
        <f>'Summary - Start Up '!$H77</f>
        <v>0</v>
      </c>
      <c r="X74" s="65">
        <f>'Summary - Start Up '!$H77</f>
        <v>0</v>
      </c>
      <c r="Y74" s="340">
        <f>'Summary - Start Up '!$H77</f>
        <v>0</v>
      </c>
      <c r="Z74" s="203">
        <f>'Summary - Start Up '!$H77</f>
        <v>0</v>
      </c>
      <c r="AA74" s="202">
        <f>'Summary - Start Up '!$I77</f>
        <v>0</v>
      </c>
      <c r="AB74" s="65">
        <f>'Summary - Start Up '!$I77</f>
        <v>0</v>
      </c>
      <c r="AC74" s="65">
        <f>'Summary - Start Up '!$I77</f>
        <v>0</v>
      </c>
      <c r="AD74" s="65">
        <f>'Summary - Start Up '!$I77</f>
        <v>0</v>
      </c>
      <c r="AE74" s="65">
        <f>'Summary - Start Up '!$I77</f>
        <v>0</v>
      </c>
      <c r="AF74" s="340">
        <f>'Summary - Start Up '!$I77</f>
        <v>0</v>
      </c>
      <c r="AG74" s="203">
        <f>'Summary - Start Up '!$I77</f>
        <v>0</v>
      </c>
      <c r="AH74" s="202"/>
      <c r="AI74" s="65"/>
      <c r="AJ74" s="65"/>
      <c r="AK74" s="65"/>
      <c r="AL74" s="65"/>
      <c r="AM74" s="340"/>
      <c r="AN74" s="203"/>
      <c r="AO74" s="202"/>
      <c r="AP74" s="65"/>
      <c r="AQ74" s="65"/>
      <c r="AR74" s="65"/>
      <c r="AS74" s="65"/>
      <c r="AT74" s="340"/>
      <c r="AU74" s="203"/>
      <c r="AV74" s="202"/>
      <c r="AW74" s="65"/>
      <c r="AX74" s="65"/>
      <c r="AY74" s="65"/>
      <c r="AZ74" s="65"/>
      <c r="BA74" s="340"/>
      <c r="BB74" s="203"/>
      <c r="BC74" s="202"/>
      <c r="BD74" s="65"/>
      <c r="BE74" s="65"/>
      <c r="BF74" s="65"/>
      <c r="BG74" s="65"/>
      <c r="BH74" s="340"/>
      <c r="BI74" s="203"/>
      <c r="BJ74" s="202"/>
      <c r="BK74" s="65"/>
      <c r="BL74" s="65"/>
      <c r="BM74" s="65"/>
      <c r="BN74" s="65"/>
      <c r="BO74" s="340"/>
      <c r="BP74" s="203"/>
      <c r="BQ74" s="65">
        <f>'Summary - Start Up '!J77</f>
        <v>45503</v>
      </c>
    </row>
    <row r="75" spans="1:106" s="60" customFormat="1" hidden="1">
      <c r="A75" s="482" t="s">
        <v>220</v>
      </c>
      <c r="B75" s="482"/>
      <c r="C75" s="202" t="str">
        <f>'Summary - Start Up '!$E78</f>
        <v/>
      </c>
      <c r="D75" s="65" t="str">
        <f>'Summary - Start Up '!$E78</f>
        <v/>
      </c>
      <c r="E75" s="65" t="str">
        <f>'Summary - Start Up '!$E78</f>
        <v/>
      </c>
      <c r="F75" s="65" t="str">
        <f>'Summary - Start Up '!$E78</f>
        <v/>
      </c>
      <c r="G75" s="65" t="str">
        <f>'Summary - Start Up '!$E78</f>
        <v/>
      </c>
      <c r="H75" s="202" t="str">
        <f>'Summary - Start Up '!$F78</f>
        <v/>
      </c>
      <c r="I75" s="65" t="str">
        <f>'Summary - Start Up '!$F78</f>
        <v/>
      </c>
      <c r="J75" s="65" t="str">
        <f>'Summary - Start Up '!$F78</f>
        <v/>
      </c>
      <c r="K75" s="65" t="str">
        <f>'Summary - Start Up '!$F78</f>
        <v/>
      </c>
      <c r="L75" s="65" t="str">
        <f>'Summary - Start Up '!$F78</f>
        <v/>
      </c>
      <c r="M75" s="202" t="str">
        <f>'Summary - Start Up '!$G78</f>
        <v/>
      </c>
      <c r="N75" s="65" t="str">
        <f>'Summary - Start Up '!$G78</f>
        <v/>
      </c>
      <c r="O75" s="65" t="str">
        <f>'Summary - Start Up '!$G78</f>
        <v/>
      </c>
      <c r="P75" s="65" t="str">
        <f>'Summary - Start Up '!$G78</f>
        <v/>
      </c>
      <c r="Q75" s="65" t="str">
        <f>'Summary - Start Up '!$G78</f>
        <v/>
      </c>
      <c r="R75" s="340" t="str">
        <f>'Summary - Start Up '!$G78</f>
        <v/>
      </c>
      <c r="S75" s="203" t="str">
        <f>'Summary - Start Up '!$G78</f>
        <v/>
      </c>
      <c r="T75" s="202" t="str">
        <f>'Summary - Start Up '!$H78</f>
        <v/>
      </c>
      <c r="U75" s="65" t="str">
        <f>'Summary - Start Up '!$H78</f>
        <v/>
      </c>
      <c r="V75" s="65" t="str">
        <f>'Summary - Start Up '!$H78</f>
        <v/>
      </c>
      <c r="W75" s="65" t="str">
        <f>'Summary - Start Up '!$H78</f>
        <v/>
      </c>
      <c r="X75" s="65" t="str">
        <f>'Summary - Start Up '!$H78</f>
        <v/>
      </c>
      <c r="Y75" s="340" t="str">
        <f>'Summary - Start Up '!$H78</f>
        <v/>
      </c>
      <c r="Z75" s="203" t="str">
        <f>'Summary - Start Up '!$H78</f>
        <v/>
      </c>
      <c r="AA75" s="202" t="str">
        <f>'Summary - Start Up '!$I78</f>
        <v/>
      </c>
      <c r="AB75" s="65" t="str">
        <f>'Summary - Start Up '!$I78</f>
        <v/>
      </c>
      <c r="AC75" s="65" t="str">
        <f>'Summary - Start Up '!$I78</f>
        <v/>
      </c>
      <c r="AD75" s="65" t="str">
        <f>'Summary - Start Up '!$I78</f>
        <v/>
      </c>
      <c r="AE75" s="65" t="str">
        <f>'Summary - Start Up '!$I78</f>
        <v/>
      </c>
      <c r="AF75" s="340" t="str">
        <f>'Summary - Start Up '!$I78</f>
        <v/>
      </c>
      <c r="AG75" s="203" t="str">
        <f>'Summary - Start Up '!$I78</f>
        <v/>
      </c>
      <c r="AH75" s="202"/>
      <c r="AI75" s="65"/>
      <c r="AJ75" s="65"/>
      <c r="AK75" s="65"/>
      <c r="AL75" s="65"/>
      <c r="AM75" s="340"/>
      <c r="AN75" s="203"/>
      <c r="AO75" s="202"/>
      <c r="AP75" s="65"/>
      <c r="AQ75" s="65"/>
      <c r="AR75" s="65"/>
      <c r="AS75" s="65"/>
      <c r="AT75" s="340"/>
      <c r="AU75" s="203"/>
      <c r="AV75" s="202"/>
      <c r="AW75" s="65"/>
      <c r="AX75" s="65"/>
      <c r="AY75" s="65"/>
      <c r="AZ75" s="65"/>
      <c r="BA75" s="340"/>
      <c r="BB75" s="203"/>
      <c r="BC75" s="202"/>
      <c r="BD75" s="65"/>
      <c r="BE75" s="65"/>
      <c r="BF75" s="65"/>
      <c r="BG75" s="65"/>
      <c r="BH75" s="340"/>
      <c r="BI75" s="203"/>
      <c r="BJ75" s="202"/>
      <c r="BK75" s="65"/>
      <c r="BL75" s="65"/>
      <c r="BM75" s="65"/>
      <c r="BN75" s="65"/>
      <c r="BO75" s="340"/>
      <c r="BP75" s="203"/>
      <c r="BQ75" s="65" t="str">
        <f>'Summary - Start Up '!J78</f>
        <v/>
      </c>
    </row>
    <row r="76" spans="1:106" s="294" customFormat="1" hidden="1">
      <c r="A76" s="515" t="s">
        <v>324</v>
      </c>
      <c r="B76" s="515"/>
      <c r="C76" s="516">
        <f>LOOKUP(C73,'Dropdown Lists'!$K$1:$K$20,'Dropdown Lists'!$N$1:$N$20)</f>
        <v>37585.599999999999</v>
      </c>
      <c r="D76" s="517"/>
      <c r="E76" s="517"/>
      <c r="F76" s="517"/>
      <c r="G76" s="518"/>
      <c r="H76" s="516">
        <f>LOOKUP(H73,'Dropdown Lists'!$K$1:$K$20,'Dropdown Lists'!$N$1:$N$20)</f>
        <v>37585.599999999999</v>
      </c>
      <c r="I76" s="518"/>
      <c r="J76" s="518"/>
      <c r="K76" s="518"/>
      <c r="L76" s="518"/>
      <c r="M76" s="516" t="e">
        <f>LOOKUP(M73,'Dropdown Lists'!$K$1:$K$20,'Dropdown Lists'!$N$1:$N$20)</f>
        <v>#N/A</v>
      </c>
      <c r="N76" s="518"/>
      <c r="O76" s="518"/>
      <c r="P76" s="518"/>
      <c r="Q76" s="518"/>
      <c r="R76" s="519"/>
      <c r="S76" s="518"/>
      <c r="T76" s="516" t="e">
        <f>LOOKUP(T73,'Dropdown Lists'!$K$1:$K$20,'Dropdown Lists'!$N$1:$N$20)</f>
        <v>#N/A</v>
      </c>
      <c r="U76" s="518"/>
      <c r="V76" s="518"/>
      <c r="W76" s="518"/>
      <c r="X76" s="518"/>
      <c r="Y76" s="519"/>
      <c r="Z76" s="518"/>
      <c r="AA76" s="516" t="e">
        <f>LOOKUP(AA73,'Dropdown Lists'!$K$1:$K$20,'Dropdown Lists'!$N$1:$N$20)</f>
        <v>#N/A</v>
      </c>
      <c r="AB76" s="518"/>
      <c r="AC76" s="518"/>
      <c r="AD76" s="518"/>
      <c r="AE76" s="518"/>
      <c r="AF76" s="519"/>
      <c r="AG76" s="518"/>
      <c r="AH76" s="516" t="e">
        <f>LOOKUP(AH73,'Dropdown Lists'!$K$1:$K$20,'Dropdown Lists'!$N$1:$N$20)</f>
        <v>#N/A</v>
      </c>
      <c r="AI76" s="518"/>
      <c r="AJ76" s="518"/>
      <c r="AK76" s="518"/>
      <c r="AL76" s="518"/>
      <c r="AM76" s="519"/>
      <c r="AN76" s="518"/>
      <c r="AO76" s="516" t="e">
        <f>LOOKUP(AO73,'Dropdown Lists'!$K$1:$K$20,'Dropdown Lists'!$N$1:$N$20)</f>
        <v>#N/A</v>
      </c>
      <c r="AP76" s="518"/>
      <c r="AQ76" s="518"/>
      <c r="AR76" s="518"/>
      <c r="AS76" s="518"/>
      <c r="AT76" s="519"/>
      <c r="AU76" s="518"/>
      <c r="AV76" s="516" t="e">
        <f>LOOKUP(AV73,'Dropdown Lists'!$K$1:$K$20,'Dropdown Lists'!$N$1:$N$20)</f>
        <v>#N/A</v>
      </c>
      <c r="AW76" s="518"/>
      <c r="AX76" s="518"/>
      <c r="AY76" s="518"/>
      <c r="AZ76" s="518"/>
      <c r="BA76" s="519"/>
      <c r="BB76" s="518"/>
      <c r="BC76" s="516" t="e">
        <f>LOOKUP(BC73,'Dropdown Lists'!$K$1:$K$20,'Dropdown Lists'!$N$1:$N$20)</f>
        <v>#N/A</v>
      </c>
      <c r="BD76" s="518"/>
      <c r="BE76" s="518"/>
      <c r="BF76" s="518"/>
      <c r="BG76" s="518"/>
      <c r="BH76" s="519"/>
      <c r="BI76" s="518"/>
      <c r="BJ76" s="516" t="e">
        <f>LOOKUP(BJ73,'Dropdown Lists'!$K$1:$K$20,'Dropdown Lists'!$N$1:$N$20)</f>
        <v>#N/A</v>
      </c>
      <c r="BK76" s="518"/>
      <c r="BL76" s="518"/>
      <c r="BM76" s="518"/>
      <c r="BN76" s="518"/>
      <c r="BO76" s="519"/>
      <c r="BP76" s="518"/>
      <c r="BQ76" s="520"/>
    </row>
    <row r="77" spans="1:106" s="315" customFormat="1" hidden="1">
      <c r="C77" s="293"/>
      <c r="D77" s="295"/>
      <c r="E77" s="295"/>
      <c r="F77" s="295"/>
      <c r="G77" s="251"/>
      <c r="H77" s="251"/>
      <c r="I77" s="251"/>
      <c r="J77" s="251"/>
      <c r="K77" s="251"/>
      <c r="L77" s="251"/>
      <c r="M77" s="251"/>
      <c r="N77" s="251"/>
      <c r="O77" s="251"/>
      <c r="P77" s="251"/>
      <c r="Q77" s="251"/>
      <c r="R77" s="292"/>
      <c r="S77" s="251"/>
      <c r="T77" s="251"/>
      <c r="U77" s="251"/>
      <c r="V77" s="251"/>
      <c r="W77" s="251"/>
      <c r="X77" s="251"/>
      <c r="Y77" s="292"/>
      <c r="Z77" s="251"/>
      <c r="AA77" s="251"/>
      <c r="AB77" s="251"/>
      <c r="AC77" s="251"/>
      <c r="AD77" s="251"/>
      <c r="AE77" s="251"/>
      <c r="AF77" s="292"/>
      <c r="AG77" s="251"/>
      <c r="AH77" s="251"/>
      <c r="AI77" s="251"/>
      <c r="AJ77" s="251"/>
      <c r="AK77" s="251"/>
      <c r="AL77" s="251"/>
      <c r="AM77" s="292"/>
      <c r="AN77" s="251"/>
      <c r="AO77" s="251"/>
      <c r="AP77" s="251"/>
      <c r="AQ77" s="251"/>
      <c r="AR77" s="251"/>
      <c r="AS77" s="251"/>
      <c r="AT77" s="292"/>
      <c r="AU77" s="251"/>
      <c r="AV77" s="251"/>
      <c r="AW77" s="251"/>
      <c r="AX77" s="251"/>
      <c r="AY77" s="251"/>
      <c r="AZ77" s="251"/>
      <c r="BA77" s="292"/>
      <c r="BB77" s="251"/>
      <c r="BC77" s="251"/>
      <c r="BD77" s="251"/>
      <c r="BE77" s="251"/>
      <c r="BF77" s="251"/>
      <c r="BG77" s="251"/>
      <c r="BH77" s="292"/>
      <c r="BI77" s="251"/>
      <c r="BJ77" s="251"/>
      <c r="BK77" s="251"/>
      <c r="BL77" s="251"/>
      <c r="BM77" s="251"/>
      <c r="BN77" s="251"/>
      <c r="BO77" s="292"/>
      <c r="BP77" s="251"/>
      <c r="BQ77" s="56"/>
    </row>
    <row r="78" spans="1:106" hidden="1">
      <c r="B78" s="251"/>
      <c r="C78" s="293"/>
      <c r="D78" s="295"/>
      <c r="E78" s="295"/>
      <c r="F78" s="295"/>
      <c r="BJ78" s="251"/>
      <c r="BK78" s="251"/>
      <c r="BL78" s="251"/>
      <c r="BO78" s="292"/>
      <c r="BQ78" s="56"/>
      <c r="BR78" s="290"/>
      <c r="BS78" s="290"/>
      <c r="BT78" s="290"/>
      <c r="BU78" s="290"/>
      <c r="BV78" s="290"/>
      <c r="BW78" s="290"/>
      <c r="BX78" s="290"/>
      <c r="BY78" s="290"/>
      <c r="BZ78" s="290"/>
      <c r="CA78" s="290"/>
      <c r="CB78" s="290"/>
      <c r="CC78" s="290"/>
      <c r="CD78" s="290"/>
      <c r="CE78" s="290"/>
      <c r="CF78" s="290"/>
      <c r="CG78" s="290"/>
      <c r="CH78" s="290"/>
      <c r="CI78" s="290"/>
      <c r="CJ78" s="290"/>
      <c r="CK78" s="290"/>
      <c r="CL78" s="290"/>
      <c r="CM78" s="290"/>
      <c r="CN78" s="290"/>
      <c r="CO78" s="290"/>
      <c r="CP78" s="290"/>
      <c r="CQ78" s="290"/>
      <c r="CR78" s="290"/>
      <c r="CS78" s="290"/>
      <c r="CT78" s="290"/>
      <c r="CU78" s="290"/>
      <c r="CV78" s="290"/>
      <c r="CW78" s="290"/>
      <c r="CX78" s="290"/>
      <c r="CY78" s="290"/>
      <c r="CZ78" s="290"/>
      <c r="DA78" s="290"/>
      <c r="DB78" s="290"/>
    </row>
    <row r="79" spans="1:106" hidden="1">
      <c r="B79" s="251"/>
      <c r="BJ79" s="251"/>
      <c r="BK79" s="251"/>
      <c r="BL79" s="251"/>
      <c r="BO79" s="292"/>
      <c r="BQ79" s="56"/>
      <c r="BR79" s="290"/>
      <c r="BS79" s="290"/>
      <c r="BT79" s="290"/>
      <c r="BU79" s="290"/>
      <c r="BV79" s="290"/>
      <c r="BW79" s="290"/>
      <c r="BX79" s="290"/>
      <c r="BY79" s="290"/>
      <c r="BZ79" s="290"/>
      <c r="CA79" s="290"/>
      <c r="CB79" s="290"/>
      <c r="CC79" s="290"/>
      <c r="CD79" s="290"/>
      <c r="CE79" s="290"/>
      <c r="CF79" s="290"/>
      <c r="CG79" s="290"/>
      <c r="CH79" s="290"/>
      <c r="CI79" s="290"/>
      <c r="CJ79" s="290"/>
      <c r="CK79" s="290"/>
      <c r="CL79" s="290"/>
      <c r="CM79" s="290"/>
      <c r="CN79" s="290"/>
      <c r="CO79" s="290"/>
      <c r="CP79" s="290"/>
      <c r="CQ79" s="290"/>
      <c r="CR79" s="290"/>
      <c r="CS79" s="290"/>
      <c r="CT79" s="290"/>
      <c r="CU79" s="290"/>
      <c r="CV79" s="290"/>
      <c r="CW79" s="290"/>
      <c r="CX79" s="290"/>
      <c r="CY79" s="290"/>
      <c r="CZ79" s="290"/>
      <c r="DA79" s="290"/>
      <c r="DB79" s="290"/>
    </row>
    <row r="80" spans="1:106" hidden="1">
      <c r="B80" s="251"/>
      <c r="BJ80" s="251"/>
      <c r="BK80" s="251"/>
      <c r="BL80" s="251"/>
      <c r="BO80" s="292"/>
      <c r="BQ80" s="56"/>
      <c r="BR80" s="290"/>
      <c r="BS80" s="290"/>
      <c r="BT80" s="290"/>
      <c r="BU80" s="290"/>
      <c r="BV80" s="290"/>
      <c r="BW80" s="290"/>
      <c r="BX80" s="290"/>
      <c r="BY80" s="290"/>
      <c r="BZ80" s="290"/>
      <c r="CA80" s="290"/>
      <c r="CB80" s="290"/>
      <c r="CC80" s="290"/>
      <c r="CD80" s="290"/>
      <c r="CE80" s="290"/>
      <c r="CF80" s="290"/>
      <c r="CG80" s="290"/>
      <c r="CH80" s="290"/>
      <c r="CI80" s="290"/>
      <c r="CJ80" s="290"/>
      <c r="CK80" s="290"/>
      <c r="CL80" s="290"/>
      <c r="CM80" s="290"/>
      <c r="CN80" s="290"/>
      <c r="CO80" s="290"/>
      <c r="CP80" s="290"/>
      <c r="CQ80" s="290"/>
      <c r="CR80" s="290"/>
      <c r="CS80" s="290"/>
      <c r="CT80" s="290"/>
      <c r="CU80" s="290"/>
      <c r="CV80" s="290"/>
      <c r="CW80" s="290"/>
      <c r="CX80" s="290"/>
      <c r="CY80" s="290"/>
      <c r="CZ80" s="290"/>
      <c r="DA80" s="290"/>
      <c r="DB80" s="290"/>
    </row>
    <row r="81" spans="2:106" hidden="1">
      <c r="B81" s="251"/>
      <c r="BJ81" s="251"/>
      <c r="BK81" s="251"/>
      <c r="BL81" s="251"/>
      <c r="BO81" s="292"/>
      <c r="BQ81" s="56"/>
      <c r="BR81" s="290"/>
      <c r="BS81" s="290"/>
      <c r="BT81" s="290"/>
      <c r="BU81" s="290"/>
      <c r="BV81" s="290"/>
      <c r="BW81" s="290"/>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row>
    <row r="82" spans="2:106" hidden="1">
      <c r="B82" s="251"/>
      <c r="BJ82" s="251"/>
      <c r="BK82" s="251"/>
      <c r="BL82" s="251"/>
      <c r="BO82" s="292"/>
      <c r="BQ82" s="56"/>
      <c r="BR82" s="290"/>
      <c r="BS82" s="290"/>
      <c r="BT82" s="290"/>
      <c r="BU82" s="290"/>
      <c r="BV82" s="290"/>
      <c r="BW82" s="290"/>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row>
    <row r="83" spans="2:106" hidden="1">
      <c r="B83" s="251"/>
      <c r="BJ83" s="251"/>
      <c r="BK83" s="251"/>
      <c r="BL83" s="251"/>
      <c r="BO83" s="292"/>
      <c r="BQ83" s="56"/>
      <c r="BR83" s="290"/>
      <c r="BS83" s="290"/>
      <c r="BT83" s="290"/>
      <c r="BU83" s="290"/>
      <c r="BV83" s="290"/>
      <c r="BW83" s="290"/>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row>
    <row r="84" spans="2:106" hidden="1">
      <c r="B84" s="251"/>
      <c r="H84" s="56"/>
      <c r="I84" s="56"/>
      <c r="J84" s="56"/>
      <c r="K84" s="56"/>
      <c r="L84" s="56"/>
      <c r="M84" s="56"/>
      <c r="N84" s="56"/>
      <c r="O84" s="56"/>
      <c r="P84" s="56"/>
      <c r="Q84" s="56"/>
      <c r="R84" s="289"/>
      <c r="S84" s="56"/>
      <c r="T84" s="56"/>
      <c r="U84" s="56"/>
      <c r="V84" s="56"/>
      <c r="W84" s="56"/>
      <c r="X84" s="56"/>
      <c r="Y84" s="289"/>
      <c r="Z84" s="56"/>
      <c r="AA84" s="56"/>
      <c r="AB84" s="56"/>
      <c r="AC84" s="56"/>
      <c r="AD84" s="56"/>
      <c r="AE84" s="56"/>
      <c r="AF84" s="289"/>
      <c r="AG84" s="56"/>
      <c r="AH84" s="56"/>
      <c r="BJ84" s="251"/>
      <c r="BK84" s="251"/>
      <c r="BL84" s="251"/>
      <c r="BO84" s="292"/>
      <c r="BQ84" s="56"/>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row>
    <row r="85" spans="2:106" hidden="1">
      <c r="B85" s="251"/>
      <c r="F85" s="56"/>
      <c r="G85" s="56"/>
      <c r="H85" s="56"/>
      <c r="I85" s="56"/>
      <c r="J85" s="56"/>
      <c r="K85" s="56"/>
      <c r="L85" s="56"/>
      <c r="M85" s="56"/>
      <c r="N85" s="56"/>
      <c r="O85" s="56"/>
      <c r="P85" s="56"/>
      <c r="Q85" s="56"/>
      <c r="R85" s="289"/>
      <c r="S85" s="56"/>
      <c r="T85" s="56"/>
      <c r="U85" s="56"/>
      <c r="V85" s="56"/>
      <c r="W85" s="56"/>
      <c r="X85" s="56"/>
      <c r="Y85" s="289"/>
      <c r="Z85" s="56"/>
      <c r="AA85" s="56"/>
      <c r="AB85" s="56"/>
      <c r="AC85" s="56"/>
      <c r="AD85" s="56"/>
      <c r="AE85" s="56"/>
      <c r="AF85" s="289"/>
      <c r="AG85" s="56"/>
      <c r="AH85" s="56"/>
      <c r="BJ85" s="251"/>
      <c r="BK85" s="251"/>
      <c r="BL85" s="251"/>
      <c r="BO85" s="292"/>
      <c r="BQ85" s="56"/>
      <c r="BR85" s="290"/>
      <c r="BS85" s="290"/>
      <c r="BT85" s="290"/>
      <c r="BU85" s="290"/>
      <c r="BV85" s="290"/>
      <c r="BW85" s="290"/>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row>
    <row r="86" spans="2:106" hidden="1">
      <c r="B86" s="251"/>
      <c r="F86" s="56"/>
      <c r="G86" s="56"/>
      <c r="H86" s="56"/>
      <c r="I86" s="56"/>
      <c r="J86" s="56"/>
      <c r="K86" s="56"/>
      <c r="L86" s="56"/>
      <c r="M86" s="56"/>
      <c r="N86" s="56"/>
      <c r="O86" s="56"/>
      <c r="P86" s="56"/>
      <c r="Q86" s="56"/>
      <c r="R86" s="289"/>
      <c r="S86" s="56"/>
      <c r="T86" s="56"/>
      <c r="U86" s="56"/>
      <c r="V86" s="56"/>
      <c r="W86" s="56"/>
      <c r="X86" s="56"/>
      <c r="Y86" s="289"/>
      <c r="Z86" s="56"/>
      <c r="AA86" s="56"/>
      <c r="AB86" s="56"/>
      <c r="AC86" s="56"/>
      <c r="AD86" s="56"/>
      <c r="AE86" s="56"/>
      <c r="AF86" s="289"/>
      <c r="AG86" s="56"/>
      <c r="AH86" s="56"/>
      <c r="BJ86" s="251"/>
      <c r="BK86" s="251"/>
      <c r="BL86" s="251"/>
      <c r="BO86" s="292"/>
      <c r="BQ86" s="56"/>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row>
    <row r="87" spans="2:106" hidden="1">
      <c r="B87" s="251"/>
      <c r="F87" s="56"/>
      <c r="G87" s="56"/>
      <c r="H87" s="56"/>
      <c r="I87" s="56"/>
      <c r="J87" s="56"/>
      <c r="K87" s="56"/>
      <c r="L87" s="56"/>
      <c r="M87" s="56"/>
      <c r="N87" s="56"/>
      <c r="O87" s="56"/>
      <c r="P87" s="56"/>
      <c r="Q87" s="56"/>
      <c r="R87" s="289"/>
      <c r="S87" s="56"/>
      <c r="T87" s="56"/>
      <c r="U87" s="56"/>
      <c r="V87" s="56"/>
      <c r="W87" s="56"/>
      <c r="X87" s="56"/>
      <c r="Y87" s="289"/>
      <c r="Z87" s="56"/>
      <c r="AA87" s="56"/>
      <c r="AB87" s="56"/>
      <c r="AC87" s="56"/>
      <c r="AD87" s="56"/>
      <c r="AE87" s="56"/>
      <c r="AF87" s="289"/>
      <c r="AG87" s="56"/>
      <c r="AH87" s="56"/>
      <c r="BJ87" s="251"/>
      <c r="BK87" s="251"/>
      <c r="BL87" s="251"/>
      <c r="BO87" s="292"/>
      <c r="BQ87" s="56"/>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row>
    <row r="88" spans="2:106" hidden="1">
      <c r="B88" s="251"/>
      <c r="F88" s="56"/>
      <c r="G88" s="56"/>
      <c r="H88" s="56"/>
      <c r="I88" s="56"/>
      <c r="J88" s="56"/>
      <c r="K88" s="56"/>
      <c r="L88" s="56"/>
      <c r="M88" s="56"/>
      <c r="N88" s="56"/>
      <c r="O88" s="56"/>
      <c r="P88" s="56"/>
      <c r="Q88" s="56"/>
      <c r="R88" s="289"/>
      <c r="S88" s="56"/>
      <c r="T88" s="56"/>
      <c r="U88" s="56"/>
      <c r="V88" s="56"/>
      <c r="W88" s="56"/>
      <c r="X88" s="56"/>
      <c r="Y88" s="289"/>
      <c r="Z88" s="56"/>
      <c r="AA88" s="56"/>
      <c r="AB88" s="56"/>
      <c r="AC88" s="56"/>
      <c r="AD88" s="56"/>
      <c r="AE88" s="56"/>
      <c r="BJ88" s="251"/>
      <c r="BK88" s="251"/>
      <c r="BL88" s="251"/>
      <c r="BO88" s="292"/>
      <c r="BQ88" s="56"/>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row>
    <row r="89" spans="2:106" hidden="1">
      <c r="B89" s="251"/>
      <c r="AF89" s="289"/>
      <c r="AG89" s="56"/>
      <c r="AH89" s="56"/>
      <c r="BJ89" s="251"/>
      <c r="BK89" s="251"/>
      <c r="BL89" s="251"/>
      <c r="BO89" s="292"/>
      <c r="BQ89" s="56"/>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row>
    <row r="90" spans="2:106" hidden="1">
      <c r="B90" s="251"/>
      <c r="AF90" s="289"/>
      <c r="AG90" s="56"/>
      <c r="AH90" s="56"/>
      <c r="BJ90" s="251"/>
      <c r="BK90" s="251"/>
      <c r="BL90" s="251"/>
      <c r="BO90" s="292"/>
      <c r="BQ90" s="56"/>
      <c r="BR90" s="290"/>
      <c r="BS90" s="290"/>
      <c r="BT90" s="290"/>
      <c r="BU90" s="290"/>
      <c r="BV90" s="290"/>
      <c r="BW90" s="290"/>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row>
    <row r="91" spans="2:106" hidden="1">
      <c r="B91" s="251"/>
      <c r="BJ91" s="251"/>
      <c r="BK91" s="251"/>
      <c r="BL91" s="251"/>
      <c r="BO91" s="292"/>
      <c r="BQ91" s="56"/>
      <c r="BR91" s="290"/>
      <c r="BS91" s="290"/>
      <c r="BT91" s="290"/>
      <c r="BU91" s="290"/>
      <c r="BV91" s="290"/>
      <c r="BW91" s="290"/>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row>
    <row r="92" spans="2:106" hidden="1">
      <c r="B92" s="251"/>
      <c r="BJ92" s="251"/>
      <c r="BK92" s="251"/>
      <c r="BL92" s="251"/>
      <c r="BO92" s="292"/>
      <c r="BQ92" s="56"/>
      <c r="BR92" s="290"/>
      <c r="BS92" s="290"/>
      <c r="BT92" s="290"/>
      <c r="BU92" s="290"/>
      <c r="BV92" s="290"/>
      <c r="BW92" s="290"/>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row>
    <row r="93" spans="2:106" hidden="1">
      <c r="B93" s="251"/>
      <c r="BJ93" s="251"/>
      <c r="BK93" s="251"/>
      <c r="BL93" s="251"/>
      <c r="BO93" s="292"/>
      <c r="BQ93" s="56"/>
      <c r="BR93" s="290"/>
      <c r="BS93" s="290"/>
      <c r="BT93" s="290"/>
      <c r="BU93" s="290"/>
      <c r="BV93" s="290"/>
      <c r="BW93" s="290"/>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row>
    <row r="94" spans="2:106" hidden="1">
      <c r="B94" s="251"/>
      <c r="BJ94" s="251"/>
      <c r="BK94" s="251"/>
      <c r="BL94" s="251"/>
      <c r="BO94" s="292"/>
      <c r="BQ94" s="56"/>
      <c r="BR94" s="290"/>
      <c r="BS94" s="290"/>
      <c r="BT94" s="290"/>
      <c r="BU94" s="290"/>
      <c r="BV94" s="290"/>
      <c r="BW94" s="290"/>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row>
    <row r="95" spans="2:106" hidden="1">
      <c r="B95" s="251"/>
      <c r="BJ95" s="251"/>
      <c r="BK95" s="251"/>
      <c r="BL95" s="251"/>
      <c r="BO95" s="292"/>
      <c r="BQ95" s="56"/>
      <c r="BR95" s="290"/>
      <c r="BS95" s="290"/>
      <c r="BT95" s="290"/>
      <c r="BU95" s="290"/>
      <c r="BV95" s="290"/>
      <c r="BW95" s="290"/>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row>
    <row r="96" spans="2:106" hidden="1">
      <c r="B96" s="251"/>
      <c r="BJ96" s="251"/>
      <c r="BK96" s="251"/>
      <c r="BL96" s="251"/>
      <c r="BO96" s="292"/>
      <c r="BQ96" s="56"/>
      <c r="BR96" s="290"/>
      <c r="BS96" s="290"/>
      <c r="BT96" s="290"/>
      <c r="BU96" s="290"/>
      <c r="BV96" s="290"/>
      <c r="BW96" s="290"/>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row>
    <row r="97" spans="2:106" hidden="1">
      <c r="B97" s="251"/>
      <c r="BJ97" s="251"/>
      <c r="BK97" s="251"/>
      <c r="BL97" s="251"/>
      <c r="BO97" s="292"/>
      <c r="BQ97" s="56"/>
      <c r="BR97" s="290"/>
      <c r="BS97" s="290"/>
      <c r="BT97" s="290"/>
      <c r="BU97" s="290"/>
      <c r="BV97" s="290"/>
      <c r="BW97" s="290"/>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row>
    <row r="98" spans="2:106" hidden="1">
      <c r="B98" s="251"/>
      <c r="BJ98" s="251"/>
      <c r="BK98" s="251"/>
      <c r="BL98" s="251"/>
      <c r="BO98" s="292"/>
      <c r="BQ98" s="56"/>
      <c r="BR98" s="290"/>
      <c r="BS98" s="290"/>
      <c r="BT98" s="290"/>
      <c r="BU98" s="290"/>
      <c r="BV98" s="290"/>
      <c r="BW98" s="290"/>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row>
    <row r="99" spans="2:106" hidden="1">
      <c r="B99" s="251"/>
      <c r="BJ99" s="251"/>
      <c r="BK99" s="251"/>
      <c r="BL99" s="251"/>
      <c r="BO99" s="292"/>
      <c r="BQ99" s="56"/>
      <c r="BR99" s="290"/>
      <c r="BS99" s="290"/>
      <c r="BT99" s="290"/>
      <c r="BU99" s="290"/>
      <c r="BV99" s="290"/>
      <c r="BW99" s="290"/>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row>
    <row r="100" spans="2:106" hidden="1">
      <c r="B100" s="251"/>
      <c r="BJ100" s="251"/>
      <c r="BK100" s="251"/>
      <c r="BL100" s="251"/>
      <c r="BO100" s="292"/>
      <c r="BQ100" s="56"/>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row>
    <row r="101" spans="2:106" hidden="1">
      <c r="B101" s="251"/>
      <c r="BJ101" s="251"/>
      <c r="BK101" s="251"/>
      <c r="BL101" s="251"/>
      <c r="BO101" s="292"/>
      <c r="BQ101" s="56"/>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row>
    <row r="102" spans="2:106" hidden="1">
      <c r="B102" s="251"/>
      <c r="BJ102" s="251"/>
      <c r="BK102" s="251"/>
      <c r="BL102" s="251"/>
      <c r="BO102" s="292"/>
      <c r="BQ102" s="56"/>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row>
    <row r="103" spans="2:106" hidden="1">
      <c r="B103" s="251"/>
      <c r="BJ103" s="251"/>
      <c r="BK103" s="251"/>
      <c r="BL103" s="251"/>
      <c r="BO103" s="292"/>
      <c r="BQ103" s="56"/>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row>
    <row r="104" spans="2:106" hidden="1">
      <c r="B104" s="251"/>
      <c r="BJ104" s="251"/>
      <c r="BK104" s="251"/>
      <c r="BL104" s="251"/>
      <c r="BO104" s="292"/>
      <c r="BQ104" s="56"/>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row>
    <row r="105" spans="2:106" hidden="1">
      <c r="B105" s="251"/>
      <c r="BJ105" s="251"/>
      <c r="BK105" s="251"/>
      <c r="BL105" s="251"/>
      <c r="BO105" s="292"/>
      <c r="BQ105" s="56"/>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row>
    <row r="106" spans="2:106" hidden="1">
      <c r="B106" s="251"/>
      <c r="BJ106" s="251"/>
      <c r="BK106" s="251"/>
      <c r="BL106" s="251"/>
      <c r="BO106" s="292"/>
      <c r="BQ106" s="56"/>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row>
    <row r="107" spans="2:106" hidden="1">
      <c r="B107" s="251"/>
      <c r="BJ107" s="251"/>
      <c r="BK107" s="251"/>
      <c r="BL107" s="251"/>
      <c r="BO107" s="292"/>
      <c r="BQ107" s="56"/>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row>
    <row r="108" spans="2:106" hidden="1">
      <c r="B108" s="251"/>
      <c r="BJ108" s="251"/>
      <c r="BK108" s="251"/>
      <c r="BL108" s="251"/>
      <c r="BO108" s="292"/>
      <c r="BQ108" s="56"/>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row>
    <row r="109" spans="2:106" hidden="1">
      <c r="B109" s="251"/>
      <c r="BJ109" s="251"/>
      <c r="BK109" s="251"/>
      <c r="BL109" s="251"/>
      <c r="BO109" s="292"/>
      <c r="BQ109" s="56"/>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row>
    <row r="110" spans="2:106" hidden="1">
      <c r="B110" s="251"/>
      <c r="BJ110" s="251"/>
      <c r="BK110" s="251"/>
      <c r="BL110" s="251"/>
      <c r="BO110" s="292"/>
      <c r="BQ110" s="56"/>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row>
    <row r="111" spans="2:106" hidden="1">
      <c r="B111" s="251"/>
      <c r="BJ111" s="251"/>
      <c r="BK111" s="251"/>
      <c r="BL111" s="251"/>
      <c r="BO111" s="292"/>
      <c r="BQ111" s="56"/>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row>
    <row r="112" spans="2:106" hidden="1">
      <c r="B112" s="251"/>
      <c r="BJ112" s="251"/>
      <c r="BK112" s="251"/>
      <c r="BL112" s="251"/>
      <c r="BO112" s="292"/>
      <c r="BQ112" s="56"/>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row>
    <row r="113" spans="2:106" hidden="1">
      <c r="B113" s="251"/>
      <c r="BJ113" s="251"/>
      <c r="BK113" s="251"/>
      <c r="BL113" s="251"/>
      <c r="BO113" s="292"/>
      <c r="BQ113" s="56"/>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row>
    <row r="114" spans="2:106" hidden="1">
      <c r="B114" s="251"/>
      <c r="BJ114" s="251"/>
      <c r="BK114" s="251"/>
      <c r="BL114" s="251"/>
      <c r="BO114" s="292"/>
      <c r="BQ114" s="56"/>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row>
    <row r="115" spans="2:106" hidden="1">
      <c r="B115" s="251"/>
      <c r="BJ115" s="251"/>
      <c r="BK115" s="251"/>
      <c r="BL115" s="251"/>
      <c r="BO115" s="292"/>
      <c r="BQ115" s="56"/>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row>
    <row r="116" spans="2:106" hidden="1">
      <c r="B116" s="251"/>
      <c r="BJ116" s="251"/>
      <c r="BK116" s="251"/>
      <c r="BL116" s="251"/>
      <c r="BO116" s="292"/>
      <c r="BQ116" s="56"/>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row>
    <row r="117" spans="2:106" hidden="1">
      <c r="B117" s="251"/>
      <c r="BJ117" s="251"/>
      <c r="BK117" s="251"/>
      <c r="BL117" s="251"/>
      <c r="BO117" s="292"/>
      <c r="BQ117" s="56"/>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row>
    <row r="118" spans="2:106" hidden="1">
      <c r="B118" s="251"/>
      <c r="BJ118" s="251"/>
      <c r="BK118" s="251"/>
      <c r="BL118" s="251"/>
      <c r="BO118" s="292"/>
      <c r="BQ118" s="56"/>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row>
    <row r="119" spans="2:106" hidden="1">
      <c r="B119" s="251"/>
      <c r="BJ119" s="251"/>
      <c r="BK119" s="251"/>
      <c r="BL119" s="251"/>
      <c r="BO119" s="292"/>
      <c r="BQ119" s="56"/>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row>
    <row r="120" spans="2:106" hidden="1">
      <c r="B120" s="251"/>
      <c r="BJ120" s="251"/>
      <c r="BK120" s="251"/>
      <c r="BL120" s="251"/>
      <c r="BO120" s="292"/>
      <c r="BQ120" s="56"/>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row>
    <row r="121" spans="2:106" hidden="1">
      <c r="B121" s="251"/>
      <c r="BL121" s="67"/>
      <c r="BM121" s="290"/>
      <c r="BN121" s="290"/>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row>
    <row r="122" spans="2:106" hidden="1">
      <c r="B122" s="251"/>
      <c r="BL122" s="67"/>
      <c r="BM122" s="290"/>
      <c r="BN122" s="290"/>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row>
    <row r="123" spans="2:106" hidden="1">
      <c r="B123" s="251"/>
      <c r="BL123" s="67"/>
      <c r="BM123" s="290"/>
      <c r="BN123" s="290"/>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row>
    <row r="124" spans="2:106" hidden="1">
      <c r="B124" s="251"/>
      <c r="BL124" s="67"/>
      <c r="BM124" s="290"/>
      <c r="BN124" s="290"/>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row>
    <row r="125" spans="2:106" hidden="1">
      <c r="B125" s="251"/>
      <c r="BL125" s="67"/>
      <c r="BM125" s="290"/>
      <c r="BN125" s="290"/>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row>
    <row r="126" spans="2:106" hidden="1">
      <c r="B126" s="251"/>
      <c r="BL126" s="67"/>
      <c r="BM126" s="290"/>
      <c r="BN126" s="290"/>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row>
    <row r="127" spans="2:106" hidden="1">
      <c r="B127" s="251"/>
      <c r="BL127" s="67"/>
      <c r="BM127" s="290"/>
      <c r="BN127" s="290"/>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row>
    <row r="128" spans="2:106" hidden="1">
      <c r="B128" s="251"/>
      <c r="BL128" s="67"/>
      <c r="BM128" s="290"/>
      <c r="BN128" s="290"/>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row>
    <row r="129" spans="2:99" hidden="1">
      <c r="B129" s="251"/>
      <c r="BL129" s="67"/>
      <c r="BM129" s="290"/>
      <c r="BN129" s="290"/>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row>
    <row r="130" spans="2:99" hidden="1">
      <c r="B130" s="251"/>
      <c r="BL130" s="67"/>
      <c r="BM130" s="290"/>
      <c r="BN130" s="290"/>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row>
    <row r="131" spans="2:99" hidden="1">
      <c r="B131" s="251"/>
      <c r="BL131" s="67"/>
      <c r="BM131" s="290"/>
      <c r="BN131" s="290"/>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row>
    <row r="132" spans="2:99" hidden="1">
      <c r="B132" s="251"/>
      <c r="BL132" s="67"/>
      <c r="BM132" s="290"/>
      <c r="BN132" s="290"/>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row>
    <row r="133" spans="2:99" hidden="1">
      <c r="B133" s="251"/>
      <c r="BL133" s="67"/>
      <c r="BM133" s="290"/>
      <c r="BN133" s="290"/>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row>
    <row r="134" spans="2:99" hidden="1">
      <c r="B134" s="251"/>
      <c r="BL134" s="67"/>
      <c r="BM134" s="290"/>
      <c r="BN134" s="290"/>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row>
    <row r="135" spans="2:99" hidden="1">
      <c r="B135" s="251"/>
      <c r="BL135" s="67"/>
      <c r="BM135" s="290"/>
      <c r="BN135" s="290"/>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row>
    <row r="136" spans="2:99" hidden="1">
      <c r="B136" s="251"/>
      <c r="BL136" s="67"/>
      <c r="BM136" s="290"/>
      <c r="BN136" s="290"/>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row>
    <row r="137" spans="2:99" hidden="1">
      <c r="B137" s="251"/>
      <c r="BL137" s="67"/>
      <c r="BM137" s="290"/>
      <c r="BN137" s="290"/>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row>
    <row r="138" spans="2:99" hidden="1">
      <c r="B138" s="251"/>
      <c r="BL138" s="67"/>
      <c r="BM138" s="290"/>
      <c r="BN138" s="290"/>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row>
    <row r="139" spans="2:99" hidden="1">
      <c r="B139" s="251"/>
      <c r="BL139" s="67"/>
      <c r="BM139" s="290"/>
      <c r="BN139" s="290"/>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row>
    <row r="140" spans="2:99" hidden="1">
      <c r="B140" s="251"/>
      <c r="BL140" s="67"/>
      <c r="BM140" s="290"/>
      <c r="BN140" s="290"/>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row>
    <row r="141" spans="2:99" hidden="1">
      <c r="B141" s="251"/>
      <c r="BL141" s="67"/>
      <c r="BM141" s="290"/>
      <c r="BN141" s="290"/>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row>
    <row r="142" spans="2:99" hidden="1">
      <c r="B142" s="251"/>
      <c r="BL142" s="67"/>
      <c r="BM142" s="290"/>
      <c r="BN142" s="290"/>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row>
    <row r="143" spans="2:99" hidden="1">
      <c r="B143" s="251"/>
      <c r="BL143" s="67"/>
      <c r="BM143" s="290"/>
      <c r="BN143" s="290"/>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row>
    <row r="144" spans="2:99" hidden="1">
      <c r="B144" s="251"/>
      <c r="BL144" s="67"/>
      <c r="BM144" s="290"/>
      <c r="BN144" s="290"/>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row>
    <row r="145" spans="2:99" hidden="1">
      <c r="B145" s="251"/>
      <c r="BL145" s="67"/>
      <c r="BM145" s="290"/>
      <c r="BN145" s="290"/>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row>
    <row r="146" spans="2:99" hidden="1">
      <c r="B146" s="251"/>
      <c r="BL146" s="67"/>
      <c r="BM146" s="290"/>
      <c r="BN146" s="290"/>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row>
    <row r="147" spans="2:99" hidden="1">
      <c r="B147" s="251"/>
      <c r="BL147" s="67"/>
      <c r="BM147" s="290"/>
      <c r="BN147" s="290"/>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row>
    <row r="148" spans="2:99" hidden="1">
      <c r="B148" s="251"/>
      <c r="BL148" s="67"/>
      <c r="BM148" s="290"/>
      <c r="BN148" s="290"/>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row>
    <row r="149" spans="2:99" hidden="1">
      <c r="B149" s="251"/>
      <c r="BL149" s="67"/>
      <c r="BM149" s="290"/>
      <c r="BN149" s="290"/>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row>
    <row r="150" spans="2:99" hidden="1">
      <c r="B150" s="251"/>
      <c r="BL150" s="67"/>
      <c r="BM150" s="290"/>
      <c r="BN150" s="290"/>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row>
    <row r="151" spans="2:99" hidden="1">
      <c r="B151" s="251"/>
      <c r="BL151" s="67"/>
      <c r="BM151" s="290"/>
      <c r="BN151" s="290"/>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row>
    <row r="152" spans="2:99" hidden="1">
      <c r="B152" s="251"/>
      <c r="BL152" s="67"/>
      <c r="BM152" s="290"/>
      <c r="BN152" s="290"/>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row>
    <row r="153" spans="2:99" hidden="1">
      <c r="B153" s="251"/>
      <c r="BL153" s="67"/>
      <c r="BM153" s="290"/>
      <c r="BN153" s="290"/>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row>
    <row r="154" spans="2:99" hidden="1">
      <c r="B154" s="251"/>
      <c r="BL154" s="67"/>
      <c r="BM154" s="290"/>
      <c r="BN154" s="290"/>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row>
    <row r="155" spans="2:99" hidden="1">
      <c r="B155" s="251"/>
      <c r="BL155" s="67"/>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row>
    <row r="156" spans="2:99" hidden="1">
      <c r="B156" s="251"/>
      <c r="BL156" s="67"/>
      <c r="BM156" s="290"/>
      <c r="BN156" s="290"/>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row>
    <row r="157" spans="2:99" hidden="1">
      <c r="B157" s="251"/>
      <c r="BL157" s="67"/>
      <c r="BM157" s="290"/>
      <c r="BN157" s="290"/>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row>
    <row r="158" spans="2:99" hidden="1">
      <c r="B158" s="251"/>
      <c r="BL158" s="67"/>
      <c r="BM158" s="290"/>
      <c r="BN158" s="290"/>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row>
    <row r="159" spans="2:99" hidden="1">
      <c r="B159" s="251"/>
      <c r="BL159" s="67"/>
      <c r="BM159" s="290"/>
      <c r="BN159" s="290"/>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row>
    <row r="160" spans="2:99" hidden="1">
      <c r="B160" s="251"/>
      <c r="BL160" s="67"/>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row>
    <row r="161" spans="2:99" hidden="1">
      <c r="B161" s="251"/>
      <c r="BL161" s="67"/>
      <c r="BM161" s="290"/>
      <c r="BN161" s="290"/>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row>
    <row r="162" spans="2:99" hidden="1">
      <c r="B162" s="251"/>
      <c r="BL162" s="67"/>
      <c r="BM162" s="290"/>
      <c r="BN162" s="290"/>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row>
    <row r="163" spans="2:99" hidden="1">
      <c r="B163" s="251"/>
      <c r="BL163" s="67"/>
      <c r="BM163" s="290"/>
      <c r="BN163" s="290"/>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row>
    <row r="164" spans="2:99" hidden="1">
      <c r="B164" s="251"/>
      <c r="BL164" s="67"/>
      <c r="BM164" s="290"/>
      <c r="BN164" s="290"/>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row>
    <row r="165" spans="2:99" hidden="1">
      <c r="B165" s="251"/>
      <c r="BL165" s="67"/>
      <c r="BM165" s="290"/>
      <c r="BN165" s="290"/>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row>
    <row r="166" spans="2:99" hidden="1">
      <c r="B166" s="251"/>
      <c r="BL166" s="67"/>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row>
    <row r="167" spans="2:99" hidden="1">
      <c r="B167" s="251"/>
      <c r="BL167" s="67"/>
      <c r="BM167" s="290"/>
      <c r="BN167" s="290"/>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row>
    <row r="168" spans="2:99" hidden="1">
      <c r="B168" s="251"/>
      <c r="BL168" s="67"/>
      <c r="BM168" s="290"/>
      <c r="BN168" s="290"/>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row>
    <row r="169" spans="2:99" hidden="1">
      <c r="B169" s="251"/>
      <c r="BL169" s="67"/>
      <c r="BM169" s="290"/>
      <c r="BN169" s="290"/>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row>
    <row r="170" spans="2:99" hidden="1">
      <c r="B170" s="251"/>
      <c r="BL170" s="67"/>
      <c r="BM170" s="290"/>
      <c r="BN170" s="290"/>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row>
    <row r="171" spans="2:99" hidden="1">
      <c r="B171" s="251"/>
      <c r="BL171" s="67"/>
      <c r="BM171" s="290"/>
      <c r="BN171" s="290"/>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row>
    <row r="172" spans="2:99" hidden="1">
      <c r="B172" s="251"/>
      <c r="BL172" s="67"/>
      <c r="BM172" s="290"/>
      <c r="BN172" s="290"/>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row>
    <row r="173" spans="2:99" hidden="1">
      <c r="B173" s="251"/>
      <c r="BL173" s="67"/>
      <c r="BM173" s="290"/>
      <c r="BN173" s="290"/>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row>
    <row r="174" spans="2:99" hidden="1">
      <c r="B174" s="251"/>
      <c r="BL174" s="67"/>
      <c r="BM174" s="290"/>
      <c r="BN174" s="290"/>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row>
    <row r="175" spans="2:99" hidden="1">
      <c r="B175" s="251"/>
      <c r="BL175" s="67"/>
      <c r="BM175" s="290"/>
      <c r="BN175" s="290"/>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row>
    <row r="176" spans="2:99" hidden="1">
      <c r="B176" s="251"/>
      <c r="BL176" s="67"/>
      <c r="BM176" s="290"/>
      <c r="BN176" s="290"/>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row>
    <row r="177" spans="2:99" hidden="1">
      <c r="B177" s="251"/>
      <c r="BL177" s="67"/>
      <c r="BM177" s="290"/>
      <c r="BN177" s="290"/>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row>
    <row r="178" spans="2:99" hidden="1">
      <c r="B178" s="251"/>
      <c r="BL178" s="67"/>
      <c r="BM178" s="290"/>
      <c r="BN178" s="290"/>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row>
    <row r="179" spans="2:99" hidden="1">
      <c r="B179" s="251"/>
      <c r="BL179" s="67"/>
      <c r="BM179" s="290"/>
      <c r="BN179" s="290"/>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row>
    <row r="180" spans="2:99" hidden="1">
      <c r="B180" s="251"/>
      <c r="BL180" s="67"/>
      <c r="BM180" s="290"/>
      <c r="BN180" s="290"/>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row>
    <row r="181" spans="2:99" hidden="1">
      <c r="B181" s="251"/>
      <c r="BL181" s="67"/>
      <c r="BM181" s="290"/>
      <c r="BN181" s="290"/>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row>
    <row r="182" spans="2:99" hidden="1">
      <c r="B182" s="251"/>
      <c r="BL182" s="67"/>
      <c r="BM182" s="290"/>
      <c r="BN182" s="290"/>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row>
    <row r="183" spans="2:99" hidden="1">
      <c r="B183" s="251"/>
      <c r="BL183" s="67"/>
      <c r="BM183" s="290"/>
      <c r="BN183" s="290"/>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row>
    <row r="184" spans="2:99" hidden="1">
      <c r="B184" s="251"/>
      <c r="BL184" s="67"/>
      <c r="BM184" s="290"/>
      <c r="BN184" s="290"/>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row>
    <row r="185" spans="2:99" hidden="1">
      <c r="B185" s="251"/>
      <c r="BL185" s="67"/>
      <c r="BM185" s="290"/>
      <c r="BN185" s="290"/>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row>
    <row r="186" spans="2:99" hidden="1">
      <c r="B186" s="251"/>
      <c r="BL186" s="67"/>
      <c r="BM186" s="290"/>
      <c r="BN186" s="290"/>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row>
    <row r="187" spans="2:99" hidden="1">
      <c r="B187" s="251"/>
      <c r="BL187" s="67"/>
      <c r="BM187" s="290"/>
      <c r="BN187" s="290"/>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row>
    <row r="188" spans="2:99" hidden="1">
      <c r="B188" s="251"/>
      <c r="BL188" s="67"/>
      <c r="BM188" s="290"/>
      <c r="BN188" s="290"/>
      <c r="BO188" s="290"/>
      <c r="BP188" s="290"/>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row>
    <row r="189" spans="2:99" hidden="1">
      <c r="B189" s="251"/>
      <c r="BL189" s="67"/>
      <c r="BM189" s="290"/>
      <c r="BN189" s="290"/>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row>
    <row r="190" spans="2:99" hidden="1">
      <c r="B190" s="251"/>
      <c r="BL190" s="67"/>
      <c r="BM190" s="290"/>
      <c r="BN190" s="290"/>
      <c r="BO190" s="290"/>
      <c r="BP190" s="290"/>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row>
    <row r="191" spans="2:99" hidden="1">
      <c r="B191" s="251"/>
      <c r="BL191" s="67"/>
      <c r="BM191" s="290"/>
      <c r="BN191" s="290"/>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row>
    <row r="192" spans="2:99" hidden="1">
      <c r="B192" s="251"/>
      <c r="BL192" s="67"/>
      <c r="BM192" s="290"/>
      <c r="BN192" s="290"/>
      <c r="BO192" s="290"/>
      <c r="BP192" s="290"/>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row>
    <row r="193" spans="2:99" hidden="1">
      <c r="B193" s="251"/>
      <c r="BL193" s="67"/>
      <c r="BM193" s="290"/>
      <c r="BN193" s="290"/>
      <c r="BO193" s="290"/>
      <c r="BP193" s="290"/>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row>
    <row r="194" spans="2:99" hidden="1">
      <c r="B194" s="251"/>
      <c r="BL194" s="67"/>
      <c r="BM194" s="290"/>
      <c r="BN194" s="290"/>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row>
    <row r="195" spans="2:99" hidden="1">
      <c r="B195" s="251"/>
      <c r="BL195" s="67"/>
      <c r="BM195" s="290"/>
      <c r="BN195" s="290"/>
      <c r="BO195" s="290"/>
      <c r="BP195" s="290"/>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row>
    <row r="196" spans="2:99" hidden="1">
      <c r="B196" s="251"/>
      <c r="BL196" s="67"/>
      <c r="BM196" s="290"/>
      <c r="BN196" s="290"/>
      <c r="BO196" s="290"/>
      <c r="BP196" s="290"/>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row>
    <row r="197" spans="2:99" hidden="1">
      <c r="B197" s="251"/>
      <c r="BL197" s="67"/>
      <c r="BM197" s="290"/>
      <c r="BN197" s="290"/>
      <c r="BO197" s="290"/>
      <c r="BP197" s="290"/>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row>
    <row r="198" spans="2:99" hidden="1">
      <c r="B198" s="251"/>
      <c r="BL198" s="67"/>
      <c r="BM198" s="290"/>
      <c r="BN198" s="290"/>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row>
    <row r="199" spans="2:99" hidden="1">
      <c r="B199" s="251"/>
      <c r="BL199" s="67"/>
      <c r="BM199" s="290"/>
      <c r="BN199" s="290"/>
      <c r="BO199" s="290"/>
      <c r="BP199" s="290"/>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row>
    <row r="200" spans="2:99" hidden="1">
      <c r="B200" s="251"/>
      <c r="BL200" s="67"/>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row>
    <row r="201" spans="2:99" hidden="1">
      <c r="B201" s="251"/>
      <c r="BL201" s="67"/>
      <c r="BM201" s="290"/>
      <c r="BN201" s="290"/>
      <c r="BO201" s="290"/>
      <c r="BP201" s="290"/>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row>
    <row r="202" spans="2:99" hidden="1">
      <c r="B202" s="251"/>
      <c r="BL202" s="67"/>
      <c r="BM202" s="290"/>
      <c r="BN202" s="290"/>
      <c r="BO202" s="290"/>
      <c r="BP202" s="290"/>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row>
    <row r="203" spans="2:99" hidden="1">
      <c r="B203" s="251"/>
      <c r="BL203" s="67"/>
      <c r="BM203" s="290"/>
      <c r="BN203" s="290"/>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row>
    <row r="204" spans="2:99" hidden="1">
      <c r="B204" s="251"/>
      <c r="BL204" s="67"/>
      <c r="BM204" s="290"/>
      <c r="BN204" s="290"/>
      <c r="BO204" s="290"/>
      <c r="BP204" s="290"/>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row>
    <row r="205" spans="2:99" hidden="1">
      <c r="B205" s="251"/>
      <c r="BL205" s="67"/>
      <c r="BM205" s="290"/>
      <c r="BN205" s="290"/>
      <c r="BO205" s="290"/>
      <c r="BP205" s="290"/>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row>
    <row r="206" spans="2:99" hidden="1">
      <c r="B206" s="251"/>
      <c r="BL206" s="67"/>
      <c r="BM206" s="290"/>
      <c r="BN206" s="290"/>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row>
    <row r="207" spans="2:99" hidden="1">
      <c r="B207" s="251"/>
      <c r="BL207" s="67"/>
      <c r="BM207" s="290"/>
      <c r="BN207" s="290"/>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row>
    <row r="208" spans="2:99" hidden="1">
      <c r="B208" s="251"/>
      <c r="BL208" s="67"/>
      <c r="BM208" s="290"/>
      <c r="BN208" s="290"/>
      <c r="BO208" s="290"/>
      <c r="BP208" s="290"/>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row>
    <row r="209" spans="2:99" hidden="1">
      <c r="B209" s="251"/>
      <c r="BL209" s="67"/>
      <c r="BM209" s="290"/>
      <c r="BN209" s="290"/>
      <c r="BO209" s="290"/>
      <c r="BP209" s="290"/>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row>
    <row r="210" spans="2:99" hidden="1">
      <c r="B210" s="251"/>
      <c r="BL210" s="67"/>
      <c r="BM210" s="290"/>
      <c r="BN210" s="290"/>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row>
    <row r="211" spans="2:99" hidden="1">
      <c r="B211" s="251"/>
      <c r="BL211" s="67"/>
      <c r="BM211" s="290"/>
      <c r="BN211" s="290"/>
      <c r="BO211" s="290"/>
      <c r="BP211" s="290"/>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row>
    <row r="212" spans="2:99" hidden="1">
      <c r="B212" s="251"/>
      <c r="BL212" s="67"/>
      <c r="BM212" s="290"/>
      <c r="BN212" s="290"/>
      <c r="BO212" s="290"/>
      <c r="BP212" s="290"/>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row>
    <row r="213" spans="2:99" hidden="1">
      <c r="B213" s="251"/>
      <c r="BL213" s="67"/>
      <c r="BM213" s="290"/>
      <c r="BN213" s="290"/>
      <c r="BO213" s="290"/>
      <c r="BP213" s="290"/>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row>
    <row r="214" spans="2:99" hidden="1">
      <c r="B214" s="251"/>
      <c r="BL214" s="67"/>
      <c r="BM214" s="290"/>
      <c r="BN214" s="290"/>
      <c r="BO214" s="290"/>
      <c r="BP214" s="290"/>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row>
    <row r="215" spans="2:99" hidden="1">
      <c r="B215" s="251"/>
      <c r="BL215" s="67"/>
      <c r="BM215" s="290"/>
      <c r="BN215" s="290"/>
      <c r="BO215" s="290"/>
      <c r="BP215" s="290"/>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row>
    <row r="216" spans="2:99" hidden="1">
      <c r="B216" s="251"/>
      <c r="BL216" s="67"/>
      <c r="BM216" s="290"/>
      <c r="BN216" s="290"/>
      <c r="BO216" s="290"/>
      <c r="BP216" s="290"/>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row>
    <row r="217" spans="2:99" hidden="1">
      <c r="B217" s="251"/>
      <c r="BL217" s="67"/>
      <c r="BM217" s="290"/>
      <c r="BN217" s="290"/>
      <c r="BO217" s="290"/>
      <c r="BP217" s="290"/>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row>
    <row r="218" spans="2:99" hidden="1">
      <c r="B218" s="251"/>
      <c r="BL218" s="67"/>
      <c r="BM218" s="290"/>
      <c r="BN218" s="290"/>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row>
    <row r="219" spans="2:99" hidden="1">
      <c r="B219" s="251"/>
      <c r="BL219" s="67"/>
      <c r="BM219" s="290"/>
      <c r="BN219" s="290"/>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row>
    <row r="220" spans="2:99" hidden="1">
      <c r="B220" s="251"/>
      <c r="BL220" s="67"/>
      <c r="BM220" s="290"/>
      <c r="BN220" s="290"/>
      <c r="BO220" s="290"/>
      <c r="BP220" s="290"/>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row>
    <row r="221" spans="2:99" hidden="1">
      <c r="B221" s="251"/>
      <c r="BL221" s="67"/>
      <c r="BM221" s="290"/>
      <c r="BN221" s="290"/>
      <c r="BO221" s="290"/>
      <c r="BP221" s="290"/>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row>
    <row r="222" spans="2:99" hidden="1">
      <c r="B222" s="251"/>
      <c r="BL222" s="67"/>
      <c r="BM222" s="290"/>
      <c r="BN222" s="290"/>
      <c r="BO222" s="290"/>
      <c r="BP222" s="290"/>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row>
    <row r="223" spans="2:99" hidden="1">
      <c r="B223" s="251"/>
      <c r="BL223" s="67"/>
      <c r="BM223" s="290"/>
      <c r="BN223" s="290"/>
      <c r="BO223" s="290"/>
      <c r="BP223" s="290"/>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row>
    <row r="224" spans="2:99" hidden="1">
      <c r="B224" s="251"/>
      <c r="BL224" s="67"/>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row>
    <row r="225" spans="2:99" hidden="1">
      <c r="B225" s="251"/>
      <c r="BL225" s="67"/>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row>
    <row r="226" spans="2:99" hidden="1">
      <c r="B226" s="251"/>
      <c r="BL226" s="67"/>
      <c r="BM226" s="290"/>
      <c r="BN226" s="290"/>
      <c r="BO226" s="290"/>
      <c r="BP226" s="290"/>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row>
    <row r="227" spans="2:99" hidden="1">
      <c r="B227" s="251"/>
      <c r="BL227" s="67"/>
      <c r="BM227" s="290"/>
      <c r="BN227" s="290"/>
      <c r="BO227" s="290"/>
      <c r="BP227" s="290"/>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row>
    <row r="228" spans="2:99" hidden="1">
      <c r="B228" s="251"/>
      <c r="BL228" s="67"/>
      <c r="BM228" s="290"/>
      <c r="BN228" s="290"/>
      <c r="BO228" s="290"/>
      <c r="BP228" s="290"/>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row>
    <row r="229" spans="2:99" hidden="1">
      <c r="B229" s="251"/>
      <c r="BL229" s="67"/>
      <c r="BM229" s="290"/>
      <c r="BN229" s="290"/>
      <c r="BO229" s="290"/>
      <c r="BP229" s="290"/>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row>
    <row r="230" spans="2:99" hidden="1">
      <c r="B230" s="251"/>
      <c r="BL230" s="67"/>
      <c r="BM230" s="290"/>
      <c r="BN230" s="290"/>
      <c r="BO230" s="290"/>
      <c r="BP230" s="290"/>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row>
    <row r="231" spans="2:99" hidden="1">
      <c r="B231" s="251"/>
      <c r="BL231" s="67"/>
      <c r="BM231" s="290"/>
      <c r="BN231" s="290"/>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row>
    <row r="232" spans="2:99" hidden="1">
      <c r="B232" s="251"/>
      <c r="BL232" s="67"/>
      <c r="BM232" s="290"/>
      <c r="BN232" s="290"/>
      <c r="BO232" s="290"/>
      <c r="BP232" s="290"/>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row>
    <row r="233" spans="2:99" hidden="1">
      <c r="B233" s="251"/>
      <c r="BL233" s="67"/>
      <c r="BM233" s="290"/>
      <c r="BN233" s="290"/>
      <c r="BO233" s="290"/>
      <c r="BP233" s="290"/>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row>
    <row r="234" spans="2:99" hidden="1">
      <c r="B234" s="251"/>
      <c r="BL234" s="67"/>
      <c r="BM234" s="290"/>
      <c r="BN234" s="290"/>
      <c r="BO234" s="290"/>
      <c r="BP234" s="290"/>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row>
    <row r="235" spans="2:99" hidden="1">
      <c r="B235" s="251"/>
      <c r="BL235" s="67"/>
      <c r="BM235" s="290"/>
      <c r="BN235" s="290"/>
      <c r="BO235" s="290"/>
      <c r="BP235" s="290"/>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row>
    <row r="236" spans="2:99" hidden="1">
      <c r="B236" s="251"/>
      <c r="BL236" s="67"/>
      <c r="BM236" s="290"/>
      <c r="BN236" s="290"/>
      <c r="BO236" s="290"/>
      <c r="BP236" s="290"/>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row>
    <row r="237" spans="2:99" hidden="1">
      <c r="B237" s="251"/>
      <c r="BL237" s="67"/>
      <c r="BM237" s="290"/>
      <c r="BN237" s="290"/>
      <c r="BO237" s="290"/>
      <c r="BP237" s="290"/>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row>
    <row r="238" spans="2:99" hidden="1">
      <c r="B238" s="251"/>
      <c r="BL238" s="67"/>
      <c r="BM238" s="290"/>
      <c r="BN238" s="290"/>
      <c r="BO238" s="290"/>
      <c r="BP238" s="290"/>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row>
    <row r="239" spans="2:99" hidden="1">
      <c r="B239" s="251"/>
      <c r="BL239" s="67"/>
      <c r="BM239" s="290"/>
      <c r="BN239" s="290"/>
      <c r="BO239" s="290"/>
      <c r="BP239" s="290"/>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row>
    <row r="240" spans="2:99" hidden="1">
      <c r="B240" s="251"/>
      <c r="BL240" s="67"/>
      <c r="BM240" s="290"/>
      <c r="BN240" s="290"/>
      <c r="BO240" s="290"/>
      <c r="BP240" s="290"/>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row>
    <row r="241" spans="2:99" hidden="1">
      <c r="B241" s="251"/>
      <c r="BL241" s="67"/>
      <c r="BM241" s="290"/>
      <c r="BN241" s="290"/>
      <c r="BO241" s="290"/>
      <c r="BP241" s="290"/>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row>
    <row r="242" spans="2:99" hidden="1">
      <c r="B242" s="251"/>
      <c r="BL242" s="67"/>
      <c r="BM242" s="290"/>
      <c r="BN242" s="290"/>
      <c r="BO242" s="290"/>
      <c r="BP242" s="290"/>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row>
    <row r="243" spans="2:99" hidden="1">
      <c r="B243" s="251"/>
      <c r="BL243" s="67"/>
      <c r="BM243" s="290"/>
      <c r="BN243" s="290"/>
      <c r="BO243" s="290"/>
      <c r="BP243" s="290"/>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row>
    <row r="244" spans="2:99" hidden="1">
      <c r="B244" s="251"/>
      <c r="BL244" s="67"/>
      <c r="BM244" s="290"/>
      <c r="BN244" s="290"/>
      <c r="BO244" s="290"/>
      <c r="BP244" s="290"/>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row>
    <row r="245" spans="2:99" hidden="1">
      <c r="B245" s="251"/>
      <c r="BL245" s="67"/>
      <c r="BM245" s="290"/>
      <c r="BN245" s="290"/>
      <c r="BO245" s="290"/>
      <c r="BP245" s="290"/>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row>
    <row r="246" spans="2:99" hidden="1">
      <c r="B246" s="251"/>
      <c r="BL246" s="67"/>
      <c r="BM246" s="290"/>
      <c r="BN246" s="290"/>
      <c r="BO246" s="290"/>
      <c r="BP246" s="290"/>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row>
    <row r="247" spans="2:99" hidden="1">
      <c r="B247" s="251"/>
      <c r="BL247" s="67"/>
      <c r="BM247" s="290"/>
      <c r="BN247" s="290"/>
      <c r="BO247" s="290"/>
      <c r="BP247" s="290"/>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row>
    <row r="248" spans="2:99" hidden="1">
      <c r="B248" s="251"/>
      <c r="BL248" s="67"/>
      <c r="BM248" s="290"/>
      <c r="BN248" s="290"/>
      <c r="BO248" s="290"/>
      <c r="BP248" s="290"/>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row>
    <row r="249" spans="2:99" hidden="1">
      <c r="B249" s="251"/>
      <c r="BL249" s="67"/>
      <c r="BM249" s="290"/>
      <c r="BN249" s="290"/>
      <c r="BO249" s="290"/>
      <c r="BP249" s="290"/>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row>
    <row r="250" spans="2:99" hidden="1">
      <c r="B250" s="251"/>
      <c r="BL250" s="67"/>
      <c r="BM250" s="290"/>
      <c r="BN250" s="290"/>
      <c r="BO250" s="290"/>
      <c r="BP250" s="290"/>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row>
    <row r="251" spans="2:99" hidden="1">
      <c r="B251" s="251"/>
      <c r="BL251" s="67"/>
      <c r="BM251" s="290"/>
      <c r="BN251" s="290"/>
      <c r="BO251" s="290"/>
      <c r="BP251" s="290"/>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row>
    <row r="252" spans="2:99" hidden="1">
      <c r="B252" s="251"/>
      <c r="BL252" s="67"/>
      <c r="BM252" s="290"/>
      <c r="BN252" s="290"/>
      <c r="BO252" s="290"/>
      <c r="BP252" s="290"/>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row>
    <row r="253" spans="2:99" hidden="1">
      <c r="B253" s="251"/>
      <c r="BL253" s="67"/>
      <c r="BM253" s="290"/>
      <c r="BN253" s="290"/>
      <c r="BO253" s="290"/>
      <c r="BP253" s="290"/>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row>
    <row r="254" spans="2:99" hidden="1">
      <c r="B254" s="251"/>
      <c r="BL254" s="67"/>
      <c r="BM254" s="290"/>
      <c r="BN254" s="290"/>
      <c r="BO254" s="290"/>
      <c r="BP254" s="290"/>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row>
    <row r="255" spans="2:99" hidden="1">
      <c r="B255" s="251"/>
      <c r="BL255" s="67"/>
      <c r="BM255" s="290"/>
      <c r="BN255" s="290"/>
      <c r="BO255" s="290"/>
      <c r="BP255" s="290"/>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row>
    <row r="256" spans="2:99" hidden="1">
      <c r="B256" s="251"/>
      <c r="BL256" s="67"/>
      <c r="BM256" s="290"/>
      <c r="BN256" s="290"/>
      <c r="BO256" s="290"/>
      <c r="BP256" s="290"/>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row>
    <row r="257" spans="2:99" hidden="1">
      <c r="B257" s="251"/>
      <c r="BL257" s="67"/>
      <c r="BM257" s="290"/>
      <c r="BN257" s="290"/>
      <c r="BO257" s="290"/>
      <c r="BP257" s="290"/>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row>
    <row r="258" spans="2:99" hidden="1">
      <c r="B258" s="251"/>
      <c r="BL258" s="67"/>
      <c r="BM258" s="290"/>
      <c r="BN258" s="290"/>
      <c r="BO258" s="290"/>
      <c r="BP258" s="290"/>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row>
    <row r="259" spans="2:99" hidden="1">
      <c r="B259" s="251"/>
      <c r="BL259" s="67"/>
      <c r="BM259" s="290"/>
      <c r="BN259" s="290"/>
      <c r="BO259" s="290"/>
      <c r="BP259" s="290"/>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row>
    <row r="260" spans="2:99" hidden="1">
      <c r="B260" s="251"/>
      <c r="BL260" s="67"/>
      <c r="BM260" s="290"/>
      <c r="BN260" s="290"/>
      <c r="BO260" s="290"/>
      <c r="BP260" s="290"/>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row>
    <row r="261" spans="2:99" hidden="1">
      <c r="B261" s="251"/>
      <c r="BL261" s="67"/>
      <c r="BM261" s="290"/>
      <c r="BN261" s="290"/>
      <c r="BO261" s="290"/>
      <c r="BP261" s="290"/>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row>
    <row r="262" spans="2:99" hidden="1">
      <c r="B262" s="251"/>
      <c r="BL262" s="67"/>
      <c r="BM262" s="290"/>
      <c r="BN262" s="290"/>
      <c r="BO262" s="290"/>
      <c r="BP262" s="290"/>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row>
    <row r="263" spans="2:99" hidden="1">
      <c r="B263" s="251"/>
      <c r="BL263" s="67"/>
      <c r="BM263" s="290"/>
      <c r="BN263" s="290"/>
      <c r="BO263" s="290"/>
      <c r="BP263" s="290"/>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row>
    <row r="264" spans="2:99" hidden="1">
      <c r="B264" s="251"/>
      <c r="BL264" s="67"/>
      <c r="BM264" s="290"/>
      <c r="BN264" s="290"/>
      <c r="BO264" s="290"/>
      <c r="BP264" s="290"/>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row>
    <row r="265" spans="2:99" hidden="1">
      <c r="B265" s="251"/>
      <c r="BL265" s="67"/>
      <c r="BM265" s="290"/>
      <c r="BN265" s="290"/>
      <c r="BO265" s="290"/>
      <c r="BP265" s="290"/>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row>
    <row r="266" spans="2:99" hidden="1">
      <c r="B266" s="251"/>
      <c r="BL266" s="67"/>
      <c r="BM266" s="290"/>
      <c r="BN266" s="290"/>
      <c r="BO266" s="290"/>
      <c r="BP266" s="290"/>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row>
    <row r="267" spans="2:99" hidden="1">
      <c r="B267" s="251"/>
      <c r="BL267" s="67"/>
      <c r="BM267" s="290"/>
      <c r="BN267" s="290"/>
      <c r="BO267" s="290"/>
      <c r="BP267" s="290"/>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row>
    <row r="268" spans="2:99" hidden="1">
      <c r="B268" s="251"/>
      <c r="BL268" s="67"/>
      <c r="BM268" s="290"/>
      <c r="BN268" s="290"/>
      <c r="BO268" s="290"/>
      <c r="BP268" s="290"/>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row>
    <row r="269" spans="2:99" hidden="1">
      <c r="B269" s="251"/>
      <c r="BL269" s="67"/>
      <c r="BM269" s="290"/>
      <c r="BN269" s="290"/>
      <c r="BO269" s="290"/>
      <c r="BP269" s="290"/>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row>
    <row r="270" spans="2:99" hidden="1">
      <c r="B270" s="251"/>
      <c r="BL270" s="67"/>
      <c r="BM270" s="290"/>
      <c r="BN270" s="290"/>
      <c r="BO270" s="290"/>
      <c r="BP270" s="290"/>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row>
    <row r="271" spans="2:99" hidden="1">
      <c r="B271" s="251"/>
      <c r="BL271" s="67"/>
      <c r="BM271" s="290"/>
      <c r="BN271" s="290"/>
      <c r="BO271" s="290"/>
      <c r="BP271" s="290"/>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row>
    <row r="272" spans="2:99" hidden="1">
      <c r="B272" s="251"/>
      <c r="BL272" s="67"/>
      <c r="BM272" s="290"/>
      <c r="BN272" s="290"/>
      <c r="BO272" s="290"/>
      <c r="BP272" s="290"/>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row>
    <row r="273" spans="2:99" hidden="1">
      <c r="B273" s="251"/>
      <c r="BL273" s="67"/>
      <c r="BM273" s="290"/>
      <c r="BN273" s="290"/>
      <c r="BO273" s="290"/>
      <c r="BP273" s="290"/>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row>
    <row r="274" spans="2:99" hidden="1">
      <c r="B274" s="251"/>
      <c r="BL274" s="67"/>
      <c r="BM274" s="290"/>
      <c r="BN274" s="290"/>
      <c r="BO274" s="290"/>
      <c r="BP274" s="290"/>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row>
    <row r="275" spans="2:99" hidden="1">
      <c r="B275" s="251"/>
      <c r="BL275" s="67"/>
      <c r="BM275" s="290"/>
      <c r="BN275" s="290"/>
      <c r="BO275" s="290"/>
      <c r="BP275" s="290"/>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row>
    <row r="276" spans="2:99" hidden="1">
      <c r="B276" s="251"/>
      <c r="BL276" s="67"/>
      <c r="BM276" s="290"/>
      <c r="BN276" s="290"/>
      <c r="BO276" s="290"/>
      <c r="BP276" s="290"/>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row>
    <row r="277" spans="2:99" hidden="1">
      <c r="B277" s="251"/>
      <c r="BL277" s="67"/>
      <c r="BM277" s="290"/>
      <c r="BN277" s="290"/>
      <c r="BO277" s="290"/>
      <c r="BP277" s="290"/>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row>
    <row r="278" spans="2:99" hidden="1">
      <c r="B278" s="251"/>
      <c r="BL278" s="67"/>
      <c r="BM278" s="290"/>
      <c r="BN278" s="290"/>
      <c r="BO278" s="290"/>
      <c r="BP278" s="290"/>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row>
    <row r="279" spans="2:99" hidden="1">
      <c r="B279" s="251"/>
      <c r="BL279" s="67"/>
      <c r="BM279" s="290"/>
      <c r="BN279" s="290"/>
      <c r="BO279" s="290"/>
      <c r="BP279" s="290"/>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row>
    <row r="280" spans="2:99" hidden="1">
      <c r="B280" s="251"/>
      <c r="BL280" s="67"/>
      <c r="BM280" s="290"/>
      <c r="BN280" s="290"/>
      <c r="BO280" s="290"/>
      <c r="BP280" s="290"/>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row>
    <row r="281" spans="2:99" hidden="1">
      <c r="B281" s="251"/>
      <c r="BL281" s="67"/>
      <c r="BM281" s="290"/>
      <c r="BN281" s="290"/>
      <c r="BO281" s="290"/>
      <c r="BP281" s="290"/>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row>
    <row r="282" spans="2:99" hidden="1">
      <c r="B282" s="251"/>
      <c r="BL282" s="67"/>
      <c r="BM282" s="290"/>
      <c r="BN282" s="290"/>
      <c r="BO282" s="290"/>
      <c r="BP282" s="290"/>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row>
    <row r="283" spans="2:99" hidden="1">
      <c r="B283" s="251"/>
      <c r="BL283" s="67"/>
      <c r="BM283" s="290"/>
      <c r="BN283" s="290"/>
      <c r="BO283" s="290"/>
      <c r="BP283" s="290"/>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row>
    <row r="284" spans="2:99" hidden="1">
      <c r="B284" s="251"/>
      <c r="BL284" s="67"/>
      <c r="BM284" s="290"/>
      <c r="BN284" s="290"/>
      <c r="BO284" s="290"/>
      <c r="BP284" s="290"/>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row>
    <row r="285" spans="2:99" hidden="1">
      <c r="B285" s="251"/>
      <c r="BL285" s="67"/>
      <c r="BM285" s="290"/>
      <c r="BN285" s="290"/>
      <c r="BO285" s="290"/>
      <c r="BP285" s="290"/>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row>
    <row r="286" spans="2:99" hidden="1">
      <c r="B286" s="251"/>
      <c r="BL286" s="67"/>
      <c r="BM286" s="290"/>
      <c r="BN286" s="290"/>
      <c r="BO286" s="290"/>
      <c r="BP286" s="290"/>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row>
    <row r="287" spans="2:99" hidden="1">
      <c r="B287" s="251"/>
      <c r="BL287" s="67"/>
      <c r="BM287" s="290"/>
      <c r="BN287" s="290"/>
      <c r="BO287" s="290"/>
      <c r="BP287" s="290"/>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row>
    <row r="288" spans="2:99" hidden="1">
      <c r="B288" s="251"/>
      <c r="BL288" s="67"/>
      <c r="BM288" s="290"/>
      <c r="BN288" s="290"/>
      <c r="BO288" s="290"/>
      <c r="BP288" s="290"/>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row>
    <row r="289" spans="2:99" hidden="1">
      <c r="B289" s="251"/>
      <c r="BL289" s="67"/>
      <c r="BM289" s="290"/>
      <c r="BN289" s="290"/>
      <c r="BO289" s="290"/>
      <c r="BP289" s="290"/>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row>
    <row r="290" spans="2:99" hidden="1">
      <c r="B290" s="251"/>
      <c r="BL290" s="67"/>
      <c r="BM290" s="290"/>
      <c r="BN290" s="290"/>
      <c r="BO290" s="290"/>
      <c r="BP290" s="290"/>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row>
    <row r="291" spans="2:99" hidden="1">
      <c r="B291" s="251"/>
      <c r="BL291" s="67"/>
      <c r="BM291" s="290"/>
      <c r="BN291" s="290"/>
      <c r="BO291" s="290"/>
      <c r="BP291" s="290"/>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row>
    <row r="292" spans="2:99" hidden="1">
      <c r="B292" s="251"/>
      <c r="BL292" s="67"/>
      <c r="BM292" s="290"/>
      <c r="BN292" s="290"/>
      <c r="BO292" s="290"/>
      <c r="BP292" s="290"/>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row>
    <row r="293" spans="2:99" hidden="1">
      <c r="B293" s="251"/>
      <c r="BL293" s="67"/>
      <c r="BM293" s="290"/>
      <c r="BN293" s="290"/>
      <c r="BO293" s="290"/>
      <c r="BP293" s="290"/>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row>
    <row r="294" spans="2:99" hidden="1">
      <c r="B294" s="251"/>
      <c r="BL294" s="67"/>
      <c r="BM294" s="290"/>
      <c r="BN294" s="290"/>
      <c r="BO294" s="290"/>
      <c r="BP294" s="290"/>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row>
    <row r="295" spans="2:99" hidden="1">
      <c r="B295" s="251"/>
      <c r="BL295" s="67"/>
      <c r="BM295" s="290"/>
      <c r="BN295" s="290"/>
      <c r="BO295" s="290"/>
      <c r="BP295" s="290"/>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row>
    <row r="296" spans="2:99" hidden="1">
      <c r="B296" s="251"/>
      <c r="BL296" s="67"/>
      <c r="BM296" s="290"/>
      <c r="BN296" s="290"/>
      <c r="BO296" s="290"/>
      <c r="BP296" s="290"/>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row>
    <row r="297" spans="2:99" hidden="1">
      <c r="B297" s="251"/>
      <c r="BL297" s="67"/>
      <c r="BM297" s="290"/>
      <c r="BN297" s="290"/>
      <c r="BO297" s="290"/>
      <c r="BP297" s="290"/>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row>
    <row r="298" spans="2:99" hidden="1">
      <c r="B298" s="251"/>
      <c r="BL298" s="67"/>
      <c r="BM298" s="290"/>
      <c r="BN298" s="290"/>
      <c r="BO298" s="290"/>
      <c r="BP298" s="290"/>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row>
    <row r="299" spans="2:99" hidden="1">
      <c r="B299" s="251"/>
      <c r="BL299" s="67"/>
      <c r="BM299" s="290"/>
      <c r="BN299" s="290"/>
      <c r="BO299" s="290"/>
      <c r="BP299" s="290"/>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row>
    <row r="300" spans="2:99" hidden="1">
      <c r="B300" s="251"/>
      <c r="BL300" s="67"/>
      <c r="BM300" s="290"/>
      <c r="BN300" s="290"/>
      <c r="BO300" s="290"/>
      <c r="BP300" s="290"/>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row>
    <row r="301" spans="2:99" hidden="1">
      <c r="B301" s="251"/>
      <c r="BL301" s="67"/>
      <c r="BM301" s="290"/>
      <c r="BN301" s="290"/>
      <c r="BO301" s="290"/>
      <c r="BP301" s="290"/>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row>
    <row r="302" spans="2:99" hidden="1">
      <c r="B302" s="251"/>
      <c r="BL302" s="67"/>
      <c r="BM302" s="290"/>
      <c r="BN302" s="290"/>
      <c r="BO302" s="290"/>
      <c r="BP302" s="290"/>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row>
    <row r="303" spans="2:99" hidden="1">
      <c r="B303" s="251"/>
      <c r="BL303" s="67"/>
      <c r="BM303" s="290"/>
      <c r="BN303" s="290"/>
      <c r="BO303" s="290"/>
      <c r="BP303" s="290"/>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row>
    <row r="304" spans="2:99" hidden="1">
      <c r="B304" s="251"/>
      <c r="BL304" s="67"/>
      <c r="BM304" s="290"/>
      <c r="BN304" s="290"/>
      <c r="BO304" s="290"/>
      <c r="BP304" s="290"/>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row>
    <row r="305" spans="2:99" hidden="1">
      <c r="B305" s="251"/>
      <c r="BL305" s="67"/>
      <c r="BM305" s="290"/>
      <c r="BN305" s="290"/>
      <c r="BO305" s="290"/>
      <c r="BP305" s="290"/>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row>
    <row r="306" spans="2:99" hidden="1">
      <c r="B306" s="251"/>
      <c r="BL306" s="67"/>
      <c r="BM306" s="290"/>
      <c r="BN306" s="290"/>
      <c r="BO306" s="290"/>
      <c r="BP306" s="290"/>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row>
    <row r="307" spans="2:99" hidden="1">
      <c r="B307" s="251"/>
      <c r="BL307" s="67"/>
      <c r="BM307" s="290"/>
      <c r="BN307" s="290"/>
      <c r="BO307" s="290"/>
      <c r="BP307" s="290"/>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row>
    <row r="308" spans="2:99" hidden="1">
      <c r="B308" s="251"/>
      <c r="BL308" s="67"/>
      <c r="BM308" s="290"/>
      <c r="BN308" s="290"/>
      <c r="BO308" s="290"/>
      <c r="BP308" s="290"/>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row>
    <row r="309" spans="2:99" hidden="1">
      <c r="B309" s="251"/>
      <c r="BL309" s="67"/>
      <c r="BM309" s="290"/>
      <c r="BN309" s="290"/>
      <c r="BO309" s="290"/>
      <c r="BP309" s="290"/>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row>
    <row r="310" spans="2:99" hidden="1">
      <c r="B310" s="251"/>
      <c r="BL310" s="67"/>
      <c r="BM310" s="290"/>
      <c r="BN310" s="290"/>
      <c r="BO310" s="290"/>
      <c r="BP310" s="290"/>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row>
    <row r="311" spans="2:99" hidden="1">
      <c r="B311" s="251"/>
      <c r="BL311" s="67"/>
      <c r="BM311" s="290"/>
      <c r="BN311" s="290"/>
      <c r="BO311" s="290"/>
      <c r="BP311" s="290"/>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row>
    <row r="312" spans="2:99" hidden="1">
      <c r="B312" s="251"/>
      <c r="BL312" s="67"/>
      <c r="BM312" s="290"/>
      <c r="BN312" s="290"/>
      <c r="BO312" s="290"/>
      <c r="BP312" s="290"/>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row>
    <row r="313" spans="2:99" hidden="1">
      <c r="B313" s="251"/>
      <c r="BL313" s="67"/>
      <c r="BM313" s="290"/>
      <c r="BN313" s="290"/>
      <c r="BO313" s="290"/>
      <c r="BP313" s="290"/>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row>
    <row r="314" spans="2:99" hidden="1">
      <c r="B314" s="251"/>
      <c r="BL314" s="67"/>
      <c r="BM314" s="290"/>
      <c r="BN314" s="290"/>
      <c r="BO314" s="290"/>
      <c r="BP314" s="290"/>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row>
    <row r="315" spans="2:99" hidden="1">
      <c r="B315" s="251"/>
      <c r="BL315" s="67"/>
      <c r="BM315" s="290"/>
      <c r="BN315" s="290"/>
      <c r="BO315" s="290"/>
      <c r="BP315" s="290"/>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row>
    <row r="316" spans="2:99" hidden="1">
      <c r="B316" s="251"/>
      <c r="BL316" s="67"/>
      <c r="BM316" s="290"/>
      <c r="BN316" s="290"/>
      <c r="BO316" s="290"/>
      <c r="BP316" s="290"/>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row>
    <row r="317" spans="2:99" hidden="1">
      <c r="B317" s="251"/>
      <c r="BL317" s="67"/>
      <c r="BM317" s="290"/>
      <c r="BN317" s="290"/>
      <c r="BO317" s="290"/>
      <c r="BP317" s="290"/>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row>
    <row r="318" spans="2:99" hidden="1">
      <c r="B318" s="251"/>
      <c r="BL318" s="67"/>
      <c r="BM318" s="290"/>
      <c r="BN318" s="290"/>
      <c r="BO318" s="290"/>
      <c r="BP318" s="290"/>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row>
    <row r="319" spans="2:99" hidden="1">
      <c r="B319" s="251"/>
      <c r="BL319" s="67"/>
      <c r="BM319" s="290"/>
      <c r="BN319" s="290"/>
      <c r="BO319" s="290"/>
      <c r="BP319" s="290"/>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row>
    <row r="320" spans="2:99" hidden="1">
      <c r="B320" s="251"/>
      <c r="BL320" s="67"/>
      <c r="BM320" s="290"/>
      <c r="BN320" s="290"/>
      <c r="BO320" s="290"/>
      <c r="BP320" s="290"/>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row>
    <row r="321" spans="2:99" hidden="1">
      <c r="B321" s="251"/>
      <c r="BL321" s="67"/>
      <c r="BM321" s="290"/>
      <c r="BN321" s="290"/>
      <c r="BO321" s="290"/>
      <c r="BP321" s="290"/>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row>
    <row r="322" spans="2:99" hidden="1">
      <c r="B322" s="251"/>
      <c r="BL322" s="67"/>
      <c r="BM322" s="290"/>
      <c r="BN322" s="290"/>
      <c r="BO322" s="290"/>
      <c r="BP322" s="290"/>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row>
    <row r="323" spans="2:99" hidden="1">
      <c r="B323" s="251"/>
      <c r="BL323" s="67"/>
      <c r="BM323" s="290"/>
      <c r="BN323" s="290"/>
      <c r="BO323" s="290"/>
      <c r="BP323" s="290"/>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row>
    <row r="324" spans="2:99" hidden="1">
      <c r="B324" s="251"/>
      <c r="BL324" s="67"/>
      <c r="BM324" s="290"/>
      <c r="BN324" s="290"/>
      <c r="BO324" s="290"/>
      <c r="BP324" s="290"/>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row>
    <row r="325" spans="2:99" hidden="1">
      <c r="B325" s="251"/>
      <c r="BL325" s="67"/>
      <c r="BM325" s="290"/>
      <c r="BN325" s="290"/>
      <c r="BO325" s="290"/>
      <c r="BP325" s="290"/>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row>
    <row r="326" spans="2:99" hidden="1">
      <c r="B326" s="251"/>
      <c r="BL326" s="67"/>
      <c r="BM326" s="290"/>
      <c r="BN326" s="290"/>
      <c r="BO326" s="290"/>
      <c r="BP326" s="290"/>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row>
    <row r="327" spans="2:99" hidden="1">
      <c r="B327" s="251"/>
      <c r="BL327" s="67"/>
      <c r="BM327" s="290"/>
      <c r="BN327" s="290"/>
      <c r="BO327" s="290"/>
      <c r="BP327" s="290"/>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row>
    <row r="328" spans="2:99" hidden="1">
      <c r="B328" s="251"/>
      <c r="BL328" s="67"/>
      <c r="BM328" s="290"/>
      <c r="BN328" s="290"/>
      <c r="BO328" s="290"/>
      <c r="BP328" s="290"/>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row>
    <row r="329" spans="2:99" hidden="1">
      <c r="B329" s="251"/>
      <c r="BL329" s="67"/>
      <c r="BM329" s="290"/>
      <c r="BN329" s="290"/>
      <c r="BO329" s="290"/>
      <c r="BP329" s="290"/>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row>
    <row r="330" spans="2:99" hidden="1">
      <c r="B330" s="251"/>
      <c r="BL330" s="67"/>
      <c r="BM330" s="290"/>
      <c r="BN330" s="290"/>
      <c r="BO330" s="290"/>
      <c r="BP330" s="290"/>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row>
    <row r="331" spans="2:99" hidden="1">
      <c r="B331" s="251"/>
      <c r="BL331" s="67"/>
      <c r="BM331" s="290"/>
      <c r="BN331" s="290"/>
      <c r="BO331" s="290"/>
      <c r="BP331" s="290"/>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row>
    <row r="332" spans="2:99" hidden="1">
      <c r="B332" s="251"/>
      <c r="BL332" s="67"/>
      <c r="BM332" s="290"/>
      <c r="BN332" s="290"/>
      <c r="BO332" s="290"/>
      <c r="BP332" s="290"/>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row>
    <row r="333" spans="2:99" hidden="1">
      <c r="B333" s="251"/>
      <c r="BL333" s="67"/>
      <c r="BM333" s="290"/>
      <c r="BN333" s="290"/>
      <c r="BO333" s="290"/>
      <c r="BP333" s="290"/>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row>
    <row r="334" spans="2:99" hidden="1">
      <c r="B334" s="251"/>
      <c r="BL334" s="67"/>
      <c r="BM334" s="290"/>
      <c r="BN334" s="290"/>
      <c r="BO334" s="290"/>
      <c r="BP334" s="290"/>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row>
    <row r="335" spans="2:99" hidden="1">
      <c r="B335" s="251"/>
      <c r="BL335" s="67"/>
      <c r="BM335" s="290"/>
      <c r="BN335" s="290"/>
      <c r="BO335" s="290"/>
      <c r="BP335" s="290"/>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row>
    <row r="336" spans="2:99" hidden="1">
      <c r="B336" s="251"/>
      <c r="BL336" s="67"/>
      <c r="BM336" s="290"/>
      <c r="BN336" s="290"/>
      <c r="BO336" s="290"/>
      <c r="BP336" s="290"/>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row>
    <row r="337" spans="2:99" hidden="1">
      <c r="B337" s="251"/>
      <c r="BL337" s="67"/>
      <c r="BM337" s="290"/>
      <c r="BN337" s="290"/>
      <c r="BO337" s="290"/>
      <c r="BP337" s="290"/>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row>
    <row r="338" spans="2:99" hidden="1">
      <c r="B338" s="251"/>
      <c r="BL338" s="67"/>
      <c r="BM338" s="290"/>
      <c r="BN338" s="290"/>
      <c r="BO338" s="290"/>
      <c r="BP338" s="290"/>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row>
    <row r="339" spans="2:99" hidden="1">
      <c r="B339" s="251"/>
      <c r="BL339" s="67"/>
      <c r="BM339" s="290"/>
      <c r="BN339" s="290"/>
      <c r="BO339" s="290"/>
      <c r="BP339" s="290"/>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row>
    <row r="340" spans="2:99" hidden="1">
      <c r="B340" s="251"/>
      <c r="BL340" s="67"/>
      <c r="BM340" s="290"/>
      <c r="BN340" s="290"/>
      <c r="BO340" s="290"/>
      <c r="BP340" s="290"/>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row>
    <row r="341" spans="2:99" hidden="1">
      <c r="B341" s="251"/>
      <c r="BL341" s="67"/>
      <c r="BM341" s="290"/>
      <c r="BN341" s="290"/>
      <c r="BO341" s="290"/>
      <c r="BP341" s="290"/>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row>
    <row r="342" spans="2:99" hidden="1">
      <c r="B342" s="251"/>
      <c r="BL342" s="67"/>
      <c r="BM342" s="290"/>
      <c r="BN342" s="290"/>
      <c r="BO342" s="290"/>
      <c r="BP342" s="290"/>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row>
    <row r="343" spans="2:99" hidden="1">
      <c r="B343" s="251"/>
      <c r="BL343" s="67"/>
      <c r="BM343" s="290"/>
      <c r="BN343" s="290"/>
      <c r="BO343" s="290"/>
      <c r="BP343" s="290"/>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row>
    <row r="344" spans="2:99" hidden="1">
      <c r="B344" s="251"/>
      <c r="BL344" s="67"/>
      <c r="BM344" s="290"/>
      <c r="BN344" s="290"/>
      <c r="BO344" s="290"/>
      <c r="BP344" s="290"/>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row>
    <row r="345" spans="2:99" hidden="1">
      <c r="B345" s="251"/>
      <c r="BL345" s="67"/>
      <c r="BM345" s="290"/>
      <c r="BN345" s="290"/>
      <c r="BO345" s="290"/>
      <c r="BP345" s="290"/>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row>
    <row r="346" spans="2:99" hidden="1">
      <c r="B346" s="251"/>
      <c r="BL346" s="67"/>
      <c r="BM346" s="290"/>
      <c r="BN346" s="290"/>
      <c r="BO346" s="290"/>
      <c r="BP346" s="290"/>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row>
    <row r="347" spans="2:99" hidden="1">
      <c r="B347" s="251"/>
      <c r="BL347" s="67"/>
      <c r="BM347" s="290"/>
      <c r="BN347" s="290"/>
      <c r="BO347" s="290"/>
      <c r="BP347" s="290"/>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row>
    <row r="348" spans="2:99" hidden="1">
      <c r="B348" s="251"/>
      <c r="BL348" s="67"/>
      <c r="BM348" s="290"/>
      <c r="BN348" s="290"/>
      <c r="BO348" s="290"/>
      <c r="BP348" s="290"/>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row>
    <row r="349" spans="2:99" hidden="1">
      <c r="B349" s="251"/>
      <c r="BL349" s="67"/>
      <c r="BM349" s="290"/>
      <c r="BN349" s="290"/>
      <c r="BO349" s="290"/>
      <c r="BP349" s="290"/>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row>
    <row r="350" spans="2:99" hidden="1">
      <c r="B350" s="251"/>
      <c r="BL350" s="67"/>
      <c r="BM350" s="290"/>
      <c r="BN350" s="290"/>
      <c r="BO350" s="290"/>
      <c r="BP350" s="290"/>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row>
    <row r="351" spans="2:99" hidden="1">
      <c r="B351" s="251"/>
      <c r="BL351" s="67"/>
      <c r="BM351" s="290"/>
      <c r="BN351" s="290"/>
      <c r="BO351" s="290"/>
      <c r="BP351" s="290"/>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row>
    <row r="352" spans="2:99" hidden="1">
      <c r="B352" s="251"/>
      <c r="BL352" s="67"/>
      <c r="BM352" s="290"/>
      <c r="BN352" s="290"/>
      <c r="BO352" s="290"/>
      <c r="BP352" s="290"/>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row>
    <row r="353" spans="2:99" hidden="1">
      <c r="B353" s="251"/>
      <c r="BL353" s="67"/>
      <c r="BM353" s="290"/>
      <c r="BN353" s="290"/>
      <c r="BO353" s="290"/>
      <c r="BP353" s="290"/>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row>
    <row r="354" spans="2:99" hidden="1">
      <c r="B354" s="251"/>
      <c r="BL354" s="67"/>
      <c r="BM354" s="290"/>
      <c r="BN354" s="290"/>
      <c r="BO354" s="290"/>
      <c r="BP354" s="290"/>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row>
    <row r="355" spans="2:99" hidden="1">
      <c r="B355" s="251"/>
      <c r="BL355" s="67"/>
      <c r="BM355" s="290"/>
      <c r="BN355" s="290"/>
      <c r="BO355" s="290"/>
      <c r="BP355" s="290"/>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row>
    <row r="356" spans="2:99" hidden="1">
      <c r="B356" s="251"/>
      <c r="BL356" s="67"/>
      <c r="BM356" s="290"/>
      <c r="BN356" s="290"/>
      <c r="BO356" s="290"/>
      <c r="BP356" s="290"/>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row>
    <row r="357" spans="2:99" hidden="1">
      <c r="B357" s="251"/>
      <c r="BL357" s="67"/>
      <c r="BM357" s="290"/>
      <c r="BN357" s="290"/>
      <c r="BO357" s="290"/>
      <c r="BP357" s="290"/>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row>
    <row r="358" spans="2:99" hidden="1">
      <c r="B358" s="251"/>
      <c r="BL358" s="67"/>
      <c r="BM358" s="290"/>
      <c r="BN358" s="290"/>
      <c r="BO358" s="290"/>
      <c r="BP358" s="290"/>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row>
    <row r="359" spans="2:99" hidden="1">
      <c r="B359" s="251"/>
      <c r="BL359" s="67"/>
      <c r="BM359" s="290"/>
      <c r="BN359" s="290"/>
      <c r="BO359" s="290"/>
      <c r="BP359" s="290"/>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row>
    <row r="360" spans="2:99" hidden="1">
      <c r="B360" s="251"/>
      <c r="BL360" s="67"/>
      <c r="BM360" s="290"/>
      <c r="BN360" s="290"/>
      <c r="BO360" s="290"/>
      <c r="BP360" s="290"/>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row>
    <row r="361" spans="2:99" hidden="1">
      <c r="B361" s="251"/>
      <c r="BL361" s="67"/>
      <c r="BM361" s="290"/>
      <c r="BN361" s="290"/>
      <c r="BO361" s="290"/>
      <c r="BP361" s="290"/>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row>
    <row r="362" spans="2:99" hidden="1">
      <c r="B362" s="251"/>
      <c r="BL362" s="67"/>
      <c r="BM362" s="290"/>
      <c r="BN362" s="290"/>
      <c r="BO362" s="290"/>
      <c r="BP362" s="290"/>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row>
    <row r="363" spans="2:99" hidden="1">
      <c r="B363" s="251"/>
      <c r="BL363" s="67"/>
      <c r="BM363" s="290"/>
      <c r="BN363" s="290"/>
      <c r="BO363" s="290"/>
      <c r="BP363" s="290"/>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row>
    <row r="364" spans="2:99" hidden="1">
      <c r="B364" s="251"/>
      <c r="BL364" s="67"/>
      <c r="BM364" s="290"/>
      <c r="BN364" s="290"/>
      <c r="BO364" s="290"/>
      <c r="BP364" s="290"/>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row>
    <row r="365" spans="2:99" hidden="1">
      <c r="B365" s="251"/>
      <c r="BL365" s="67"/>
      <c r="BM365" s="290"/>
      <c r="BN365" s="290"/>
      <c r="BO365" s="290"/>
      <c r="BP365" s="290"/>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row>
    <row r="366" spans="2:99" hidden="1">
      <c r="B366" s="251"/>
      <c r="BL366" s="67"/>
      <c r="BM366" s="290"/>
      <c r="BN366" s="290"/>
      <c r="BO366" s="290"/>
      <c r="BP366" s="290"/>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row>
    <row r="367" spans="2:99" hidden="1">
      <c r="B367" s="251"/>
      <c r="BL367" s="67"/>
      <c r="BM367" s="290"/>
      <c r="BN367" s="290"/>
      <c r="BO367" s="290"/>
      <c r="BP367" s="290"/>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row>
    <row r="368" spans="2:99" hidden="1">
      <c r="B368" s="251"/>
      <c r="BL368" s="67"/>
      <c r="BM368" s="290"/>
      <c r="BN368" s="290"/>
      <c r="BO368" s="290"/>
      <c r="BP368" s="290"/>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row>
    <row r="369" spans="2:99" hidden="1">
      <c r="B369" s="251"/>
      <c r="BL369" s="67"/>
      <c r="BM369" s="290"/>
      <c r="BN369" s="290"/>
      <c r="BO369" s="290"/>
      <c r="BP369" s="290"/>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row>
    <row r="370" spans="2:99" hidden="1">
      <c r="B370" s="251"/>
      <c r="BL370" s="67"/>
      <c r="BM370" s="290"/>
      <c r="BN370" s="290"/>
      <c r="BO370" s="290"/>
      <c r="BP370" s="290"/>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row>
    <row r="371" spans="2:99" hidden="1">
      <c r="B371" s="251"/>
      <c r="BL371" s="67"/>
      <c r="BM371" s="290"/>
      <c r="BN371" s="290"/>
      <c r="BO371" s="290"/>
      <c r="BP371" s="290"/>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row>
    <row r="372" spans="2:99" hidden="1">
      <c r="B372" s="251"/>
      <c r="BL372" s="67"/>
      <c r="BM372" s="290"/>
      <c r="BN372" s="290"/>
      <c r="BO372" s="290"/>
      <c r="BP372" s="290"/>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row>
    <row r="373" spans="2:99" hidden="1">
      <c r="B373" s="251"/>
      <c r="BL373" s="67"/>
      <c r="BM373" s="290"/>
      <c r="BN373" s="290"/>
      <c r="BO373" s="290"/>
      <c r="BP373" s="290"/>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row>
    <row r="374" spans="2:99" hidden="1">
      <c r="B374" s="251"/>
      <c r="BL374" s="67"/>
      <c r="BM374" s="290"/>
      <c r="BN374" s="290"/>
      <c r="BO374" s="290"/>
      <c r="BP374" s="290"/>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row>
    <row r="375" spans="2:99" hidden="1">
      <c r="B375" s="251"/>
      <c r="BL375" s="67"/>
      <c r="BM375" s="290"/>
      <c r="BN375" s="290"/>
      <c r="BO375" s="290"/>
      <c r="BP375" s="290"/>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row>
    <row r="376" spans="2:99" hidden="1">
      <c r="B376" s="251"/>
      <c r="BL376" s="67"/>
      <c r="BM376" s="290"/>
      <c r="BN376" s="290"/>
      <c r="BO376" s="290"/>
      <c r="BP376" s="290"/>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row>
    <row r="377" spans="2:99" hidden="1">
      <c r="B377" s="251"/>
      <c r="BL377" s="67"/>
      <c r="BM377" s="290"/>
      <c r="BN377" s="290"/>
      <c r="BO377" s="290"/>
      <c r="BP377" s="290"/>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row>
    <row r="378" spans="2:99" hidden="1">
      <c r="B378" s="251"/>
      <c r="BL378" s="67"/>
      <c r="BM378" s="290"/>
      <c r="BN378" s="290"/>
      <c r="BO378" s="290"/>
      <c r="BP378" s="290"/>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row>
    <row r="379" spans="2:99" hidden="1">
      <c r="B379" s="251"/>
      <c r="BL379" s="67"/>
      <c r="BM379" s="290"/>
      <c r="BN379" s="290"/>
      <c r="BO379" s="290"/>
      <c r="BP379" s="290"/>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row>
    <row r="380" spans="2:99" hidden="1">
      <c r="B380" s="251"/>
      <c r="BL380" s="67"/>
      <c r="BM380" s="290"/>
      <c r="BN380" s="290"/>
      <c r="BO380" s="290"/>
      <c r="BP380" s="290"/>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row>
    <row r="381" spans="2:99" hidden="1">
      <c r="B381" s="251"/>
      <c r="BL381" s="67"/>
      <c r="BM381" s="290"/>
      <c r="BN381" s="290"/>
      <c r="BO381" s="290"/>
      <c r="BP381" s="290"/>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row>
    <row r="382" spans="2:99" hidden="1">
      <c r="B382" s="251"/>
      <c r="BL382" s="67"/>
      <c r="BM382" s="290"/>
      <c r="BN382" s="290"/>
      <c r="BO382" s="290"/>
      <c r="BP382" s="290"/>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row>
    <row r="383" spans="2:99" hidden="1">
      <c r="B383" s="251"/>
      <c r="BL383" s="67"/>
      <c r="BM383" s="290"/>
      <c r="BN383" s="290"/>
      <c r="BO383" s="290"/>
      <c r="BP383" s="290"/>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row>
    <row r="384" spans="2:99" hidden="1">
      <c r="B384" s="251"/>
      <c r="BL384" s="67"/>
      <c r="BM384" s="290"/>
      <c r="BN384" s="290"/>
      <c r="BO384" s="290"/>
      <c r="BP384" s="290"/>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row>
    <row r="385" spans="2:99" hidden="1">
      <c r="B385" s="251"/>
      <c r="BL385" s="67"/>
      <c r="BM385" s="290"/>
      <c r="BN385" s="290"/>
      <c r="BO385" s="290"/>
      <c r="BP385" s="290"/>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row>
    <row r="386" spans="2:99" hidden="1">
      <c r="B386" s="251"/>
      <c r="BL386" s="67"/>
      <c r="BM386" s="290"/>
      <c r="BN386" s="290"/>
      <c r="BO386" s="290"/>
      <c r="BP386" s="290"/>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row>
    <row r="387" spans="2:99" hidden="1">
      <c r="B387" s="251"/>
      <c r="BL387" s="67"/>
      <c r="BM387" s="290"/>
      <c r="BN387" s="290"/>
      <c r="BO387" s="290"/>
      <c r="BP387" s="290"/>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row>
    <row r="388" spans="2:99" hidden="1">
      <c r="B388" s="251"/>
      <c r="BL388" s="67"/>
      <c r="BM388" s="290"/>
      <c r="BN388" s="290"/>
      <c r="BO388" s="290"/>
      <c r="BP388" s="290"/>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row>
    <row r="389" spans="2:99" hidden="1">
      <c r="B389" s="251"/>
      <c r="BL389" s="67"/>
      <c r="BM389" s="290"/>
      <c r="BN389" s="290"/>
      <c r="BO389" s="290"/>
      <c r="BP389" s="290"/>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row>
    <row r="390" spans="2:99" hidden="1">
      <c r="B390" s="251"/>
      <c r="BL390" s="67"/>
      <c r="BM390" s="290"/>
      <c r="BN390" s="290"/>
      <c r="BO390" s="290"/>
      <c r="BP390" s="290"/>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row>
    <row r="391" spans="2:99" hidden="1">
      <c r="B391" s="251"/>
      <c r="BL391" s="67"/>
      <c r="BM391" s="290"/>
      <c r="BN391" s="290"/>
      <c r="BO391" s="290"/>
      <c r="BP391" s="290"/>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row>
    <row r="392" spans="2:99" hidden="1">
      <c r="B392" s="251"/>
      <c r="BL392" s="67"/>
      <c r="BM392" s="290"/>
      <c r="BN392" s="290"/>
      <c r="BO392" s="290"/>
      <c r="BP392" s="290"/>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row>
    <row r="393" spans="2:99" hidden="1">
      <c r="B393" s="251"/>
      <c r="BL393" s="67"/>
      <c r="BM393" s="290"/>
      <c r="BN393" s="290"/>
      <c r="BO393" s="290"/>
      <c r="BP393" s="290"/>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row>
    <row r="394" spans="2:99" hidden="1">
      <c r="B394" s="251"/>
      <c r="BL394" s="67"/>
      <c r="BM394" s="290"/>
      <c r="BN394" s="290"/>
      <c r="BO394" s="290"/>
      <c r="BP394" s="290"/>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row>
    <row r="395" spans="2:99" hidden="1">
      <c r="B395" s="251"/>
      <c r="BL395" s="67"/>
      <c r="BM395" s="290"/>
      <c r="BN395" s="290"/>
      <c r="BO395" s="290"/>
      <c r="BP395" s="290"/>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row>
    <row r="396" spans="2:99" hidden="1">
      <c r="B396" s="251"/>
      <c r="BL396" s="67"/>
      <c r="BM396" s="290"/>
      <c r="BN396" s="290"/>
      <c r="BO396" s="290"/>
      <c r="BP396" s="290"/>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row>
    <row r="397" spans="2:99" hidden="1">
      <c r="B397" s="251"/>
      <c r="BL397" s="67"/>
      <c r="BM397" s="290"/>
      <c r="BN397" s="290"/>
      <c r="BO397" s="290"/>
      <c r="BP397" s="290"/>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row>
    <row r="398" spans="2:99" hidden="1">
      <c r="B398" s="251"/>
      <c r="BL398" s="67"/>
      <c r="BM398" s="290"/>
      <c r="BN398" s="290"/>
      <c r="BO398" s="290"/>
      <c r="BP398" s="290"/>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row>
    <row r="399" spans="2:99" hidden="1">
      <c r="B399" s="251"/>
      <c r="BL399" s="67"/>
      <c r="BM399" s="290"/>
      <c r="BN399" s="290"/>
      <c r="BO399" s="290"/>
      <c r="BP399" s="290"/>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row>
    <row r="400" spans="2:99" hidden="1">
      <c r="B400" s="251"/>
      <c r="BL400" s="67"/>
      <c r="BM400" s="290"/>
      <c r="BN400" s="290"/>
      <c r="BO400" s="290"/>
      <c r="BP400" s="290"/>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row>
    <row r="401" spans="2:99" hidden="1">
      <c r="B401" s="251"/>
      <c r="BL401" s="67"/>
      <c r="BM401" s="290"/>
      <c r="BN401" s="290"/>
      <c r="BO401" s="290"/>
      <c r="BP401" s="290"/>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row>
    <row r="402" spans="2:99" hidden="1">
      <c r="B402" s="251"/>
      <c r="BL402" s="67"/>
      <c r="BM402" s="290"/>
      <c r="BN402" s="290"/>
      <c r="BO402" s="290"/>
      <c r="BP402" s="290"/>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row>
    <row r="403" spans="2:99" hidden="1">
      <c r="B403" s="251"/>
      <c r="BL403" s="67"/>
      <c r="BM403" s="290"/>
      <c r="BN403" s="290"/>
      <c r="BO403" s="290"/>
      <c r="BP403" s="290"/>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row>
    <row r="404" spans="2:99" hidden="1">
      <c r="B404" s="251"/>
      <c r="BL404" s="67"/>
      <c r="BM404" s="290"/>
      <c r="BN404" s="290"/>
      <c r="BO404" s="290"/>
      <c r="BP404" s="290"/>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row>
    <row r="405" spans="2:99" hidden="1">
      <c r="B405" s="251"/>
      <c r="BL405" s="67"/>
      <c r="BM405" s="290"/>
      <c r="BN405" s="290"/>
      <c r="BO405" s="290"/>
      <c r="BP405" s="290"/>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row>
    <row r="406" spans="2:99" hidden="1">
      <c r="B406" s="251"/>
      <c r="BL406" s="67"/>
      <c r="BM406" s="290"/>
      <c r="BN406" s="290"/>
      <c r="BO406" s="290"/>
      <c r="BP406" s="290"/>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row>
    <row r="407" spans="2:99" hidden="1">
      <c r="B407" s="251"/>
      <c r="BL407" s="67"/>
      <c r="BM407" s="290"/>
      <c r="BN407" s="290"/>
      <c r="BO407" s="290"/>
      <c r="BP407" s="290"/>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row>
    <row r="408" spans="2:99" hidden="1">
      <c r="B408" s="251"/>
      <c r="BL408" s="67"/>
      <c r="BM408" s="290"/>
      <c r="BN408" s="290"/>
      <c r="BO408" s="290"/>
      <c r="BP408" s="290"/>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row>
    <row r="409" spans="2:99" hidden="1">
      <c r="B409" s="251"/>
      <c r="BL409" s="67"/>
      <c r="BM409" s="290"/>
      <c r="BN409" s="290"/>
      <c r="BO409" s="290"/>
      <c r="BP409" s="290"/>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row>
    <row r="410" spans="2:99" hidden="1">
      <c r="B410" s="251"/>
      <c r="BL410" s="67"/>
      <c r="BM410" s="290"/>
      <c r="BN410" s="290"/>
      <c r="BO410" s="290"/>
      <c r="BP410" s="290"/>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row>
    <row r="411" spans="2:99" hidden="1">
      <c r="B411" s="251"/>
      <c r="BL411" s="67"/>
      <c r="BM411" s="290"/>
      <c r="BN411" s="290"/>
      <c r="BO411" s="290"/>
      <c r="BP411" s="290"/>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row>
    <row r="412" spans="2:99" hidden="1">
      <c r="B412" s="251"/>
      <c r="BL412" s="67"/>
      <c r="BM412" s="290"/>
      <c r="BN412" s="290"/>
      <c r="BO412" s="290"/>
      <c r="BP412" s="290"/>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row>
    <row r="413" spans="2:99" hidden="1">
      <c r="B413" s="251"/>
      <c r="BL413" s="67"/>
      <c r="BM413" s="290"/>
      <c r="BN413" s="290"/>
      <c r="BO413" s="290"/>
      <c r="BP413" s="290"/>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row>
    <row r="414" spans="2:99" hidden="1">
      <c r="B414" s="251"/>
      <c r="BL414" s="67"/>
      <c r="BM414" s="290"/>
      <c r="BN414" s="290"/>
      <c r="BO414" s="290"/>
      <c r="BP414" s="290"/>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row>
    <row r="415" spans="2:99" hidden="1">
      <c r="B415" s="251"/>
      <c r="BL415" s="67"/>
      <c r="BM415" s="290"/>
      <c r="BN415" s="290"/>
      <c r="BO415" s="290"/>
      <c r="BP415" s="290"/>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row>
    <row r="416" spans="2:99" hidden="1">
      <c r="B416" s="251"/>
      <c r="BL416" s="67"/>
      <c r="BM416" s="290"/>
      <c r="BN416" s="290"/>
      <c r="BO416" s="290"/>
      <c r="BP416" s="290"/>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row>
    <row r="417" spans="2:99" hidden="1">
      <c r="B417" s="251"/>
      <c r="BL417" s="67"/>
      <c r="BM417" s="290"/>
      <c r="BN417" s="290"/>
      <c r="BO417" s="290"/>
      <c r="BP417" s="290"/>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row>
    <row r="418" spans="2:99" hidden="1">
      <c r="B418" s="251"/>
      <c r="BL418" s="67"/>
      <c r="BM418" s="290"/>
      <c r="BN418" s="290"/>
      <c r="BO418" s="290"/>
      <c r="BP418" s="290"/>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row>
    <row r="419" spans="2:99" hidden="1">
      <c r="B419" s="251"/>
      <c r="BL419" s="67"/>
      <c r="BM419" s="290"/>
      <c r="BN419" s="290"/>
      <c r="BO419" s="290"/>
      <c r="BP419" s="290"/>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row>
    <row r="420" spans="2:99" hidden="1">
      <c r="B420" s="251"/>
      <c r="BL420" s="67"/>
      <c r="BM420" s="290"/>
      <c r="BN420" s="290"/>
      <c r="BO420" s="290"/>
      <c r="BP420" s="290"/>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row>
    <row r="421" spans="2:99" hidden="1">
      <c r="B421" s="251"/>
      <c r="BL421" s="67"/>
      <c r="BM421" s="290"/>
      <c r="BN421" s="290"/>
      <c r="BO421" s="290"/>
      <c r="BP421" s="290"/>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row>
    <row r="422" spans="2:99" hidden="1">
      <c r="B422" s="251"/>
      <c r="BL422" s="67"/>
      <c r="BM422" s="290"/>
      <c r="BN422" s="290"/>
      <c r="BO422" s="290"/>
      <c r="BP422" s="290"/>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row>
    <row r="423" spans="2:99" hidden="1">
      <c r="B423" s="251"/>
      <c r="BL423" s="67"/>
      <c r="BM423" s="290"/>
      <c r="BN423" s="290"/>
      <c r="BO423" s="290"/>
      <c r="BP423" s="290"/>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row>
    <row r="424" spans="2:99" hidden="1">
      <c r="B424" s="251"/>
      <c r="BL424" s="67"/>
      <c r="BM424" s="290"/>
      <c r="BN424" s="290"/>
      <c r="BO424" s="290"/>
      <c r="BP424" s="290"/>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row>
    <row r="425" spans="2:99" hidden="1">
      <c r="B425" s="251"/>
      <c r="BL425" s="67"/>
      <c r="BM425" s="290"/>
      <c r="BN425" s="290"/>
      <c r="BO425" s="290"/>
      <c r="BP425" s="290"/>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row>
    <row r="426" spans="2:99" hidden="1">
      <c r="B426" s="251"/>
      <c r="BL426" s="67"/>
      <c r="BM426" s="290"/>
      <c r="BN426" s="290"/>
      <c r="BO426" s="290"/>
      <c r="BP426" s="290"/>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row>
    <row r="427" spans="2:99" hidden="1">
      <c r="B427" s="251"/>
      <c r="BL427" s="67"/>
      <c r="BM427" s="290"/>
      <c r="BN427" s="290"/>
      <c r="BO427" s="290"/>
      <c r="BP427" s="290"/>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row>
    <row r="428" spans="2:99" hidden="1">
      <c r="B428" s="251"/>
      <c r="BL428" s="67"/>
      <c r="BM428" s="290"/>
      <c r="BN428" s="290"/>
      <c r="BO428" s="290"/>
      <c r="BP428" s="290"/>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row>
    <row r="429" spans="2:99" hidden="1">
      <c r="B429" s="251"/>
      <c r="BL429" s="67"/>
      <c r="BM429" s="290"/>
      <c r="BN429" s="290"/>
      <c r="BO429" s="290"/>
      <c r="BP429" s="290"/>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row>
    <row r="430" spans="2:99" hidden="1">
      <c r="B430" s="251"/>
      <c r="BL430" s="67"/>
      <c r="BM430" s="290"/>
      <c r="BN430" s="290"/>
      <c r="BO430" s="290"/>
      <c r="BP430" s="290"/>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row>
    <row r="431" spans="2:99" hidden="1">
      <c r="B431" s="251"/>
      <c r="BL431" s="67"/>
      <c r="BM431" s="290"/>
      <c r="BN431" s="290"/>
      <c r="BO431" s="290"/>
      <c r="BP431" s="290"/>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row>
    <row r="432" spans="2:99" hidden="1">
      <c r="B432" s="251"/>
      <c r="BL432" s="67"/>
      <c r="BM432" s="290"/>
      <c r="BN432" s="290"/>
      <c r="BO432" s="290"/>
      <c r="BP432" s="290"/>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row>
    <row r="433" spans="2:99" hidden="1">
      <c r="B433" s="251"/>
      <c r="BL433" s="67"/>
      <c r="BM433" s="290"/>
      <c r="BN433" s="290"/>
      <c r="BO433" s="290"/>
      <c r="BP433" s="290"/>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row>
    <row r="434" spans="2:99" hidden="1">
      <c r="B434" s="251"/>
      <c r="BL434" s="67"/>
      <c r="BM434" s="290"/>
      <c r="BN434" s="290"/>
      <c r="BO434" s="290"/>
      <c r="BP434" s="290"/>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row>
    <row r="435" spans="2:99" hidden="1">
      <c r="B435" s="251"/>
      <c r="BL435" s="67"/>
      <c r="BM435" s="290"/>
      <c r="BN435" s="290"/>
      <c r="BO435" s="290"/>
      <c r="BP435" s="290"/>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row>
    <row r="436" spans="2:99" hidden="1">
      <c r="B436" s="251"/>
      <c r="BL436" s="67"/>
      <c r="BM436" s="290"/>
      <c r="BN436" s="290"/>
      <c r="BO436" s="290"/>
      <c r="BP436" s="290"/>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row>
    <row r="437" spans="2:99" hidden="1">
      <c r="B437" s="251"/>
      <c r="BL437" s="67"/>
      <c r="BM437" s="290"/>
      <c r="BN437" s="290"/>
      <c r="BO437" s="290"/>
      <c r="BP437" s="290"/>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row>
    <row r="438" spans="2:99" hidden="1">
      <c r="B438" s="251"/>
      <c r="BL438" s="67"/>
      <c r="BM438" s="290"/>
      <c r="BN438" s="290"/>
      <c r="BO438" s="290"/>
      <c r="BP438" s="290"/>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row>
    <row r="439" spans="2:99" hidden="1">
      <c r="B439" s="251"/>
      <c r="BL439" s="67"/>
      <c r="BM439" s="290"/>
      <c r="BN439" s="290"/>
      <c r="BO439" s="290"/>
      <c r="BP439" s="290"/>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row>
    <row r="440" spans="2:99" hidden="1">
      <c r="B440" s="251"/>
      <c r="BL440" s="67"/>
      <c r="BM440" s="290"/>
      <c r="BN440" s="290"/>
      <c r="BO440" s="290"/>
      <c r="BP440" s="290"/>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row>
    <row r="441" spans="2:99" hidden="1">
      <c r="B441" s="251"/>
      <c r="BL441" s="67"/>
      <c r="BM441" s="290"/>
      <c r="BN441" s="290"/>
      <c r="BO441" s="290"/>
      <c r="BP441" s="290"/>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row>
    <row r="442" spans="2:99" hidden="1">
      <c r="B442" s="251"/>
      <c r="BL442" s="67"/>
      <c r="BM442" s="290"/>
      <c r="BN442" s="290"/>
      <c r="BO442" s="290"/>
      <c r="BP442" s="290"/>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row>
    <row r="443" spans="2:99" hidden="1">
      <c r="B443" s="251"/>
      <c r="BL443" s="67"/>
      <c r="BM443" s="290"/>
      <c r="BN443" s="290"/>
      <c r="BO443" s="290"/>
      <c r="BP443" s="290"/>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row>
    <row r="444" spans="2:99" hidden="1">
      <c r="B444" s="251"/>
      <c r="BL444" s="67"/>
      <c r="BM444" s="290"/>
      <c r="BN444" s="290"/>
      <c r="BO444" s="290"/>
      <c r="BP444" s="290"/>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row>
    <row r="445" spans="2:99" hidden="1">
      <c r="B445" s="251"/>
      <c r="BL445" s="67"/>
      <c r="BM445" s="290"/>
      <c r="BN445" s="290"/>
      <c r="BO445" s="290"/>
      <c r="BP445" s="290"/>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row>
    <row r="446" spans="2:99" hidden="1">
      <c r="B446" s="251"/>
      <c r="BL446" s="67"/>
      <c r="BM446" s="290"/>
      <c r="BN446" s="290"/>
      <c r="BO446" s="290"/>
      <c r="BP446" s="290"/>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row>
    <row r="447" spans="2:99" hidden="1">
      <c r="B447" s="251"/>
      <c r="BL447" s="67"/>
      <c r="BM447" s="290"/>
      <c r="BN447" s="290"/>
      <c r="BO447" s="290"/>
      <c r="BP447" s="290"/>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row>
    <row r="448" spans="2:99" hidden="1">
      <c r="B448" s="251"/>
      <c r="BL448" s="67"/>
      <c r="BM448" s="290"/>
      <c r="BN448" s="290"/>
      <c r="BO448" s="290"/>
      <c r="BP448" s="290"/>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row>
    <row r="449" spans="2:99" hidden="1">
      <c r="B449" s="251"/>
      <c r="BL449" s="67"/>
      <c r="BM449" s="290"/>
      <c r="BN449" s="290"/>
      <c r="BO449" s="290"/>
      <c r="BP449" s="290"/>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row>
    <row r="450" spans="2:99" hidden="1">
      <c r="B450" s="251"/>
      <c r="BL450" s="67"/>
      <c r="BM450" s="290"/>
      <c r="BN450" s="290"/>
      <c r="BO450" s="290"/>
      <c r="BP450" s="290"/>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row>
    <row r="451" spans="2:99" hidden="1">
      <c r="B451" s="251"/>
      <c r="BL451" s="67"/>
      <c r="BM451" s="290"/>
      <c r="BN451" s="290"/>
      <c r="BO451" s="290"/>
      <c r="BP451" s="290"/>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row>
    <row r="452" spans="2:99" hidden="1">
      <c r="B452" s="251"/>
      <c r="BL452" s="67"/>
      <c r="BM452" s="290"/>
      <c r="BN452" s="290"/>
      <c r="BO452" s="290"/>
      <c r="BP452" s="290"/>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row>
    <row r="453" spans="2:99" hidden="1">
      <c r="B453" s="251"/>
      <c r="BL453" s="67"/>
      <c r="BM453" s="290"/>
      <c r="BN453" s="290"/>
      <c r="BO453" s="290"/>
      <c r="BP453" s="290"/>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row>
    <row r="454" spans="2:99" hidden="1">
      <c r="B454" s="251"/>
      <c r="BL454" s="67"/>
      <c r="BM454" s="290"/>
      <c r="BN454" s="290"/>
      <c r="BO454" s="290"/>
      <c r="BP454" s="290"/>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row>
    <row r="455" spans="2:99" hidden="1">
      <c r="B455" s="251"/>
      <c r="BL455" s="67"/>
      <c r="BM455" s="290"/>
      <c r="BN455" s="290"/>
      <c r="BO455" s="290"/>
      <c r="BP455" s="290"/>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row>
    <row r="456" spans="2:99" hidden="1">
      <c r="B456" s="251"/>
      <c r="BL456" s="67"/>
      <c r="BM456" s="290"/>
      <c r="BN456" s="290"/>
      <c r="BO456" s="290"/>
      <c r="BP456" s="290"/>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row>
    <row r="457" spans="2:99" hidden="1">
      <c r="B457" s="251"/>
      <c r="BL457" s="67"/>
      <c r="BM457" s="290"/>
      <c r="BN457" s="290"/>
      <c r="BO457" s="290"/>
      <c r="BP457" s="290"/>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row>
    <row r="458" spans="2:99" hidden="1">
      <c r="B458" s="251"/>
      <c r="BL458" s="67"/>
      <c r="BM458" s="290"/>
      <c r="BN458" s="290"/>
      <c r="BO458" s="290"/>
      <c r="BP458" s="290"/>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row>
    <row r="459" spans="2:99" hidden="1">
      <c r="B459" s="251"/>
      <c r="BL459" s="67"/>
      <c r="BM459" s="290"/>
      <c r="BN459" s="290"/>
      <c r="BO459" s="290"/>
      <c r="BP459" s="290"/>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row>
    <row r="460" spans="2:99" hidden="1">
      <c r="B460" s="251"/>
      <c r="BL460" s="67"/>
      <c r="BM460" s="290"/>
      <c r="BN460" s="290"/>
      <c r="BO460" s="290"/>
      <c r="BP460" s="290"/>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row>
    <row r="461" spans="2:99" hidden="1">
      <c r="B461" s="251"/>
      <c r="BL461" s="67"/>
      <c r="BM461" s="290"/>
      <c r="BN461" s="290"/>
      <c r="BO461" s="290"/>
      <c r="BP461" s="290"/>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row>
    <row r="462" spans="2:99" hidden="1">
      <c r="B462" s="251"/>
      <c r="BL462" s="67"/>
      <c r="BM462" s="290"/>
      <c r="BN462" s="290"/>
      <c r="BO462" s="290"/>
      <c r="BP462" s="290"/>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row>
    <row r="463" spans="2:99" hidden="1">
      <c r="B463" s="251"/>
      <c r="BL463" s="67"/>
      <c r="BM463" s="290"/>
      <c r="BN463" s="290"/>
      <c r="BO463" s="290"/>
      <c r="BP463" s="290"/>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row>
    <row r="464" spans="2:99" hidden="1">
      <c r="B464" s="251"/>
      <c r="BL464" s="67"/>
      <c r="BM464" s="290"/>
      <c r="BN464" s="290"/>
      <c r="BO464" s="290"/>
      <c r="BP464" s="290"/>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row>
    <row r="465" spans="2:99" hidden="1">
      <c r="B465" s="251"/>
      <c r="BL465" s="67"/>
      <c r="BM465" s="290"/>
      <c r="BN465" s="290"/>
      <c r="BO465" s="290"/>
      <c r="BP465" s="290"/>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row>
    <row r="466" spans="2:99" hidden="1">
      <c r="B466" s="251"/>
      <c r="BL466" s="67"/>
      <c r="BM466" s="290"/>
      <c r="BN466" s="290"/>
      <c r="BO466" s="290"/>
      <c r="BP466" s="290"/>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row>
    <row r="467" spans="2:99" hidden="1">
      <c r="B467" s="251"/>
      <c r="BL467" s="67"/>
      <c r="BM467" s="290"/>
      <c r="BN467" s="290"/>
      <c r="BO467" s="290"/>
      <c r="BP467" s="290"/>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row>
    <row r="468" spans="2:99" hidden="1">
      <c r="B468" s="251"/>
      <c r="BL468" s="67"/>
      <c r="BM468" s="290"/>
      <c r="BN468" s="290"/>
      <c r="BO468" s="290"/>
      <c r="BP468" s="290"/>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row>
    <row r="469" spans="2:99" hidden="1">
      <c r="B469" s="251"/>
      <c r="BL469" s="67"/>
      <c r="BM469" s="290"/>
      <c r="BN469" s="290"/>
      <c r="BO469" s="290"/>
      <c r="BP469" s="290"/>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row>
    <row r="470" spans="2:99" hidden="1">
      <c r="B470" s="251"/>
      <c r="BL470" s="67"/>
      <c r="BM470" s="290"/>
      <c r="BN470" s="290"/>
      <c r="BO470" s="290"/>
      <c r="BP470" s="290"/>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row>
    <row r="471" spans="2:99" hidden="1">
      <c r="B471" s="251"/>
      <c r="BL471" s="67"/>
      <c r="BM471" s="290"/>
      <c r="BN471" s="290"/>
      <c r="BO471" s="290"/>
      <c r="BP471" s="290"/>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row>
    <row r="472" spans="2:99" hidden="1">
      <c r="B472" s="251"/>
      <c r="BL472" s="67"/>
      <c r="BM472" s="290"/>
      <c r="BN472" s="290"/>
      <c r="BO472" s="290"/>
      <c r="BP472" s="290"/>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row>
    <row r="473" spans="2:99" hidden="1">
      <c r="B473" s="251"/>
      <c r="BL473" s="67"/>
      <c r="BM473" s="290"/>
      <c r="BN473" s="290"/>
      <c r="BO473" s="290"/>
      <c r="BP473" s="290"/>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row>
    <row r="474" spans="2:99" hidden="1">
      <c r="B474" s="251"/>
      <c r="BL474" s="67"/>
      <c r="BM474" s="290"/>
      <c r="BN474" s="290"/>
      <c r="BO474" s="290"/>
      <c r="BP474" s="290"/>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row>
    <row r="475" spans="2:99" hidden="1">
      <c r="B475" s="251"/>
      <c r="BL475" s="67"/>
      <c r="BM475" s="290"/>
      <c r="BN475" s="290"/>
      <c r="BO475" s="290"/>
      <c r="BP475" s="290"/>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row>
    <row r="476" spans="2:99" hidden="1">
      <c r="B476" s="251"/>
      <c r="BL476" s="67"/>
      <c r="BM476" s="290"/>
      <c r="BN476" s="290"/>
      <c r="BO476" s="290"/>
      <c r="BP476" s="290"/>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row>
    <row r="477" spans="2:99" hidden="1">
      <c r="B477" s="251"/>
      <c r="BL477" s="67"/>
      <c r="BM477" s="290"/>
      <c r="BN477" s="290"/>
      <c r="BO477" s="290"/>
      <c r="BP477" s="290"/>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row>
    <row r="478" spans="2:99" hidden="1">
      <c r="B478" s="251"/>
      <c r="BL478" s="67"/>
      <c r="BM478" s="290"/>
      <c r="BN478" s="290"/>
      <c r="BO478" s="290"/>
      <c r="BP478" s="290"/>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row>
    <row r="479" spans="2:99" hidden="1">
      <c r="B479" s="251"/>
      <c r="BL479" s="67"/>
      <c r="BM479" s="290"/>
      <c r="BN479" s="290"/>
      <c r="BO479" s="290"/>
      <c r="BP479" s="290"/>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row>
    <row r="480" spans="2:99" hidden="1">
      <c r="B480" s="251"/>
      <c r="BL480" s="67"/>
      <c r="BM480" s="290"/>
      <c r="BN480" s="290"/>
      <c r="BO480" s="290"/>
      <c r="BP480" s="290"/>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row>
    <row r="481" spans="2:99" hidden="1">
      <c r="B481" s="251"/>
      <c r="BL481" s="67"/>
      <c r="BM481" s="290"/>
      <c r="BN481" s="290"/>
      <c r="BO481" s="290"/>
      <c r="BP481" s="290"/>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row>
    <row r="482" spans="2:99" hidden="1">
      <c r="B482" s="251"/>
      <c r="BL482" s="67"/>
      <c r="BM482" s="290"/>
      <c r="BN482" s="290"/>
      <c r="BO482" s="290"/>
      <c r="BP482" s="290"/>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row>
    <row r="483" spans="2:99" hidden="1">
      <c r="B483" s="251"/>
      <c r="BL483" s="67"/>
      <c r="BM483" s="290"/>
      <c r="BN483" s="290"/>
      <c r="BO483" s="290"/>
      <c r="BP483" s="290"/>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row>
    <row r="484" spans="2:99" hidden="1">
      <c r="B484" s="251"/>
      <c r="BL484" s="67"/>
      <c r="BM484" s="290"/>
      <c r="BN484" s="290"/>
      <c r="BO484" s="290"/>
      <c r="BP484" s="290"/>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row>
    <row r="485" spans="2:99" hidden="1">
      <c r="B485" s="251"/>
      <c r="BL485" s="67"/>
      <c r="BM485" s="290"/>
      <c r="BN485" s="290"/>
      <c r="BO485" s="290"/>
      <c r="BP485" s="290"/>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row>
    <row r="486" spans="2:99" hidden="1">
      <c r="B486" s="251"/>
      <c r="BL486" s="67"/>
      <c r="BM486" s="290"/>
      <c r="BN486" s="290"/>
      <c r="BO486" s="290"/>
      <c r="BP486" s="290"/>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row>
    <row r="487" spans="2:99" hidden="1">
      <c r="B487" s="251"/>
      <c r="BL487" s="67"/>
      <c r="BM487" s="290"/>
      <c r="BN487" s="290"/>
      <c r="BO487" s="290"/>
      <c r="BP487" s="290"/>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row>
    <row r="488" spans="2:99" hidden="1">
      <c r="B488" s="251"/>
      <c r="BL488" s="67"/>
      <c r="BM488" s="290"/>
      <c r="BN488" s="290"/>
      <c r="BO488" s="290"/>
      <c r="BP488" s="290"/>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row>
    <row r="489" spans="2:99" hidden="1">
      <c r="B489" s="251"/>
      <c r="BL489" s="67"/>
      <c r="BM489" s="290"/>
      <c r="BN489" s="290"/>
      <c r="BO489" s="290"/>
      <c r="BP489" s="290"/>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row>
    <row r="490" spans="2:99" hidden="1">
      <c r="B490" s="251"/>
      <c r="BL490" s="67"/>
      <c r="BM490" s="290"/>
      <c r="BN490" s="290"/>
      <c r="BO490" s="290"/>
      <c r="BP490" s="290"/>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row>
    <row r="491" spans="2:99" hidden="1">
      <c r="B491" s="251"/>
      <c r="BL491" s="67"/>
      <c r="BM491" s="290"/>
      <c r="BN491" s="290"/>
      <c r="BO491" s="290"/>
      <c r="BP491" s="290"/>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row>
    <row r="492" spans="2:99" hidden="1">
      <c r="B492" s="251"/>
      <c r="BL492" s="67"/>
      <c r="BM492" s="290"/>
      <c r="BN492" s="290"/>
      <c r="BO492" s="290"/>
      <c r="BP492" s="290"/>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row>
    <row r="493" spans="2:99" hidden="1">
      <c r="B493" s="251"/>
      <c r="BL493" s="67"/>
      <c r="BM493" s="290"/>
      <c r="BN493" s="290"/>
      <c r="BO493" s="290"/>
      <c r="BP493" s="290"/>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row>
    <row r="494" spans="2:99" hidden="1">
      <c r="B494" s="251"/>
      <c r="BL494" s="67"/>
      <c r="BM494" s="290"/>
      <c r="BN494" s="290"/>
      <c r="BO494" s="290"/>
      <c r="BP494" s="290"/>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row>
    <row r="495" spans="2:99" hidden="1">
      <c r="B495" s="251"/>
      <c r="BL495" s="67"/>
      <c r="BM495" s="290"/>
      <c r="BN495" s="290"/>
      <c r="BO495" s="290"/>
      <c r="BP495" s="290"/>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row>
    <row r="496" spans="2:99" hidden="1">
      <c r="B496" s="251"/>
      <c r="BL496" s="67"/>
      <c r="BM496" s="290"/>
      <c r="BN496" s="290"/>
      <c r="BO496" s="290"/>
      <c r="BP496" s="290"/>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row>
    <row r="497" spans="2:99" hidden="1">
      <c r="B497" s="251"/>
      <c r="BL497" s="67"/>
      <c r="BM497" s="290"/>
      <c r="BN497" s="290"/>
      <c r="BO497" s="290"/>
      <c r="BP497" s="290"/>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row>
    <row r="498" spans="2:99" hidden="1">
      <c r="B498" s="251"/>
      <c r="BL498" s="67"/>
      <c r="BM498" s="290"/>
      <c r="BN498" s="290"/>
      <c r="BO498" s="290"/>
      <c r="BP498" s="290"/>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row>
    <row r="499" spans="2:99" hidden="1">
      <c r="B499" s="251"/>
      <c r="BL499" s="67"/>
      <c r="BM499" s="290"/>
      <c r="BN499" s="290"/>
      <c r="BO499" s="290"/>
      <c r="BP499" s="290"/>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row>
    <row r="500" spans="2:99" hidden="1">
      <c r="B500" s="251"/>
      <c r="BL500" s="67"/>
      <c r="BM500" s="290"/>
      <c r="BN500" s="290"/>
      <c r="BO500" s="290"/>
      <c r="BP500" s="290"/>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row>
    <row r="501" spans="2:99" hidden="1">
      <c r="B501" s="251"/>
      <c r="BL501" s="67"/>
      <c r="BM501" s="290"/>
      <c r="BN501" s="290"/>
      <c r="BO501" s="290"/>
      <c r="BP501" s="290"/>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row>
    <row r="502" spans="2:99" hidden="1">
      <c r="B502" s="251"/>
      <c r="BL502" s="67"/>
      <c r="BM502" s="290"/>
      <c r="BN502" s="290"/>
      <c r="BO502" s="290"/>
      <c r="BP502" s="290"/>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row>
    <row r="503" spans="2:99" hidden="1">
      <c r="B503" s="251"/>
      <c r="BL503" s="67"/>
      <c r="BM503" s="290"/>
      <c r="BN503" s="290"/>
      <c r="BO503" s="290"/>
      <c r="BP503" s="290"/>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row>
    <row r="504" spans="2:99" hidden="1">
      <c r="B504" s="251"/>
      <c r="BL504" s="67"/>
      <c r="BM504" s="290"/>
      <c r="BN504" s="290"/>
      <c r="BO504" s="290"/>
      <c r="BP504" s="290"/>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row>
    <row r="505" spans="2:99" hidden="1">
      <c r="B505" s="251"/>
      <c r="BL505" s="67"/>
      <c r="BM505" s="290"/>
      <c r="BN505" s="290"/>
      <c r="BO505" s="290"/>
      <c r="BP505" s="290"/>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row>
    <row r="506" spans="2:99" hidden="1">
      <c r="B506" s="251"/>
      <c r="BL506" s="67"/>
      <c r="BM506" s="290"/>
      <c r="BN506" s="290"/>
      <c r="BO506" s="290"/>
      <c r="BP506" s="290"/>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row>
    <row r="507" spans="2:99" hidden="1">
      <c r="B507" s="251"/>
      <c r="BL507" s="67"/>
      <c r="BM507" s="290"/>
      <c r="BN507" s="290"/>
      <c r="BO507" s="290"/>
      <c r="BP507" s="290"/>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row>
    <row r="508" spans="2:99" hidden="1">
      <c r="B508" s="251"/>
      <c r="BL508" s="67"/>
      <c r="BM508" s="290"/>
      <c r="BN508" s="290"/>
      <c r="BO508" s="290"/>
      <c r="BP508" s="290"/>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row>
    <row r="509" spans="2:99" hidden="1">
      <c r="B509" s="251"/>
      <c r="BL509" s="67"/>
      <c r="BM509" s="290"/>
      <c r="BN509" s="290"/>
      <c r="BO509" s="290"/>
      <c r="BP509" s="290"/>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row>
    <row r="510" spans="2:99" hidden="1">
      <c r="B510" s="251"/>
      <c r="BL510" s="67"/>
      <c r="BM510" s="290"/>
      <c r="BN510" s="290"/>
      <c r="BO510" s="290"/>
      <c r="BP510" s="290"/>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row>
    <row r="511" spans="2:99" hidden="1">
      <c r="B511" s="251"/>
      <c r="BL511" s="67"/>
      <c r="BM511" s="290"/>
      <c r="BN511" s="290"/>
      <c r="BO511" s="290"/>
      <c r="BP511" s="290"/>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row>
    <row r="512" spans="2:99" hidden="1">
      <c r="B512" s="251"/>
      <c r="BL512" s="67"/>
      <c r="BM512" s="290"/>
      <c r="BN512" s="290"/>
      <c r="BO512" s="290"/>
      <c r="BP512" s="290"/>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row>
    <row r="513" spans="2:99" hidden="1">
      <c r="B513" s="251"/>
      <c r="BL513" s="67"/>
      <c r="BM513" s="290"/>
      <c r="BN513" s="290"/>
      <c r="BO513" s="290"/>
      <c r="BP513" s="290"/>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row>
    <row r="514" spans="2:99" hidden="1">
      <c r="B514" s="251"/>
      <c r="BL514" s="67"/>
      <c r="BM514" s="290"/>
      <c r="BN514" s="290"/>
      <c r="BO514" s="290"/>
      <c r="BP514" s="290"/>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row>
    <row r="515" spans="2:99" hidden="1">
      <c r="B515" s="251"/>
      <c r="BL515" s="67"/>
      <c r="BM515" s="290"/>
      <c r="BN515" s="290"/>
      <c r="BO515" s="290"/>
      <c r="BP515" s="290"/>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row>
    <row r="516" spans="2:99" hidden="1">
      <c r="B516" s="251"/>
      <c r="BL516" s="67"/>
      <c r="BM516" s="290"/>
      <c r="BN516" s="290"/>
      <c r="BO516" s="290"/>
      <c r="BP516" s="290"/>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row>
    <row r="517" spans="2:99" hidden="1">
      <c r="B517" s="251"/>
      <c r="BL517" s="67"/>
      <c r="BM517" s="290"/>
      <c r="BN517" s="290"/>
      <c r="BO517" s="290"/>
      <c r="BP517" s="290"/>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row>
    <row r="518" spans="2:99" hidden="1">
      <c r="B518" s="251"/>
      <c r="BL518" s="67"/>
      <c r="BM518" s="290"/>
      <c r="BN518" s="290"/>
      <c r="BO518" s="290"/>
      <c r="BP518" s="290"/>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row>
    <row r="519" spans="2:99" hidden="1">
      <c r="B519" s="251"/>
      <c r="BL519" s="67"/>
      <c r="BM519" s="290"/>
      <c r="BN519" s="290"/>
      <c r="BO519" s="290"/>
      <c r="BP519" s="290"/>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row>
    <row r="520" spans="2:99" hidden="1">
      <c r="B520" s="251"/>
      <c r="BL520" s="67"/>
      <c r="BM520" s="290"/>
      <c r="BN520" s="290"/>
      <c r="BO520" s="290"/>
      <c r="BP520" s="290"/>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row>
    <row r="521" spans="2:99" hidden="1">
      <c r="B521" s="251"/>
      <c r="BL521" s="67"/>
      <c r="BM521" s="290"/>
      <c r="BN521" s="290"/>
      <c r="BO521" s="290"/>
      <c r="BP521" s="290"/>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row>
    <row r="522" spans="2:99" hidden="1">
      <c r="B522" s="251"/>
      <c r="BL522" s="67"/>
      <c r="BM522" s="290"/>
      <c r="BN522" s="290"/>
      <c r="BO522" s="290"/>
      <c r="BP522" s="290"/>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row>
    <row r="523" spans="2:99" hidden="1">
      <c r="B523" s="251"/>
      <c r="BL523" s="67"/>
      <c r="BM523" s="290"/>
      <c r="BN523" s="290"/>
      <c r="BO523" s="290"/>
      <c r="BP523" s="290"/>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row>
    <row r="524" spans="2:99" hidden="1">
      <c r="B524" s="251"/>
      <c r="BL524" s="67"/>
      <c r="BM524" s="290"/>
      <c r="BN524" s="290"/>
      <c r="BO524" s="290"/>
      <c r="BP524" s="290"/>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row>
    <row r="525" spans="2:99" hidden="1">
      <c r="B525" s="251"/>
      <c r="BL525" s="67"/>
      <c r="BM525" s="290"/>
      <c r="BN525" s="290"/>
      <c r="BO525" s="290"/>
      <c r="BP525" s="290"/>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row>
    <row r="526" spans="2:99" hidden="1">
      <c r="B526" s="251"/>
      <c r="BL526" s="67"/>
      <c r="BM526" s="290"/>
      <c r="BN526" s="290"/>
      <c r="BO526" s="290"/>
      <c r="BP526" s="290"/>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row>
    <row r="527" spans="2:99" hidden="1">
      <c r="B527" s="251"/>
      <c r="BL527" s="67"/>
      <c r="BM527" s="290"/>
      <c r="BN527" s="290"/>
      <c r="BO527" s="290"/>
      <c r="BP527" s="290"/>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row>
    <row r="528" spans="2:99" hidden="1">
      <c r="B528" s="251"/>
      <c r="BL528" s="67"/>
      <c r="BM528" s="290"/>
      <c r="BN528" s="290"/>
      <c r="BO528" s="290"/>
      <c r="BP528" s="290"/>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row>
    <row r="529" spans="2:99" hidden="1">
      <c r="B529" s="251"/>
      <c r="BL529" s="67"/>
      <c r="BM529" s="290"/>
      <c r="BN529" s="290"/>
      <c r="BO529" s="290"/>
      <c r="BP529" s="290"/>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row>
    <row r="530" spans="2:99" hidden="1">
      <c r="B530" s="251"/>
      <c r="BL530" s="67"/>
      <c r="BM530" s="290"/>
      <c r="BN530" s="290"/>
      <c r="BO530" s="290"/>
      <c r="BP530" s="290"/>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row>
    <row r="531" spans="2:99" hidden="1">
      <c r="B531" s="251"/>
      <c r="BL531" s="67"/>
      <c r="BM531" s="290"/>
      <c r="BN531" s="290"/>
      <c r="BO531" s="290"/>
      <c r="BP531" s="290"/>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row>
    <row r="532" spans="2:99" hidden="1">
      <c r="B532" s="251"/>
      <c r="BL532" s="67"/>
      <c r="BM532" s="290"/>
      <c r="BN532" s="290"/>
      <c r="BO532" s="290"/>
      <c r="BP532" s="290"/>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row>
    <row r="533" spans="2:99" hidden="1">
      <c r="B533" s="251"/>
      <c r="BL533" s="67"/>
      <c r="BM533" s="290"/>
      <c r="BN533" s="290"/>
      <c r="BO533" s="290"/>
      <c r="BP533" s="290"/>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row>
    <row r="534" spans="2:99" hidden="1">
      <c r="B534" s="251"/>
      <c r="BL534" s="67"/>
      <c r="BM534" s="290"/>
      <c r="BN534" s="290"/>
      <c r="BO534" s="290"/>
      <c r="BP534" s="290"/>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row>
    <row r="535" spans="2:99" hidden="1">
      <c r="B535" s="251"/>
      <c r="BL535" s="67"/>
      <c r="BM535" s="290"/>
      <c r="BN535" s="290"/>
      <c r="BO535" s="290"/>
      <c r="BP535" s="290"/>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row>
    <row r="536" spans="2:99" hidden="1">
      <c r="B536" s="251"/>
      <c r="BL536" s="67"/>
      <c r="BM536" s="290"/>
      <c r="BN536" s="290"/>
      <c r="BO536" s="290"/>
      <c r="BP536" s="290"/>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row>
    <row r="537" spans="2:99" hidden="1">
      <c r="B537" s="251"/>
      <c r="BL537" s="67"/>
      <c r="BM537" s="290"/>
      <c r="BN537" s="290"/>
      <c r="BO537" s="290"/>
      <c r="BP537" s="290"/>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row>
    <row r="538" spans="2:99" hidden="1">
      <c r="B538" s="251"/>
      <c r="BL538" s="67"/>
      <c r="BM538" s="290"/>
      <c r="BN538" s="290"/>
      <c r="BO538" s="290"/>
      <c r="BP538" s="290"/>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row>
    <row r="539" spans="2:99" hidden="1">
      <c r="B539" s="251"/>
      <c r="BL539" s="67"/>
      <c r="BM539" s="290"/>
      <c r="BN539" s="290"/>
      <c r="BO539" s="290"/>
      <c r="BP539" s="290"/>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row>
    <row r="540" spans="2:99" hidden="1">
      <c r="B540" s="251"/>
      <c r="BL540" s="67"/>
      <c r="BM540" s="290"/>
      <c r="BN540" s="290"/>
      <c r="BO540" s="290"/>
      <c r="BP540" s="290"/>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row>
    <row r="541" spans="2:99" hidden="1">
      <c r="B541" s="251"/>
      <c r="BL541" s="67"/>
      <c r="BM541" s="290"/>
      <c r="BN541" s="290"/>
      <c r="BO541" s="290"/>
      <c r="BP541" s="290"/>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row>
    <row r="542" spans="2:99" hidden="1">
      <c r="B542" s="251"/>
      <c r="BL542" s="67"/>
      <c r="BM542" s="290"/>
      <c r="BN542" s="290"/>
      <c r="BO542" s="290"/>
      <c r="BP542" s="290"/>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row>
    <row r="543" spans="2:99" hidden="1">
      <c r="B543" s="251"/>
      <c r="BL543" s="67"/>
      <c r="BM543" s="290"/>
      <c r="BN543" s="290"/>
      <c r="BO543" s="290"/>
      <c r="BP543" s="290"/>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row>
    <row r="544" spans="2:99" hidden="1">
      <c r="B544" s="251"/>
      <c r="BL544" s="67"/>
      <c r="BM544" s="290"/>
      <c r="BN544" s="290"/>
      <c r="BO544" s="290"/>
      <c r="BP544" s="290"/>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row>
    <row r="545" spans="2:99" hidden="1">
      <c r="B545" s="251"/>
      <c r="BL545" s="67"/>
      <c r="BM545" s="290"/>
      <c r="BN545" s="290"/>
      <c r="BO545" s="290"/>
      <c r="BP545" s="290"/>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row>
    <row r="546" spans="2:99" hidden="1">
      <c r="B546" s="251"/>
      <c r="BL546" s="67"/>
      <c r="BM546" s="290"/>
      <c r="BN546" s="290"/>
      <c r="BO546" s="290"/>
      <c r="BP546" s="290"/>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row>
    <row r="547" spans="2:99" hidden="1">
      <c r="B547" s="251"/>
      <c r="BL547" s="67"/>
      <c r="BM547" s="290"/>
      <c r="BN547" s="290"/>
      <c r="BO547" s="290"/>
      <c r="BP547" s="290"/>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row>
    <row r="548" spans="2:99" hidden="1">
      <c r="B548" s="251"/>
      <c r="BL548" s="67"/>
      <c r="BM548" s="290"/>
      <c r="BN548" s="290"/>
      <c r="BO548" s="290"/>
      <c r="BP548" s="290"/>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row>
    <row r="549" spans="2:99" hidden="1">
      <c r="B549" s="251"/>
      <c r="BL549" s="67"/>
      <c r="BM549" s="290"/>
      <c r="BN549" s="290"/>
      <c r="BO549" s="290"/>
      <c r="BP549" s="290"/>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row>
    <row r="550" spans="2:99" hidden="1">
      <c r="B550" s="251"/>
      <c r="BL550" s="67"/>
      <c r="BM550" s="290"/>
      <c r="BN550" s="290"/>
      <c r="BO550" s="290"/>
      <c r="BP550" s="290"/>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row>
    <row r="551" spans="2:99" hidden="1">
      <c r="B551" s="251"/>
      <c r="BL551" s="67"/>
      <c r="BM551" s="290"/>
      <c r="BN551" s="290"/>
      <c r="BO551" s="290"/>
      <c r="BP551" s="290"/>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row>
    <row r="552" spans="2:99" hidden="1">
      <c r="B552" s="251"/>
      <c r="BL552" s="67"/>
      <c r="BM552" s="290"/>
      <c r="BN552" s="290"/>
      <c r="BO552" s="290"/>
      <c r="BP552" s="290"/>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row>
    <row r="553" spans="2:99" hidden="1">
      <c r="B553" s="251"/>
      <c r="BL553" s="67"/>
      <c r="BM553" s="290"/>
      <c r="BN553" s="290"/>
      <c r="BO553" s="290"/>
      <c r="BP553" s="290"/>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row>
    <row r="554" spans="2:99" hidden="1">
      <c r="B554" s="251"/>
      <c r="BL554" s="67"/>
      <c r="BM554" s="290"/>
      <c r="BN554" s="290"/>
      <c r="BO554" s="290"/>
      <c r="BP554" s="290"/>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row>
    <row r="555" spans="2:99" hidden="1">
      <c r="B555" s="251"/>
      <c r="BL555" s="67"/>
      <c r="BM555" s="290"/>
      <c r="BN555" s="290"/>
      <c r="BO555" s="290"/>
      <c r="BP555" s="290"/>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row>
    <row r="556" spans="2:99" hidden="1">
      <c r="B556" s="251"/>
      <c r="BL556" s="67"/>
      <c r="BM556" s="290"/>
      <c r="BN556" s="290"/>
      <c r="BO556" s="290"/>
      <c r="BP556" s="290"/>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row>
    <row r="557" spans="2:99" hidden="1">
      <c r="B557" s="251"/>
      <c r="BL557" s="67"/>
      <c r="BM557" s="290"/>
      <c r="BN557" s="290"/>
      <c r="BO557" s="290"/>
      <c r="BP557" s="290"/>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row>
    <row r="558" spans="2:99" hidden="1">
      <c r="B558" s="251"/>
      <c r="BL558" s="67"/>
      <c r="BM558" s="290"/>
      <c r="BN558" s="290"/>
      <c r="BO558" s="290"/>
      <c r="BP558" s="290"/>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row>
    <row r="559" spans="2:99" hidden="1">
      <c r="B559" s="251"/>
      <c r="BL559" s="67"/>
      <c r="BM559" s="290"/>
      <c r="BN559" s="290"/>
      <c r="BO559" s="290"/>
      <c r="BP559" s="290"/>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row>
    <row r="560" spans="2:99" hidden="1">
      <c r="B560" s="251"/>
      <c r="BL560" s="67"/>
      <c r="BM560" s="290"/>
      <c r="BN560" s="290"/>
      <c r="BO560" s="290"/>
      <c r="BP560" s="290"/>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row>
    <row r="561" spans="2:99" hidden="1">
      <c r="B561" s="251"/>
      <c r="BM561" s="290"/>
      <c r="BN561" s="290"/>
      <c r="BO561" s="290"/>
      <c r="BP561" s="290"/>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row>
    <row r="562" spans="2:99" hidden="1">
      <c r="BM562" s="290"/>
      <c r="BN562" s="290"/>
      <c r="BO562" s="290"/>
      <c r="BP562" s="290"/>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row>
    <row r="563" spans="2:99" hidden="1">
      <c r="BM563" s="290"/>
      <c r="BN563" s="290"/>
      <c r="BO563" s="290"/>
      <c r="BP563" s="290"/>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row>
  </sheetData>
  <sheetProtection formatCells="0" formatColumns="0" formatRows="0" insertHyperlinks="0" sort="0" autoFilter="0" pivotTables="0"/>
  <mergeCells count="109">
    <mergeCell ref="A56:B56"/>
    <mergeCell ref="A57:B57"/>
    <mergeCell ref="A58:B58"/>
    <mergeCell ref="A59:B59"/>
    <mergeCell ref="A60:B60"/>
    <mergeCell ref="A52:B52"/>
    <mergeCell ref="A53:B53"/>
    <mergeCell ref="A54:B54"/>
    <mergeCell ref="A55:B55"/>
    <mergeCell ref="A47:B47"/>
    <mergeCell ref="A48:B48"/>
    <mergeCell ref="A49:B49"/>
    <mergeCell ref="A50:B50"/>
    <mergeCell ref="A51:B51"/>
    <mergeCell ref="A42:B42"/>
    <mergeCell ref="A43:B43"/>
    <mergeCell ref="A44:B44"/>
    <mergeCell ref="A45:B45"/>
    <mergeCell ref="A46:B46"/>
    <mergeCell ref="A37:B37"/>
    <mergeCell ref="A38:B38"/>
    <mergeCell ref="A39:B39"/>
    <mergeCell ref="A40:B40"/>
    <mergeCell ref="A41:B41"/>
    <mergeCell ref="A32:B32"/>
    <mergeCell ref="A33:B33"/>
    <mergeCell ref="A34:B34"/>
    <mergeCell ref="A35:B35"/>
    <mergeCell ref="A36:B36"/>
    <mergeCell ref="A27:B27"/>
    <mergeCell ref="A28:B28"/>
    <mergeCell ref="A29:B29"/>
    <mergeCell ref="A30:B30"/>
    <mergeCell ref="A31:B31"/>
    <mergeCell ref="A22:B22"/>
    <mergeCell ref="A23:B23"/>
    <mergeCell ref="A24:B24"/>
    <mergeCell ref="A25:B25"/>
    <mergeCell ref="A26:B26"/>
    <mergeCell ref="A17:B17"/>
    <mergeCell ref="A18:B18"/>
    <mergeCell ref="A19:B19"/>
    <mergeCell ref="A20:B20"/>
    <mergeCell ref="A21:B21"/>
    <mergeCell ref="A9:B13"/>
    <mergeCell ref="A14:B14"/>
    <mergeCell ref="A15:B15"/>
    <mergeCell ref="A16:B16"/>
    <mergeCell ref="BC57:BE57"/>
    <mergeCell ref="BJ57:BL57"/>
    <mergeCell ref="BC56:BF56"/>
    <mergeCell ref="BJ56:BM56"/>
    <mergeCell ref="C57:E57"/>
    <mergeCell ref="H57:J57"/>
    <mergeCell ref="M57:O57"/>
    <mergeCell ref="T57:V57"/>
    <mergeCell ref="AA57:AC57"/>
    <mergeCell ref="AH57:AJ57"/>
    <mergeCell ref="AO57:AQ57"/>
    <mergeCell ref="AV57:AX57"/>
    <mergeCell ref="M56:P56"/>
    <mergeCell ref="T56:W56"/>
    <mergeCell ref="AA56:AD56"/>
    <mergeCell ref="AH56:AK56"/>
    <mergeCell ref="AO56:AR56"/>
    <mergeCell ref="AV56:AY56"/>
    <mergeCell ref="C56:F56"/>
    <mergeCell ref="H56:K56"/>
    <mergeCell ref="BQ11:BQ12"/>
    <mergeCell ref="O10:P12"/>
    <mergeCell ref="T10:U12"/>
    <mergeCell ref="V10:W12"/>
    <mergeCell ref="AA10:AB12"/>
    <mergeCell ref="AC10:AD12"/>
    <mergeCell ref="AH10:AI12"/>
    <mergeCell ref="C10:D12"/>
    <mergeCell ref="E10:F12"/>
    <mergeCell ref="H10:I12"/>
    <mergeCell ref="J10:K12"/>
    <mergeCell ref="M10:N12"/>
    <mergeCell ref="BJ10:BK12"/>
    <mergeCell ref="BL10:BM12"/>
    <mergeCell ref="AJ10:AK12"/>
    <mergeCell ref="AO10:AP12"/>
    <mergeCell ref="AQ10:AR12"/>
    <mergeCell ref="AV10:AW12"/>
    <mergeCell ref="AX10:AY12"/>
    <mergeCell ref="BC10:BD12"/>
    <mergeCell ref="BJ9:BP9"/>
    <mergeCell ref="BE10:BF12"/>
    <mergeCell ref="AH8:AN8"/>
    <mergeCell ref="AO8:AU8"/>
    <mergeCell ref="AV8:BB8"/>
    <mergeCell ref="BC8:BI8"/>
    <mergeCell ref="AH9:AN9"/>
    <mergeCell ref="AO9:AU9"/>
    <mergeCell ref="AV9:BB9"/>
    <mergeCell ref="BC9:BI9"/>
    <mergeCell ref="BJ8:BP8"/>
    <mergeCell ref="C9:G9"/>
    <mergeCell ref="H9:L9"/>
    <mergeCell ref="M9:S9"/>
    <mergeCell ref="T9:Z9"/>
    <mergeCell ref="AA9:AG9"/>
    <mergeCell ref="C8:G8"/>
    <mergeCell ref="H8:L8"/>
    <mergeCell ref="M8:S8"/>
    <mergeCell ref="T8:Z8"/>
    <mergeCell ref="AA8:AG8"/>
  </mergeCells>
  <conditionalFormatting sqref="C14:C55 H14:H55 M14:M55 T14:T55 AA14:AA55 AH14:AH55 AO14:AO55 AV14:AV55 BC14:BC55 BJ14:BJ55">
    <cfRule type="expression" dxfId="458" priority="13">
      <formula>AND(C14&gt;0,C14&lt;C$76)</formula>
    </cfRule>
  </conditionalFormatting>
  <conditionalFormatting sqref="C14:E55 H14:J55 M14:O55 T14:V55 AA14:AC55 AH14:AJ55 AO14:AQ55 AV14:AX55 BC14:BE55 BJ14:BL55">
    <cfRule type="expression" dxfId="457" priority="10">
      <formula>$A14=""</formula>
    </cfRule>
    <cfRule type="containsBlanks" dxfId="456" priority="12">
      <formula>LEN(TRIM(C14))=0</formula>
    </cfRule>
  </conditionalFormatting>
  <conditionalFormatting sqref="G58 L58 Q58 S58 X58 Z58 AE58 AG58 AL58 AN58 AS58 AU58 AZ58 BB58 BG58 BI58 BN58 BP58">
    <cfRule type="containsBlanks" dxfId="455" priority="11">
      <formula>LEN(TRIM(G58))=0</formula>
    </cfRule>
  </conditionalFormatting>
  <printOptions headings="1"/>
  <pageMargins left="0.25" right="0.25" top="0.75" bottom="0.75" header="0.3" footer="0.3"/>
  <pageSetup scale="11" fitToHeight="0" orientation="landscape" r:id="rId1"/>
  <headerFooter alignWithMargins="0">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84990-EFA8-4AFE-852D-7EE2FEF29B98}">
  <dimension ref="A1:XFD229"/>
  <sheetViews>
    <sheetView tabSelected="1" zoomScale="120" zoomScaleNormal="120" workbookViewId="0">
      <selection sqref="A1:N1"/>
    </sheetView>
  </sheetViews>
  <sheetFormatPr defaultColWidth="0" defaultRowHeight="12.75" zeroHeight="1"/>
  <cols>
    <col min="1" max="13" width="10.5703125" customWidth="1"/>
    <col min="14" max="14" width="15" customWidth="1"/>
    <col min="15" max="15" width="9.140625" hidden="1" customWidth="1"/>
    <col min="16" max="16384" width="10.5703125" hidden="1"/>
  </cols>
  <sheetData>
    <row r="1" spans="1:14" ht="27">
      <c r="A1" s="1181" t="s">
        <v>52</v>
      </c>
      <c r="B1" s="1181"/>
      <c r="C1" s="1181"/>
      <c r="D1" s="1181"/>
      <c r="E1" s="1181"/>
      <c r="F1" s="1181"/>
      <c r="G1" s="1181"/>
      <c r="H1" s="1181"/>
      <c r="I1" s="1181"/>
      <c r="J1" s="1181"/>
      <c r="K1" s="1181"/>
      <c r="L1" s="1181"/>
      <c r="M1" s="1181"/>
      <c r="N1" s="1181"/>
    </row>
    <row r="2" spans="1:14" ht="27">
      <c r="A2" s="1181" t="s">
        <v>53</v>
      </c>
      <c r="B2" s="1181"/>
      <c r="C2" s="1181"/>
      <c r="D2" s="1181"/>
      <c r="E2" s="1181"/>
      <c r="F2" s="1181"/>
      <c r="G2" s="1181"/>
      <c r="H2" s="1181"/>
      <c r="I2" s="1181"/>
      <c r="J2" s="1181"/>
      <c r="K2" s="1181"/>
      <c r="L2" s="1181"/>
      <c r="M2" s="1181"/>
      <c r="N2" s="1181"/>
    </row>
    <row r="3" spans="1:14" ht="27">
      <c r="A3" s="1181" t="s">
        <v>54</v>
      </c>
      <c r="B3" s="1181"/>
      <c r="C3" s="1181"/>
      <c r="D3" s="1181"/>
      <c r="E3" s="1181"/>
      <c r="F3" s="1181"/>
      <c r="G3" s="1181"/>
      <c r="H3" s="1181"/>
      <c r="I3" s="1181"/>
      <c r="J3" s="1181"/>
      <c r="K3" s="1181"/>
      <c r="L3" s="1181"/>
      <c r="M3" s="1181"/>
      <c r="N3" s="1181"/>
    </row>
    <row r="4" spans="1:14" ht="26.25" customHeight="1">
      <c r="A4" s="1176" t="s">
        <v>55</v>
      </c>
      <c r="B4" s="1176"/>
      <c r="C4" s="1176"/>
      <c r="D4" s="1176"/>
      <c r="E4" s="1176"/>
      <c r="F4" s="1176"/>
      <c r="G4" s="1176"/>
      <c r="H4" s="1176"/>
      <c r="I4" s="1176"/>
      <c r="J4" s="1176"/>
      <c r="K4" s="1176"/>
      <c r="L4" s="1176"/>
      <c r="M4" s="1176"/>
      <c r="N4" s="1176"/>
    </row>
    <row r="5" spans="1:14" s="831" customFormat="1" ht="8.25" customHeight="1">
      <c r="A5" s="1146"/>
      <c r="B5" s="1146"/>
      <c r="C5" s="1146"/>
      <c r="D5" s="1146"/>
      <c r="E5" s="1146"/>
      <c r="F5" s="1146"/>
      <c r="G5" s="1146"/>
      <c r="H5" s="1146"/>
      <c r="I5" s="1146"/>
      <c r="J5" s="1146"/>
      <c r="K5" s="1146"/>
      <c r="L5" s="1146"/>
      <c r="M5" s="1146"/>
      <c r="N5" s="1146"/>
    </row>
    <row r="6" spans="1:14" ht="50.25" customHeight="1">
      <c r="A6" s="1168" t="s">
        <v>56</v>
      </c>
      <c r="B6" s="1168"/>
      <c r="C6" s="1168"/>
      <c r="D6" s="1168"/>
      <c r="E6" s="1168"/>
      <c r="F6" s="1168"/>
      <c r="G6" s="1168"/>
      <c r="H6" s="1168"/>
      <c r="I6" s="1168"/>
      <c r="J6" s="1168"/>
      <c r="K6" s="1168"/>
      <c r="L6" s="1168"/>
      <c r="M6" s="1168"/>
      <c r="N6" s="1168"/>
    </row>
    <row r="7" spans="1:14" ht="10.5" customHeight="1">
      <c r="A7" s="1180"/>
      <c r="B7" s="1180"/>
      <c r="C7" s="1180"/>
      <c r="D7" s="1180"/>
      <c r="E7" s="1180"/>
      <c r="F7" s="1180"/>
      <c r="G7" s="1180"/>
      <c r="H7" s="1180"/>
      <c r="I7" s="1180"/>
      <c r="J7" s="1180"/>
      <c r="K7" s="1180"/>
      <c r="L7" s="1180"/>
      <c r="M7" s="1180"/>
      <c r="N7" s="1180"/>
    </row>
    <row r="8" spans="1:14" ht="20.25">
      <c r="A8" s="1176" t="s">
        <v>57</v>
      </c>
      <c r="B8" s="1176"/>
      <c r="C8" s="1176"/>
      <c r="D8" s="1176"/>
      <c r="E8" s="1176"/>
      <c r="F8" s="1176"/>
      <c r="G8" s="1176"/>
      <c r="H8" s="1176"/>
      <c r="I8" s="1176"/>
      <c r="J8" s="1176"/>
      <c r="K8" s="1176"/>
      <c r="L8" s="1176"/>
      <c r="M8" s="1176"/>
      <c r="N8" s="1176"/>
    </row>
    <row r="9" spans="1:14" s="831" customFormat="1" ht="8.25" customHeight="1">
      <c r="A9" s="1146"/>
      <c r="B9" s="1146"/>
      <c r="C9" s="1146"/>
      <c r="D9" s="1146"/>
      <c r="E9" s="1146"/>
      <c r="F9" s="1146"/>
      <c r="G9" s="1146"/>
      <c r="H9" s="1146"/>
      <c r="I9" s="1146"/>
      <c r="J9" s="1146"/>
      <c r="K9" s="1146"/>
      <c r="L9" s="1146"/>
      <c r="M9" s="1146"/>
      <c r="N9" s="1146"/>
    </row>
    <row r="10" spans="1:14" ht="15.75" customHeight="1">
      <c r="A10" s="1168" t="s">
        <v>58</v>
      </c>
      <c r="B10" s="1168"/>
      <c r="C10" s="1168"/>
      <c r="D10" s="1168"/>
      <c r="E10" s="1168"/>
      <c r="F10" s="1168"/>
      <c r="G10" s="1168"/>
      <c r="H10" s="1168"/>
      <c r="I10" s="1168"/>
      <c r="J10" s="1168"/>
      <c r="K10" s="1168"/>
      <c r="L10" s="1168"/>
      <c r="M10" s="1168"/>
      <c r="N10" s="1168"/>
    </row>
    <row r="11" spans="1:14" ht="15.75">
      <c r="A11" s="1168" t="s">
        <v>59</v>
      </c>
      <c r="B11" s="1168"/>
      <c r="C11" s="1168"/>
      <c r="D11" s="1168"/>
      <c r="E11" s="1168"/>
      <c r="F11" s="1168"/>
      <c r="G11" s="1168"/>
      <c r="H11" s="1168"/>
      <c r="I11" s="1168"/>
      <c r="J11" s="1168"/>
      <c r="K11" s="1168"/>
      <c r="L11" s="1168"/>
      <c r="M11" s="1168"/>
      <c r="N11" s="1168"/>
    </row>
    <row r="12" spans="1:14" ht="15.75">
      <c r="A12" s="1168" t="s">
        <v>60</v>
      </c>
      <c r="B12" s="1168"/>
      <c r="C12" s="1168"/>
      <c r="D12" s="1168"/>
      <c r="E12" s="1168"/>
      <c r="F12" s="1168"/>
      <c r="G12" s="1168"/>
      <c r="H12" s="1168"/>
      <c r="I12" s="1168"/>
      <c r="J12" s="1168"/>
      <c r="K12" s="1168"/>
      <c r="L12" s="1168"/>
      <c r="M12" s="1168"/>
      <c r="N12" s="1168"/>
    </row>
    <row r="13" spans="1:14" ht="13.5" customHeight="1">
      <c r="A13" s="1180"/>
      <c r="B13" s="1180"/>
      <c r="C13" s="1180"/>
      <c r="D13" s="1180"/>
      <c r="E13" s="1180"/>
      <c r="F13" s="1180"/>
      <c r="G13" s="1180"/>
      <c r="H13" s="1180"/>
      <c r="I13" s="1180"/>
      <c r="J13" s="1180"/>
      <c r="K13" s="1180"/>
      <c r="L13" s="1180"/>
      <c r="M13" s="1180"/>
      <c r="N13" s="1180"/>
    </row>
    <row r="14" spans="1:14" ht="20.25">
      <c r="A14" s="1176" t="s">
        <v>61</v>
      </c>
      <c r="B14" s="1176"/>
      <c r="C14" s="1176"/>
      <c r="D14" s="1176"/>
      <c r="E14" s="1176"/>
      <c r="F14" s="1176"/>
      <c r="G14" s="1176"/>
      <c r="H14" s="1176"/>
      <c r="I14" s="1176"/>
      <c r="J14" s="1176"/>
      <c r="K14" s="1176"/>
      <c r="L14" s="1176"/>
      <c r="M14" s="1176"/>
      <c r="N14" s="1176"/>
    </row>
    <row r="15" spans="1:14" s="831" customFormat="1" ht="8.25" customHeight="1">
      <c r="A15" s="1146"/>
      <c r="B15" s="1146"/>
      <c r="C15" s="1146"/>
      <c r="D15" s="1146"/>
      <c r="E15" s="1146"/>
      <c r="F15" s="1146"/>
      <c r="G15" s="1146"/>
      <c r="H15" s="1146"/>
      <c r="I15" s="1146"/>
      <c r="J15" s="1146"/>
      <c r="K15" s="1146"/>
      <c r="L15" s="1146"/>
      <c r="M15" s="1146"/>
      <c r="N15" s="1146"/>
    </row>
    <row r="16" spans="1:14" ht="39.75" customHeight="1">
      <c r="A16" s="1168" t="s">
        <v>415</v>
      </c>
      <c r="B16" s="1168"/>
      <c r="C16" s="1168"/>
      <c r="D16" s="1168"/>
      <c r="E16" s="1168"/>
      <c r="F16" s="1168"/>
      <c r="G16" s="1168"/>
      <c r="H16" s="1168"/>
      <c r="I16" s="1168"/>
      <c r="J16" s="1168"/>
      <c r="K16" s="1168"/>
      <c r="L16" s="1168"/>
      <c r="M16" s="1168"/>
      <c r="N16" s="1168"/>
    </row>
    <row r="17" spans="1:14" ht="15.75">
      <c r="A17" s="1179" t="s">
        <v>62</v>
      </c>
      <c r="B17" s="1179"/>
      <c r="C17" s="1179"/>
      <c r="D17" s="1179"/>
      <c r="E17" s="1179"/>
      <c r="F17" s="1179"/>
      <c r="G17" s="1179"/>
      <c r="H17" s="1179"/>
      <c r="I17" s="1179"/>
      <c r="J17" s="1179"/>
      <c r="K17" s="1179"/>
      <c r="L17" s="1179"/>
      <c r="M17" s="1179"/>
      <c r="N17" s="1179"/>
    </row>
    <row r="18" spans="1:14" ht="15.75" customHeight="1">
      <c r="A18" s="1158" t="s">
        <v>63</v>
      </c>
      <c r="B18" s="1158"/>
      <c r="C18" s="1158"/>
      <c r="D18" s="1158"/>
      <c r="E18" s="1158"/>
      <c r="F18" s="1158"/>
      <c r="G18" s="1158"/>
      <c r="H18" s="1158"/>
      <c r="I18" s="1158"/>
      <c r="J18" s="1158"/>
      <c r="K18" s="1158"/>
      <c r="L18" s="1158"/>
      <c r="M18" s="1158"/>
      <c r="N18" s="1158"/>
    </row>
    <row r="19" spans="1:14" ht="35.25" customHeight="1">
      <c r="A19" s="1158"/>
      <c r="B19" s="1158"/>
      <c r="C19" s="1158"/>
      <c r="D19" s="1158"/>
      <c r="E19" s="1158"/>
      <c r="F19" s="1158"/>
      <c r="G19" s="1158"/>
      <c r="H19" s="1158"/>
      <c r="I19" s="1158"/>
      <c r="J19" s="1158"/>
      <c r="K19" s="1158"/>
      <c r="L19" s="1158"/>
      <c r="M19" s="1158"/>
      <c r="N19" s="1158"/>
    </row>
    <row r="20" spans="1:14" ht="14.25" customHeight="1">
      <c r="A20" s="1158"/>
      <c r="B20" s="1158"/>
      <c r="C20" s="1158"/>
      <c r="D20" s="1158"/>
      <c r="E20" s="1158"/>
      <c r="F20" s="1158"/>
      <c r="G20" s="1158"/>
      <c r="H20" s="1158"/>
      <c r="I20" s="1158"/>
      <c r="J20" s="1158"/>
      <c r="K20" s="1158"/>
      <c r="L20" s="1158"/>
      <c r="M20" s="1158"/>
      <c r="N20" s="1158"/>
    </row>
    <row r="21" spans="1:14" ht="12.75" customHeight="1">
      <c r="A21" s="1179" t="s">
        <v>64</v>
      </c>
      <c r="B21" s="1179"/>
      <c r="C21" s="1179"/>
      <c r="D21" s="1179"/>
      <c r="E21" s="1179"/>
      <c r="F21" s="1179"/>
      <c r="G21" s="1179"/>
      <c r="H21" s="1179"/>
      <c r="I21" s="1179"/>
      <c r="J21" s="1179"/>
      <c r="K21" s="1179"/>
      <c r="L21" s="1179"/>
      <c r="M21" s="1179"/>
      <c r="N21" s="1179"/>
    </row>
    <row r="22" spans="1:14" ht="12.75" customHeight="1">
      <c r="A22" s="1158" t="s">
        <v>396</v>
      </c>
      <c r="B22" s="1158"/>
      <c r="C22" s="1158"/>
      <c r="D22" s="1158"/>
      <c r="E22" s="1158"/>
      <c r="F22" s="1158"/>
      <c r="G22" s="1158"/>
      <c r="H22" s="1158"/>
      <c r="I22" s="1158"/>
      <c r="J22" s="1158"/>
      <c r="K22" s="1158"/>
      <c r="L22" s="1158"/>
      <c r="M22" s="1158"/>
      <c r="N22" s="1158"/>
    </row>
    <row r="23" spans="1:14" ht="14.1" customHeight="1">
      <c r="A23" s="1158"/>
      <c r="B23" s="1158"/>
      <c r="C23" s="1158"/>
      <c r="D23" s="1158"/>
      <c r="E23" s="1158"/>
      <c r="F23" s="1158"/>
      <c r="G23" s="1158"/>
      <c r="H23" s="1158"/>
      <c r="I23" s="1158"/>
      <c r="J23" s="1158"/>
      <c r="K23" s="1158"/>
      <c r="L23" s="1158"/>
      <c r="M23" s="1158"/>
      <c r="N23" s="1158"/>
    </row>
    <row r="24" spans="1:14" ht="15.75">
      <c r="A24" s="1179" t="s">
        <v>397</v>
      </c>
      <c r="B24" s="1179"/>
      <c r="C24" s="1179"/>
      <c r="D24" s="1179"/>
      <c r="E24" s="1179"/>
      <c r="F24" s="1179"/>
      <c r="G24" s="1179"/>
      <c r="H24" s="1179"/>
      <c r="I24" s="1179"/>
      <c r="J24" s="1179"/>
      <c r="K24" s="1179"/>
      <c r="L24" s="1179"/>
      <c r="M24" s="1179"/>
      <c r="N24" s="1179"/>
    </row>
    <row r="25" spans="1:14" ht="35.25" customHeight="1">
      <c r="A25" s="1158" t="s">
        <v>434</v>
      </c>
      <c r="B25" s="1158"/>
      <c r="C25" s="1158"/>
      <c r="D25" s="1158"/>
      <c r="E25" s="1158"/>
      <c r="F25" s="1158"/>
      <c r="G25" s="1158"/>
      <c r="H25" s="1158"/>
      <c r="I25" s="1158"/>
      <c r="J25" s="1158"/>
      <c r="K25" s="1158"/>
      <c r="L25" s="1158"/>
      <c r="M25" s="1158"/>
      <c r="N25" s="1158"/>
    </row>
    <row r="26" spans="1:14" ht="14.25" customHeight="1">
      <c r="A26" s="1158"/>
      <c r="B26" s="1158"/>
      <c r="C26" s="1158"/>
      <c r="D26" s="1158"/>
      <c r="E26" s="1158"/>
      <c r="F26" s="1158"/>
      <c r="G26" s="1158"/>
      <c r="H26" s="1158"/>
      <c r="I26" s="1158"/>
      <c r="J26" s="1158"/>
      <c r="K26" s="1158"/>
      <c r="L26" s="1158"/>
      <c r="M26" s="1158"/>
      <c r="N26" s="1158"/>
    </row>
    <row r="27" spans="1:14" ht="14.25" customHeight="1">
      <c r="A27" s="938"/>
      <c r="B27" s="938"/>
      <c r="C27" s="938"/>
      <c r="D27" s="938"/>
      <c r="E27" s="938"/>
      <c r="F27" s="938"/>
      <c r="G27" s="938"/>
      <c r="H27" s="938"/>
      <c r="I27" s="938"/>
      <c r="J27" s="938"/>
      <c r="K27" s="938"/>
      <c r="L27" s="938"/>
      <c r="M27" s="938"/>
      <c r="N27" s="938"/>
    </row>
    <row r="28" spans="1:14" ht="15.75">
      <c r="A28" s="1179" t="s">
        <v>411</v>
      </c>
      <c r="B28" s="1179"/>
      <c r="C28" s="1179"/>
      <c r="D28" s="1179"/>
      <c r="E28" s="1179"/>
      <c r="F28" s="1179"/>
      <c r="G28" s="1179"/>
      <c r="H28" s="1179"/>
      <c r="I28" s="1179"/>
      <c r="J28" s="1179"/>
      <c r="K28" s="1179"/>
      <c r="L28" s="1179"/>
      <c r="M28" s="1179"/>
      <c r="N28" s="1179"/>
    </row>
    <row r="29" spans="1:14" ht="35.25" customHeight="1">
      <c r="A29" s="1158" t="s">
        <v>398</v>
      </c>
      <c r="B29" s="1158"/>
      <c r="C29" s="1158"/>
      <c r="D29" s="1158"/>
      <c r="E29" s="1158"/>
      <c r="F29" s="1158"/>
      <c r="G29" s="1158"/>
      <c r="H29" s="1158"/>
      <c r="I29" s="1158"/>
      <c r="J29" s="1158"/>
      <c r="K29" s="1158"/>
      <c r="L29" s="1158"/>
      <c r="M29" s="1158"/>
      <c r="N29" s="1158"/>
    </row>
    <row r="30" spans="1:14" ht="12" customHeight="1">
      <c r="A30" s="1158"/>
      <c r="B30" s="1158"/>
      <c r="C30" s="1158"/>
      <c r="D30" s="1158"/>
      <c r="E30" s="1158"/>
      <c r="F30" s="1158"/>
      <c r="G30" s="1158"/>
      <c r="H30" s="1158"/>
      <c r="I30" s="1158"/>
      <c r="J30" s="1158"/>
      <c r="K30" s="1158"/>
      <c r="L30" s="1158"/>
      <c r="M30" s="1158"/>
      <c r="N30" s="1158"/>
    </row>
    <row r="31" spans="1:14" ht="15.75">
      <c r="A31" s="1179" t="s">
        <v>412</v>
      </c>
      <c r="B31" s="1179"/>
      <c r="C31" s="1179"/>
      <c r="D31" s="1179"/>
      <c r="E31" s="1179"/>
      <c r="F31" s="1179"/>
      <c r="G31" s="1179"/>
      <c r="H31" s="1179"/>
      <c r="I31" s="1179"/>
      <c r="J31" s="1179"/>
      <c r="K31" s="1179"/>
      <c r="L31" s="1179"/>
      <c r="M31" s="1179"/>
      <c r="N31" s="1179"/>
    </row>
    <row r="32" spans="1:14" ht="39" customHeight="1">
      <c r="A32" s="1158" t="s">
        <v>65</v>
      </c>
      <c r="B32" s="1158"/>
      <c r="C32" s="1158"/>
      <c r="D32" s="1158"/>
      <c r="E32" s="1158"/>
      <c r="F32" s="1158"/>
      <c r="G32" s="1158"/>
      <c r="H32" s="1158"/>
      <c r="I32" s="1158"/>
      <c r="J32" s="1158"/>
      <c r="K32" s="1158"/>
      <c r="L32" s="1158"/>
      <c r="M32" s="1158"/>
      <c r="N32" s="1158"/>
    </row>
    <row r="33" spans="1:16384" customFormat="1" ht="15.75">
      <c r="A33" s="1179" t="s">
        <v>413</v>
      </c>
      <c r="B33" s="1179"/>
      <c r="C33" s="1179"/>
      <c r="D33" s="1179"/>
      <c r="E33" s="1179"/>
      <c r="F33" s="1179"/>
      <c r="G33" s="1179"/>
      <c r="H33" s="1179"/>
      <c r="I33" s="1179"/>
      <c r="J33" s="1179"/>
      <c r="K33" s="1179"/>
      <c r="L33" s="1179"/>
      <c r="M33" s="1179"/>
      <c r="N33" s="1179"/>
    </row>
    <row r="34" spans="1:16384" customFormat="1" ht="36.75" customHeight="1">
      <c r="A34" s="1158" t="s">
        <v>66</v>
      </c>
      <c r="B34" s="1158"/>
      <c r="C34" s="1158"/>
      <c r="D34" s="1158"/>
      <c r="E34" s="1158"/>
      <c r="F34" s="1158"/>
      <c r="G34" s="1158"/>
      <c r="H34" s="1158"/>
      <c r="I34" s="1158"/>
      <c r="J34" s="1158"/>
      <c r="K34" s="1158"/>
      <c r="L34" s="1158"/>
      <c r="M34" s="1158"/>
      <c r="N34" s="1158"/>
    </row>
    <row r="35" spans="1:16384" customFormat="1" ht="38.25" customHeight="1">
      <c r="A35" s="1158"/>
      <c r="B35" s="1158"/>
      <c r="C35" s="1158"/>
      <c r="D35" s="1158"/>
      <c r="E35" s="1158"/>
      <c r="F35" s="1158"/>
      <c r="G35" s="1158"/>
      <c r="H35" s="1158"/>
      <c r="I35" s="1158"/>
      <c r="J35" s="1158"/>
      <c r="K35" s="1158"/>
      <c r="L35" s="1158"/>
      <c r="M35" s="1158"/>
      <c r="N35" s="1158"/>
    </row>
    <row r="36" spans="1:16384" customFormat="1" ht="24.75" customHeight="1">
      <c r="A36" s="1179" t="s">
        <v>414</v>
      </c>
      <c r="B36" s="1179"/>
      <c r="C36" s="1179"/>
      <c r="D36" s="1179"/>
      <c r="E36" s="1179"/>
      <c r="F36" s="1179"/>
      <c r="G36" s="1179"/>
      <c r="H36" s="1179"/>
      <c r="I36" s="1179"/>
      <c r="J36" s="1179"/>
      <c r="K36" s="1179"/>
      <c r="L36" s="1179"/>
      <c r="M36" s="1179"/>
      <c r="N36" s="1179"/>
    </row>
    <row r="37" spans="1:16384" s="832" customFormat="1" ht="39.75" customHeight="1">
      <c r="A37" s="1158" t="s">
        <v>399</v>
      </c>
      <c r="B37" s="1158"/>
      <c r="C37" s="1158"/>
      <c r="D37" s="1158"/>
      <c r="E37" s="1158"/>
      <c r="F37" s="1158"/>
      <c r="G37" s="1158"/>
      <c r="H37" s="1158"/>
      <c r="I37" s="1158"/>
      <c r="J37" s="1158"/>
      <c r="K37" s="1158"/>
      <c r="L37" s="1158"/>
      <c r="M37" s="1158"/>
      <c r="N37" s="1158"/>
    </row>
    <row r="38" spans="1:16384" s="832" customFormat="1" ht="39.75" hidden="1" customHeight="1">
      <c r="A38" s="938"/>
      <c r="B38" s="938"/>
      <c r="C38" s="938"/>
      <c r="D38" s="938"/>
      <c r="E38" s="938"/>
      <c r="F38" s="938"/>
      <c r="G38" s="938"/>
      <c r="H38" s="938"/>
      <c r="I38" s="938"/>
      <c r="J38" s="938"/>
      <c r="K38" s="938"/>
      <c r="L38" s="938"/>
      <c r="M38" s="938"/>
      <c r="N38" s="938"/>
    </row>
    <row r="39" spans="1:16384" s="832" customFormat="1" ht="39.75" hidden="1" customHeight="1">
      <c r="A39" s="938"/>
      <c r="B39" s="938"/>
      <c r="C39" s="938"/>
      <c r="D39" s="938"/>
      <c r="E39" s="938"/>
      <c r="F39" s="938"/>
      <c r="G39" s="938"/>
      <c r="H39" s="938"/>
      <c r="I39" s="938"/>
      <c r="J39" s="938"/>
      <c r="K39" s="938"/>
      <c r="L39" s="938"/>
      <c r="M39" s="938"/>
      <c r="N39" s="938"/>
    </row>
    <row r="40" spans="1:16384" s="832" customFormat="1" ht="39.75" hidden="1" customHeight="1">
      <c r="A40" s="938"/>
      <c r="B40" s="938"/>
      <c r="C40" s="938"/>
      <c r="D40" s="938"/>
      <c r="E40" s="938"/>
      <c r="F40" s="938"/>
      <c r="G40" s="938"/>
      <c r="H40" s="938"/>
      <c r="I40" s="938"/>
      <c r="J40" s="938"/>
      <c r="K40" s="938"/>
      <c r="L40" s="938"/>
      <c r="M40" s="938"/>
      <c r="N40" s="938"/>
    </row>
    <row r="41" spans="1:16384" customFormat="1" ht="24" customHeight="1">
      <c r="A41" s="1176" t="s">
        <v>67</v>
      </c>
      <c r="B41" s="1176"/>
      <c r="C41" s="1176"/>
      <c r="D41" s="1176"/>
      <c r="E41" s="1176"/>
      <c r="F41" s="1176"/>
      <c r="G41" s="1176"/>
      <c r="H41" s="1176"/>
      <c r="I41" s="1176"/>
      <c r="J41" s="1176"/>
      <c r="K41" s="1176"/>
      <c r="L41" s="1176"/>
      <c r="M41" s="1176"/>
      <c r="N41" s="1176"/>
      <c r="O41" s="1176"/>
      <c r="P41" s="1176"/>
      <c r="Q41" s="1176"/>
      <c r="R41" s="1176"/>
      <c r="S41" s="1176"/>
      <c r="T41" s="1176"/>
      <c r="U41" s="1176"/>
      <c r="V41" s="1176"/>
      <c r="W41" s="1176"/>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176"/>
      <c r="AS41" s="1176"/>
      <c r="AT41" s="1176"/>
      <c r="AU41" s="1176"/>
      <c r="AV41" s="1176"/>
      <c r="AW41" s="1176"/>
      <c r="AX41" s="1176"/>
      <c r="AY41" s="1176"/>
      <c r="AZ41" s="1176"/>
      <c r="BA41" s="1176"/>
      <c r="BB41" s="1176"/>
      <c r="BC41" s="1176"/>
      <c r="BD41" s="1176"/>
      <c r="BE41" s="1176"/>
      <c r="BF41" s="1176"/>
      <c r="BG41" s="1176"/>
      <c r="BH41" s="1176"/>
      <c r="BI41" s="1176"/>
      <c r="BJ41" s="1176"/>
      <c r="BK41" s="1176"/>
      <c r="BL41" s="1176"/>
      <c r="BM41" s="1176"/>
      <c r="BN41" s="1176"/>
      <c r="BO41" s="1176"/>
      <c r="BP41" s="1176"/>
      <c r="BQ41" s="1176"/>
      <c r="BR41" s="1176"/>
      <c r="BS41" s="1176"/>
      <c r="BT41" s="1176"/>
      <c r="BU41" s="1176"/>
      <c r="BV41" s="1176"/>
      <c r="BW41" s="1176"/>
      <c r="BX41" s="1176"/>
      <c r="BY41" s="1176"/>
      <c r="BZ41" s="1176"/>
      <c r="CA41" s="1176"/>
      <c r="CB41" s="1176"/>
      <c r="CC41" s="1176"/>
      <c r="CD41" s="1176"/>
      <c r="CE41" s="1176"/>
      <c r="CF41" s="1176"/>
      <c r="CG41" s="1176"/>
      <c r="CH41" s="1176"/>
      <c r="CI41" s="1176"/>
      <c r="CJ41" s="1176"/>
      <c r="CK41" s="1176"/>
      <c r="CL41" s="1176"/>
      <c r="CM41" s="1176"/>
      <c r="CN41" s="1176"/>
      <c r="CO41" s="1176"/>
      <c r="CP41" s="1176"/>
      <c r="CQ41" s="1176"/>
      <c r="CR41" s="1176"/>
      <c r="CS41" s="1176"/>
      <c r="CT41" s="1176"/>
      <c r="CU41" s="1176"/>
      <c r="CV41" s="1176"/>
      <c r="CW41" s="1176"/>
      <c r="CX41" s="1176"/>
      <c r="CY41" s="1176"/>
      <c r="CZ41" s="1176"/>
      <c r="DA41" s="1176"/>
      <c r="DB41" s="1176"/>
      <c r="DC41" s="1176"/>
      <c r="DD41" s="1176"/>
      <c r="DE41" s="1176"/>
      <c r="DF41" s="1176"/>
      <c r="DG41" s="1176"/>
      <c r="DH41" s="1176"/>
      <c r="DI41" s="1176"/>
      <c r="DJ41" s="1176"/>
      <c r="DK41" s="1176"/>
      <c r="DL41" s="1176"/>
      <c r="DM41" s="1176"/>
      <c r="DN41" s="1176"/>
      <c r="DO41" s="1176"/>
      <c r="DP41" s="1176"/>
      <c r="DQ41" s="1176"/>
      <c r="DR41" s="1176"/>
      <c r="DS41" s="1176"/>
      <c r="DT41" s="1176"/>
      <c r="DU41" s="1176"/>
      <c r="DV41" s="1176"/>
      <c r="DW41" s="1176"/>
      <c r="DX41" s="1176"/>
      <c r="DY41" s="1176"/>
      <c r="DZ41" s="1176"/>
      <c r="EA41" s="1176"/>
      <c r="EB41" s="1176"/>
      <c r="EC41" s="1176"/>
      <c r="ED41" s="1176"/>
      <c r="EE41" s="1176"/>
      <c r="EF41" s="1176"/>
      <c r="EG41" s="1176"/>
      <c r="EH41" s="1176"/>
      <c r="EI41" s="1176"/>
      <c r="EJ41" s="1176"/>
      <c r="EK41" s="1176"/>
      <c r="EL41" s="1176"/>
      <c r="EM41" s="1176"/>
      <c r="EN41" s="1176"/>
      <c r="EO41" s="1176"/>
      <c r="EP41" s="1176"/>
      <c r="EQ41" s="1176"/>
      <c r="ER41" s="1176"/>
      <c r="ES41" s="1176"/>
      <c r="ET41" s="1176"/>
      <c r="EU41" s="1176"/>
      <c r="EV41" s="1176"/>
      <c r="EW41" s="1176"/>
      <c r="EX41" s="1176"/>
      <c r="EY41" s="1176"/>
      <c r="EZ41" s="1176"/>
      <c r="FA41" s="1176"/>
      <c r="FB41" s="1176"/>
      <c r="FC41" s="1176"/>
      <c r="FD41" s="1176"/>
      <c r="FE41" s="1176"/>
      <c r="FF41" s="1176"/>
      <c r="FG41" s="1176"/>
      <c r="FH41" s="1176"/>
      <c r="FI41" s="1176"/>
      <c r="FJ41" s="1176"/>
      <c r="FK41" s="1176"/>
      <c r="FL41" s="1176"/>
      <c r="FM41" s="1176"/>
      <c r="FN41" s="1176"/>
      <c r="FO41" s="1176"/>
      <c r="FP41" s="1176"/>
      <c r="FQ41" s="1176"/>
      <c r="FR41" s="1176"/>
      <c r="FS41" s="1176"/>
      <c r="FT41" s="1176"/>
      <c r="FU41" s="1176"/>
      <c r="FV41" s="1176"/>
      <c r="FW41" s="1176"/>
      <c r="FX41" s="1176"/>
      <c r="FY41" s="1176"/>
      <c r="FZ41" s="1176"/>
      <c r="GA41" s="1176"/>
      <c r="GB41" s="1176"/>
      <c r="GC41" s="1176"/>
      <c r="GD41" s="1176"/>
      <c r="GE41" s="1176"/>
      <c r="GF41" s="1176"/>
      <c r="GG41" s="1176"/>
      <c r="GH41" s="1176"/>
      <c r="GI41" s="1176"/>
      <c r="GJ41" s="1176"/>
      <c r="GK41" s="1176"/>
      <c r="GL41" s="1176"/>
      <c r="GM41" s="1176"/>
      <c r="GN41" s="1176"/>
      <c r="GO41" s="1176"/>
      <c r="GP41" s="1176"/>
      <c r="GQ41" s="1176"/>
      <c r="GR41" s="1176"/>
      <c r="GS41" s="1176"/>
      <c r="GT41" s="1176"/>
      <c r="GU41" s="1176"/>
      <c r="GV41" s="1176"/>
      <c r="GW41" s="1176"/>
      <c r="GX41" s="1176"/>
      <c r="GY41" s="1176"/>
      <c r="GZ41" s="1176"/>
      <c r="HA41" s="1176"/>
      <c r="HB41" s="1176"/>
      <c r="HC41" s="1176"/>
      <c r="HD41" s="1176"/>
      <c r="HE41" s="1176"/>
      <c r="HF41" s="1176"/>
      <c r="HG41" s="1176"/>
      <c r="HH41" s="1176"/>
      <c r="HI41" s="1176"/>
      <c r="HJ41" s="1176"/>
      <c r="HK41" s="1176"/>
      <c r="HL41" s="1176"/>
      <c r="HM41" s="1176"/>
      <c r="HN41" s="1176"/>
      <c r="HO41" s="1176"/>
      <c r="HP41" s="1176"/>
      <c r="HQ41" s="1176"/>
      <c r="HR41" s="1176"/>
      <c r="HS41" s="1176"/>
      <c r="HT41" s="1176"/>
      <c r="HU41" s="1176"/>
      <c r="HV41" s="1176"/>
      <c r="HW41" s="1176"/>
      <c r="HX41" s="1176"/>
      <c r="HY41" s="1176"/>
      <c r="HZ41" s="1176"/>
      <c r="IA41" s="1176"/>
      <c r="IB41" s="1176"/>
      <c r="IC41" s="1176"/>
      <c r="ID41" s="1176"/>
      <c r="IE41" s="1176"/>
      <c r="IF41" s="1176"/>
      <c r="IG41" s="1176"/>
      <c r="IH41" s="1176"/>
      <c r="II41" s="1176"/>
      <c r="IJ41" s="1176"/>
      <c r="IK41" s="1176"/>
      <c r="IL41" s="1176"/>
      <c r="IM41" s="1176"/>
      <c r="IN41" s="1176"/>
      <c r="IO41" s="1176"/>
      <c r="IP41" s="1176"/>
      <c r="IQ41" s="1176"/>
      <c r="IR41" s="1176"/>
      <c r="IS41" s="1176"/>
      <c r="IT41" s="1176"/>
      <c r="IU41" s="1176"/>
      <c r="IV41" s="1176"/>
      <c r="IW41" s="1176"/>
      <c r="IX41" s="1176"/>
      <c r="IY41" s="1176"/>
      <c r="IZ41" s="1176"/>
      <c r="JA41" s="1176"/>
      <c r="JB41" s="1176"/>
      <c r="JC41" s="1176"/>
      <c r="JD41" s="1176"/>
      <c r="JE41" s="1176"/>
      <c r="JF41" s="1176"/>
      <c r="JG41" s="1176"/>
      <c r="JH41" s="1176"/>
      <c r="JI41" s="1176"/>
      <c r="JJ41" s="1176"/>
      <c r="JK41" s="1176"/>
      <c r="JL41" s="1176"/>
      <c r="JM41" s="1176"/>
      <c r="JN41" s="1176"/>
      <c r="JO41" s="1176"/>
      <c r="JP41" s="1176"/>
      <c r="JQ41" s="1176"/>
      <c r="JR41" s="1176"/>
      <c r="JS41" s="1176"/>
      <c r="JT41" s="1176"/>
      <c r="JU41" s="1176"/>
      <c r="JV41" s="1176"/>
      <c r="JW41" s="1176"/>
      <c r="JX41" s="1176"/>
      <c r="JY41" s="1176"/>
      <c r="JZ41" s="1176"/>
      <c r="KA41" s="1176"/>
      <c r="KB41" s="1176"/>
      <c r="KC41" s="1176"/>
      <c r="KD41" s="1176"/>
      <c r="KE41" s="1176"/>
      <c r="KF41" s="1176"/>
      <c r="KG41" s="1176"/>
      <c r="KH41" s="1176"/>
      <c r="KI41" s="1176"/>
      <c r="KJ41" s="1176"/>
      <c r="KK41" s="1176"/>
      <c r="KL41" s="1176"/>
      <c r="KM41" s="1176"/>
      <c r="KN41" s="1176"/>
      <c r="KO41" s="1176"/>
      <c r="KP41" s="1176"/>
      <c r="KQ41" s="1176"/>
      <c r="KR41" s="1176"/>
      <c r="KS41" s="1176"/>
      <c r="KT41" s="1176"/>
      <c r="KU41" s="1176"/>
      <c r="KV41" s="1176"/>
      <c r="KW41" s="1176"/>
      <c r="KX41" s="1176"/>
      <c r="KY41" s="1176"/>
      <c r="KZ41" s="1176"/>
      <c r="LA41" s="1176"/>
      <c r="LB41" s="1176"/>
      <c r="LC41" s="1176"/>
      <c r="LD41" s="1176"/>
      <c r="LE41" s="1176"/>
      <c r="LF41" s="1176"/>
      <c r="LG41" s="1176"/>
      <c r="LH41" s="1176"/>
      <c r="LI41" s="1176"/>
      <c r="LJ41" s="1176"/>
      <c r="LK41" s="1176"/>
      <c r="LL41" s="1176"/>
      <c r="LM41" s="1176"/>
      <c r="LN41" s="1176"/>
      <c r="LO41" s="1176"/>
      <c r="LP41" s="1176"/>
      <c r="LQ41" s="1176"/>
      <c r="LR41" s="1176"/>
      <c r="LS41" s="1176"/>
      <c r="LT41" s="1176"/>
      <c r="LU41" s="1176"/>
      <c r="LV41" s="1176"/>
      <c r="LW41" s="1176"/>
      <c r="LX41" s="1176"/>
      <c r="LY41" s="1176"/>
      <c r="LZ41" s="1176"/>
      <c r="MA41" s="1176"/>
      <c r="MB41" s="1176"/>
      <c r="MC41" s="1176"/>
      <c r="MD41" s="1176"/>
      <c r="ME41" s="1176"/>
      <c r="MF41" s="1176"/>
      <c r="MG41" s="1176"/>
      <c r="MH41" s="1176"/>
      <c r="MI41" s="1176"/>
      <c r="MJ41" s="1176"/>
      <c r="MK41" s="1176"/>
      <c r="ML41" s="1176"/>
      <c r="MM41" s="1176"/>
      <c r="MN41" s="1176"/>
      <c r="MO41" s="1176"/>
      <c r="MP41" s="1176"/>
      <c r="MQ41" s="1176"/>
      <c r="MR41" s="1176"/>
      <c r="MS41" s="1176"/>
      <c r="MT41" s="1176"/>
      <c r="MU41" s="1176"/>
      <c r="MV41" s="1176"/>
      <c r="MW41" s="1176"/>
      <c r="MX41" s="1176"/>
      <c r="MY41" s="1176"/>
      <c r="MZ41" s="1176"/>
      <c r="NA41" s="1176"/>
      <c r="NB41" s="1176"/>
      <c r="NC41" s="1176"/>
      <c r="ND41" s="1176"/>
      <c r="NE41" s="1176"/>
      <c r="NF41" s="1176"/>
      <c r="NG41" s="1176"/>
      <c r="NH41" s="1176"/>
      <c r="NI41" s="1176"/>
      <c r="NJ41" s="1176"/>
      <c r="NK41" s="1176"/>
      <c r="NL41" s="1176"/>
      <c r="NM41" s="1176"/>
      <c r="NN41" s="1176"/>
      <c r="NO41" s="1176"/>
      <c r="NP41" s="1176"/>
      <c r="NQ41" s="1176"/>
      <c r="NR41" s="1176"/>
      <c r="NS41" s="1176"/>
      <c r="NT41" s="1176"/>
      <c r="NU41" s="1176"/>
      <c r="NV41" s="1176"/>
      <c r="NW41" s="1176"/>
      <c r="NX41" s="1176"/>
      <c r="NY41" s="1176"/>
      <c r="NZ41" s="1176"/>
      <c r="OA41" s="1176"/>
      <c r="OB41" s="1176"/>
      <c r="OC41" s="1176"/>
      <c r="OD41" s="1176"/>
      <c r="OE41" s="1176"/>
      <c r="OF41" s="1176"/>
      <c r="OG41" s="1176"/>
      <c r="OH41" s="1176"/>
      <c r="OI41" s="1176"/>
      <c r="OJ41" s="1176"/>
      <c r="OK41" s="1176"/>
      <c r="OL41" s="1176"/>
      <c r="OM41" s="1176"/>
      <c r="ON41" s="1176"/>
      <c r="OO41" s="1176"/>
      <c r="OP41" s="1176"/>
      <c r="OQ41" s="1176"/>
      <c r="OR41" s="1176"/>
      <c r="OS41" s="1176"/>
      <c r="OT41" s="1176"/>
      <c r="OU41" s="1176"/>
      <c r="OV41" s="1176"/>
      <c r="OW41" s="1176"/>
      <c r="OX41" s="1176"/>
      <c r="OY41" s="1176"/>
      <c r="OZ41" s="1176"/>
      <c r="PA41" s="1176"/>
      <c r="PB41" s="1176"/>
      <c r="PC41" s="1176"/>
      <c r="PD41" s="1176"/>
      <c r="PE41" s="1176"/>
      <c r="PF41" s="1176"/>
      <c r="PG41" s="1176"/>
      <c r="PH41" s="1176"/>
      <c r="PI41" s="1176"/>
      <c r="PJ41" s="1176"/>
      <c r="PK41" s="1176"/>
      <c r="PL41" s="1176"/>
      <c r="PM41" s="1176"/>
      <c r="PN41" s="1176"/>
      <c r="PO41" s="1176"/>
      <c r="PP41" s="1176"/>
      <c r="PQ41" s="1176"/>
      <c r="PR41" s="1176"/>
      <c r="PS41" s="1176"/>
      <c r="PT41" s="1176"/>
      <c r="PU41" s="1176"/>
      <c r="PV41" s="1176"/>
      <c r="PW41" s="1176"/>
      <c r="PX41" s="1176"/>
      <c r="PY41" s="1176"/>
      <c r="PZ41" s="1176"/>
      <c r="QA41" s="1176"/>
      <c r="QB41" s="1176"/>
      <c r="QC41" s="1176"/>
      <c r="QD41" s="1176"/>
      <c r="QE41" s="1176"/>
      <c r="QF41" s="1176"/>
      <c r="QG41" s="1176"/>
      <c r="QH41" s="1176"/>
      <c r="QI41" s="1176"/>
      <c r="QJ41" s="1176"/>
      <c r="QK41" s="1176"/>
      <c r="QL41" s="1176"/>
      <c r="QM41" s="1176"/>
      <c r="QN41" s="1176"/>
      <c r="QO41" s="1176"/>
      <c r="QP41" s="1176"/>
      <c r="QQ41" s="1176"/>
      <c r="QR41" s="1176"/>
      <c r="QS41" s="1176"/>
      <c r="QT41" s="1176"/>
      <c r="QU41" s="1176"/>
      <c r="QV41" s="1176"/>
      <c r="QW41" s="1176"/>
      <c r="QX41" s="1176"/>
      <c r="QY41" s="1176"/>
      <c r="QZ41" s="1176"/>
      <c r="RA41" s="1176"/>
      <c r="RB41" s="1176"/>
      <c r="RC41" s="1176"/>
      <c r="RD41" s="1176"/>
      <c r="RE41" s="1176"/>
      <c r="RF41" s="1176"/>
      <c r="RG41" s="1176"/>
      <c r="RH41" s="1176"/>
      <c r="RI41" s="1176"/>
      <c r="RJ41" s="1176"/>
      <c r="RK41" s="1176"/>
      <c r="RL41" s="1176"/>
      <c r="RM41" s="1176"/>
      <c r="RN41" s="1176"/>
      <c r="RO41" s="1176"/>
      <c r="RP41" s="1176"/>
      <c r="RQ41" s="1176"/>
      <c r="RR41" s="1176"/>
      <c r="RS41" s="1176"/>
      <c r="RT41" s="1176"/>
      <c r="RU41" s="1176"/>
      <c r="RV41" s="1176"/>
      <c r="RW41" s="1176"/>
      <c r="RX41" s="1176"/>
      <c r="RY41" s="1176"/>
      <c r="RZ41" s="1176"/>
      <c r="SA41" s="1176"/>
      <c r="SB41" s="1176"/>
      <c r="SC41" s="1176"/>
      <c r="SD41" s="1176"/>
      <c r="SE41" s="1176"/>
      <c r="SF41" s="1176"/>
      <c r="SG41" s="1176"/>
      <c r="SH41" s="1176"/>
      <c r="SI41" s="1176"/>
      <c r="SJ41" s="1176"/>
      <c r="SK41" s="1176"/>
      <c r="SL41" s="1176"/>
      <c r="SM41" s="1176"/>
      <c r="SN41" s="1176"/>
      <c r="SO41" s="1176"/>
      <c r="SP41" s="1176"/>
      <c r="SQ41" s="1176"/>
      <c r="SR41" s="1176"/>
      <c r="SS41" s="1176"/>
      <c r="ST41" s="1176"/>
      <c r="SU41" s="1176"/>
      <c r="SV41" s="1176"/>
      <c r="SW41" s="1176"/>
      <c r="SX41" s="1176"/>
      <c r="SY41" s="1176"/>
      <c r="SZ41" s="1176"/>
      <c r="TA41" s="1176"/>
      <c r="TB41" s="1176"/>
      <c r="TC41" s="1176"/>
      <c r="TD41" s="1176"/>
      <c r="TE41" s="1176"/>
      <c r="TF41" s="1176"/>
      <c r="TG41" s="1176"/>
      <c r="TH41" s="1176"/>
      <c r="TI41" s="1176"/>
      <c r="TJ41" s="1176"/>
      <c r="TK41" s="1176"/>
      <c r="TL41" s="1176"/>
      <c r="TM41" s="1176"/>
      <c r="TN41" s="1176"/>
      <c r="TO41" s="1176"/>
      <c r="TP41" s="1176"/>
      <c r="TQ41" s="1176"/>
      <c r="TR41" s="1176"/>
      <c r="TS41" s="1176"/>
      <c r="TT41" s="1176"/>
      <c r="TU41" s="1176"/>
      <c r="TV41" s="1176"/>
      <c r="TW41" s="1176"/>
      <c r="TX41" s="1176"/>
      <c r="TY41" s="1176"/>
      <c r="TZ41" s="1176"/>
      <c r="UA41" s="1176"/>
      <c r="UB41" s="1176"/>
      <c r="UC41" s="1176"/>
      <c r="UD41" s="1176"/>
      <c r="UE41" s="1176"/>
      <c r="UF41" s="1176"/>
      <c r="UG41" s="1176"/>
      <c r="UH41" s="1176"/>
      <c r="UI41" s="1176"/>
      <c r="UJ41" s="1176"/>
      <c r="UK41" s="1176"/>
      <c r="UL41" s="1176"/>
      <c r="UM41" s="1176"/>
      <c r="UN41" s="1176"/>
      <c r="UO41" s="1176"/>
      <c r="UP41" s="1176"/>
      <c r="UQ41" s="1176"/>
      <c r="UR41" s="1176"/>
      <c r="US41" s="1176"/>
      <c r="UT41" s="1176"/>
      <c r="UU41" s="1176"/>
      <c r="UV41" s="1176"/>
      <c r="UW41" s="1176"/>
      <c r="UX41" s="1176"/>
      <c r="UY41" s="1176"/>
      <c r="UZ41" s="1176"/>
      <c r="VA41" s="1176"/>
      <c r="VB41" s="1176"/>
      <c r="VC41" s="1176"/>
      <c r="VD41" s="1176"/>
      <c r="VE41" s="1176"/>
      <c r="VF41" s="1176"/>
      <c r="VG41" s="1176"/>
      <c r="VH41" s="1176"/>
      <c r="VI41" s="1176"/>
      <c r="VJ41" s="1176"/>
      <c r="VK41" s="1176"/>
      <c r="VL41" s="1176"/>
      <c r="VM41" s="1176"/>
      <c r="VN41" s="1176"/>
      <c r="VO41" s="1176"/>
      <c r="VP41" s="1176"/>
      <c r="VQ41" s="1176"/>
      <c r="VR41" s="1176"/>
      <c r="VS41" s="1176"/>
      <c r="VT41" s="1176"/>
      <c r="VU41" s="1176"/>
      <c r="VV41" s="1176"/>
      <c r="VW41" s="1176"/>
      <c r="VX41" s="1176"/>
      <c r="VY41" s="1176"/>
      <c r="VZ41" s="1176"/>
      <c r="WA41" s="1176"/>
      <c r="WB41" s="1176"/>
      <c r="WC41" s="1176"/>
      <c r="WD41" s="1176"/>
      <c r="WE41" s="1176"/>
      <c r="WF41" s="1176"/>
      <c r="WG41" s="1176"/>
      <c r="WH41" s="1176"/>
      <c r="WI41" s="1176"/>
      <c r="WJ41" s="1176"/>
      <c r="WK41" s="1176"/>
      <c r="WL41" s="1176"/>
      <c r="WM41" s="1176"/>
      <c r="WN41" s="1176"/>
      <c r="WO41" s="1176"/>
      <c r="WP41" s="1176"/>
      <c r="WQ41" s="1176"/>
      <c r="WR41" s="1176"/>
      <c r="WS41" s="1176"/>
      <c r="WT41" s="1176"/>
      <c r="WU41" s="1176"/>
      <c r="WV41" s="1176"/>
      <c r="WW41" s="1176"/>
      <c r="WX41" s="1176"/>
      <c r="WY41" s="1176"/>
      <c r="WZ41" s="1176"/>
      <c r="XA41" s="1176"/>
      <c r="XB41" s="1176"/>
      <c r="XC41" s="1176"/>
      <c r="XD41" s="1176"/>
      <c r="XE41" s="1176"/>
      <c r="XF41" s="1176"/>
      <c r="XG41" s="1176"/>
      <c r="XH41" s="1176"/>
      <c r="XI41" s="1176"/>
      <c r="XJ41" s="1176"/>
      <c r="XK41" s="1176"/>
      <c r="XL41" s="1176"/>
      <c r="XM41" s="1176"/>
      <c r="XN41" s="1176"/>
      <c r="XO41" s="1176"/>
      <c r="XP41" s="1176"/>
      <c r="XQ41" s="1176"/>
      <c r="XR41" s="1176"/>
      <c r="XS41" s="1176"/>
      <c r="XT41" s="1176"/>
      <c r="XU41" s="1176"/>
      <c r="XV41" s="1176"/>
      <c r="XW41" s="1176"/>
      <c r="XX41" s="1176"/>
      <c r="XY41" s="1176"/>
      <c r="XZ41" s="1176"/>
      <c r="YA41" s="1176"/>
      <c r="YB41" s="1176"/>
      <c r="YC41" s="1176"/>
      <c r="YD41" s="1176"/>
      <c r="YE41" s="1176"/>
      <c r="YF41" s="1176"/>
      <c r="YG41" s="1176"/>
      <c r="YH41" s="1176"/>
      <c r="YI41" s="1176"/>
      <c r="YJ41" s="1176"/>
      <c r="YK41" s="1176"/>
      <c r="YL41" s="1176"/>
      <c r="YM41" s="1176"/>
      <c r="YN41" s="1176"/>
      <c r="YO41" s="1176"/>
      <c r="YP41" s="1176"/>
      <c r="YQ41" s="1176"/>
      <c r="YR41" s="1176"/>
      <c r="YS41" s="1176"/>
      <c r="YT41" s="1176"/>
      <c r="YU41" s="1176"/>
      <c r="YV41" s="1176"/>
      <c r="YW41" s="1176"/>
      <c r="YX41" s="1176"/>
      <c r="YY41" s="1176"/>
      <c r="YZ41" s="1176"/>
      <c r="ZA41" s="1176"/>
      <c r="ZB41" s="1176"/>
      <c r="ZC41" s="1176"/>
      <c r="ZD41" s="1176"/>
      <c r="ZE41" s="1176"/>
      <c r="ZF41" s="1176"/>
      <c r="ZG41" s="1176"/>
      <c r="ZH41" s="1176"/>
      <c r="ZI41" s="1176"/>
      <c r="ZJ41" s="1176"/>
      <c r="ZK41" s="1176"/>
      <c r="ZL41" s="1176"/>
      <c r="ZM41" s="1176"/>
      <c r="ZN41" s="1176"/>
      <c r="ZO41" s="1176"/>
      <c r="ZP41" s="1176"/>
      <c r="ZQ41" s="1176"/>
      <c r="ZR41" s="1176"/>
      <c r="ZS41" s="1176"/>
      <c r="ZT41" s="1176"/>
      <c r="ZU41" s="1176"/>
      <c r="ZV41" s="1176"/>
      <c r="ZW41" s="1176"/>
      <c r="ZX41" s="1176"/>
      <c r="ZY41" s="1176"/>
      <c r="ZZ41" s="1176"/>
      <c r="AAA41" s="1176"/>
      <c r="AAB41" s="1176"/>
      <c r="AAC41" s="1176"/>
      <c r="AAD41" s="1176"/>
      <c r="AAE41" s="1176"/>
      <c r="AAF41" s="1176"/>
      <c r="AAG41" s="1176"/>
      <c r="AAH41" s="1176"/>
      <c r="AAI41" s="1176"/>
      <c r="AAJ41" s="1176"/>
      <c r="AAK41" s="1176"/>
      <c r="AAL41" s="1176"/>
      <c r="AAM41" s="1176"/>
      <c r="AAN41" s="1176"/>
      <c r="AAO41" s="1176"/>
      <c r="AAP41" s="1176"/>
      <c r="AAQ41" s="1176"/>
      <c r="AAR41" s="1176"/>
      <c r="AAS41" s="1176"/>
      <c r="AAT41" s="1176"/>
      <c r="AAU41" s="1176"/>
      <c r="AAV41" s="1176"/>
      <c r="AAW41" s="1176"/>
      <c r="AAX41" s="1176"/>
      <c r="AAY41" s="1176"/>
      <c r="AAZ41" s="1176"/>
      <c r="ABA41" s="1176"/>
      <c r="ABB41" s="1176"/>
      <c r="ABC41" s="1176"/>
      <c r="ABD41" s="1176"/>
      <c r="ABE41" s="1176"/>
      <c r="ABF41" s="1176"/>
      <c r="ABG41" s="1176"/>
      <c r="ABH41" s="1176"/>
      <c r="ABI41" s="1176"/>
      <c r="ABJ41" s="1176"/>
      <c r="ABK41" s="1176"/>
      <c r="ABL41" s="1176"/>
      <c r="ABM41" s="1176"/>
      <c r="ABN41" s="1176"/>
      <c r="ABO41" s="1176"/>
      <c r="ABP41" s="1176"/>
      <c r="ABQ41" s="1176"/>
      <c r="ABR41" s="1176"/>
      <c r="ABS41" s="1176"/>
      <c r="ABT41" s="1176"/>
      <c r="ABU41" s="1176"/>
      <c r="ABV41" s="1176"/>
      <c r="ABW41" s="1176"/>
      <c r="ABX41" s="1176"/>
      <c r="ABY41" s="1176"/>
      <c r="ABZ41" s="1176"/>
      <c r="ACA41" s="1176"/>
      <c r="ACB41" s="1176"/>
      <c r="ACC41" s="1176"/>
      <c r="ACD41" s="1176"/>
      <c r="ACE41" s="1176"/>
      <c r="ACF41" s="1176"/>
      <c r="ACG41" s="1176"/>
      <c r="ACH41" s="1176"/>
      <c r="ACI41" s="1176"/>
      <c r="ACJ41" s="1176"/>
      <c r="ACK41" s="1176"/>
      <c r="ACL41" s="1176"/>
      <c r="ACM41" s="1176"/>
      <c r="ACN41" s="1176"/>
      <c r="ACO41" s="1176"/>
      <c r="ACP41" s="1176"/>
      <c r="ACQ41" s="1176"/>
      <c r="ACR41" s="1176"/>
      <c r="ACS41" s="1176"/>
      <c r="ACT41" s="1176"/>
      <c r="ACU41" s="1176"/>
      <c r="ACV41" s="1176"/>
      <c r="ACW41" s="1176"/>
      <c r="ACX41" s="1176"/>
      <c r="ACY41" s="1176"/>
      <c r="ACZ41" s="1176"/>
      <c r="ADA41" s="1176"/>
      <c r="ADB41" s="1176"/>
      <c r="ADC41" s="1176"/>
      <c r="ADD41" s="1176"/>
      <c r="ADE41" s="1176"/>
      <c r="ADF41" s="1176"/>
      <c r="ADG41" s="1176"/>
      <c r="ADH41" s="1176"/>
      <c r="ADI41" s="1176"/>
      <c r="ADJ41" s="1176"/>
      <c r="ADK41" s="1176"/>
      <c r="ADL41" s="1176"/>
      <c r="ADM41" s="1176"/>
      <c r="ADN41" s="1176"/>
      <c r="ADO41" s="1176"/>
      <c r="ADP41" s="1176"/>
      <c r="ADQ41" s="1176"/>
      <c r="ADR41" s="1176"/>
      <c r="ADS41" s="1176"/>
      <c r="ADT41" s="1176"/>
      <c r="ADU41" s="1176"/>
      <c r="ADV41" s="1176"/>
      <c r="ADW41" s="1176"/>
      <c r="ADX41" s="1176"/>
      <c r="ADY41" s="1176"/>
      <c r="ADZ41" s="1176"/>
      <c r="AEA41" s="1176"/>
      <c r="AEB41" s="1176"/>
      <c r="AEC41" s="1176"/>
      <c r="AED41" s="1176"/>
      <c r="AEE41" s="1176"/>
      <c r="AEF41" s="1176"/>
      <c r="AEG41" s="1176"/>
      <c r="AEH41" s="1176"/>
      <c r="AEI41" s="1176"/>
      <c r="AEJ41" s="1176"/>
      <c r="AEK41" s="1176"/>
      <c r="AEL41" s="1176"/>
      <c r="AEM41" s="1176"/>
      <c r="AEN41" s="1176"/>
      <c r="AEO41" s="1176"/>
      <c r="AEP41" s="1176"/>
      <c r="AEQ41" s="1176"/>
      <c r="AER41" s="1176"/>
      <c r="AES41" s="1176"/>
      <c r="AET41" s="1176"/>
      <c r="AEU41" s="1176"/>
      <c r="AEV41" s="1176"/>
      <c r="AEW41" s="1176"/>
      <c r="AEX41" s="1176"/>
      <c r="AEY41" s="1176"/>
      <c r="AEZ41" s="1176"/>
      <c r="AFA41" s="1176"/>
      <c r="AFB41" s="1176"/>
      <c r="AFC41" s="1176"/>
      <c r="AFD41" s="1176"/>
      <c r="AFE41" s="1176"/>
      <c r="AFF41" s="1176"/>
      <c r="AFG41" s="1176"/>
      <c r="AFH41" s="1176"/>
      <c r="AFI41" s="1176"/>
      <c r="AFJ41" s="1176"/>
      <c r="AFK41" s="1176"/>
      <c r="AFL41" s="1176"/>
      <c r="AFM41" s="1176"/>
      <c r="AFN41" s="1176"/>
      <c r="AFO41" s="1176"/>
      <c r="AFP41" s="1176"/>
      <c r="AFQ41" s="1176"/>
      <c r="AFR41" s="1176"/>
      <c r="AFS41" s="1176"/>
      <c r="AFT41" s="1176"/>
      <c r="AFU41" s="1176"/>
      <c r="AFV41" s="1176"/>
      <c r="AFW41" s="1176"/>
      <c r="AFX41" s="1176"/>
      <c r="AFY41" s="1176"/>
      <c r="AFZ41" s="1176"/>
      <c r="AGA41" s="1176"/>
      <c r="AGB41" s="1176"/>
      <c r="AGC41" s="1176"/>
      <c r="AGD41" s="1176"/>
      <c r="AGE41" s="1176"/>
      <c r="AGF41" s="1176"/>
      <c r="AGG41" s="1176"/>
      <c r="AGH41" s="1176"/>
      <c r="AGI41" s="1176"/>
      <c r="AGJ41" s="1176"/>
      <c r="AGK41" s="1176"/>
      <c r="AGL41" s="1176"/>
      <c r="AGM41" s="1176"/>
      <c r="AGN41" s="1176"/>
      <c r="AGO41" s="1176"/>
      <c r="AGP41" s="1176"/>
      <c r="AGQ41" s="1176"/>
      <c r="AGR41" s="1176"/>
      <c r="AGS41" s="1176"/>
      <c r="AGT41" s="1176"/>
      <c r="AGU41" s="1176"/>
      <c r="AGV41" s="1176"/>
      <c r="AGW41" s="1176"/>
      <c r="AGX41" s="1176"/>
      <c r="AGY41" s="1176"/>
      <c r="AGZ41" s="1176"/>
      <c r="AHA41" s="1176"/>
      <c r="AHB41" s="1176"/>
      <c r="AHC41" s="1176"/>
      <c r="AHD41" s="1176"/>
      <c r="AHE41" s="1176"/>
      <c r="AHF41" s="1176"/>
      <c r="AHG41" s="1176"/>
      <c r="AHH41" s="1176"/>
      <c r="AHI41" s="1176"/>
      <c r="AHJ41" s="1176"/>
      <c r="AHK41" s="1176"/>
      <c r="AHL41" s="1176"/>
      <c r="AHM41" s="1176"/>
      <c r="AHN41" s="1176"/>
      <c r="AHO41" s="1176"/>
      <c r="AHP41" s="1176"/>
      <c r="AHQ41" s="1176"/>
      <c r="AHR41" s="1176"/>
      <c r="AHS41" s="1176"/>
      <c r="AHT41" s="1176"/>
      <c r="AHU41" s="1176"/>
      <c r="AHV41" s="1176"/>
      <c r="AHW41" s="1176"/>
      <c r="AHX41" s="1176"/>
      <c r="AHY41" s="1176"/>
      <c r="AHZ41" s="1176"/>
      <c r="AIA41" s="1176"/>
      <c r="AIB41" s="1176"/>
      <c r="AIC41" s="1176"/>
      <c r="AID41" s="1176"/>
      <c r="AIE41" s="1176"/>
      <c r="AIF41" s="1176"/>
      <c r="AIG41" s="1176"/>
      <c r="AIH41" s="1176"/>
      <c r="AII41" s="1176"/>
      <c r="AIJ41" s="1176"/>
      <c r="AIK41" s="1176"/>
      <c r="AIL41" s="1176"/>
      <c r="AIM41" s="1176"/>
      <c r="AIN41" s="1176"/>
      <c r="AIO41" s="1176"/>
      <c r="AIP41" s="1176"/>
      <c r="AIQ41" s="1176"/>
      <c r="AIR41" s="1176"/>
      <c r="AIS41" s="1176"/>
      <c r="AIT41" s="1176"/>
      <c r="AIU41" s="1176"/>
      <c r="AIV41" s="1176"/>
      <c r="AIW41" s="1176"/>
      <c r="AIX41" s="1176"/>
      <c r="AIY41" s="1176"/>
      <c r="AIZ41" s="1176"/>
      <c r="AJA41" s="1176"/>
      <c r="AJB41" s="1176"/>
      <c r="AJC41" s="1176"/>
      <c r="AJD41" s="1176"/>
      <c r="AJE41" s="1176"/>
      <c r="AJF41" s="1176"/>
      <c r="AJG41" s="1176"/>
      <c r="AJH41" s="1176"/>
      <c r="AJI41" s="1176"/>
      <c r="AJJ41" s="1176"/>
      <c r="AJK41" s="1176"/>
      <c r="AJL41" s="1176"/>
      <c r="AJM41" s="1176"/>
      <c r="AJN41" s="1176"/>
      <c r="AJO41" s="1176"/>
      <c r="AJP41" s="1176"/>
      <c r="AJQ41" s="1176"/>
      <c r="AJR41" s="1176"/>
      <c r="AJS41" s="1176"/>
      <c r="AJT41" s="1176"/>
      <c r="AJU41" s="1176"/>
      <c r="AJV41" s="1176"/>
      <c r="AJW41" s="1176"/>
      <c r="AJX41" s="1176"/>
      <c r="AJY41" s="1176"/>
      <c r="AJZ41" s="1176"/>
      <c r="AKA41" s="1176"/>
      <c r="AKB41" s="1176"/>
      <c r="AKC41" s="1176"/>
      <c r="AKD41" s="1176"/>
      <c r="AKE41" s="1176"/>
      <c r="AKF41" s="1176"/>
      <c r="AKG41" s="1176"/>
      <c r="AKH41" s="1176"/>
      <c r="AKI41" s="1176"/>
      <c r="AKJ41" s="1176"/>
      <c r="AKK41" s="1176"/>
      <c r="AKL41" s="1176"/>
      <c r="AKM41" s="1176"/>
      <c r="AKN41" s="1176"/>
      <c r="AKO41" s="1176"/>
      <c r="AKP41" s="1176"/>
      <c r="AKQ41" s="1176"/>
      <c r="AKR41" s="1176"/>
      <c r="AKS41" s="1176"/>
      <c r="AKT41" s="1176"/>
      <c r="AKU41" s="1176"/>
      <c r="AKV41" s="1176"/>
      <c r="AKW41" s="1176"/>
      <c r="AKX41" s="1176"/>
      <c r="AKY41" s="1176"/>
      <c r="AKZ41" s="1176"/>
      <c r="ALA41" s="1176"/>
      <c r="ALB41" s="1176"/>
      <c r="ALC41" s="1176"/>
      <c r="ALD41" s="1176"/>
      <c r="ALE41" s="1176"/>
      <c r="ALF41" s="1176"/>
      <c r="ALG41" s="1176"/>
      <c r="ALH41" s="1176"/>
      <c r="ALI41" s="1176"/>
      <c r="ALJ41" s="1176"/>
      <c r="ALK41" s="1176"/>
      <c r="ALL41" s="1176"/>
      <c r="ALM41" s="1176"/>
      <c r="ALN41" s="1176"/>
      <c r="ALO41" s="1176"/>
      <c r="ALP41" s="1176"/>
      <c r="ALQ41" s="1176"/>
      <c r="ALR41" s="1176"/>
      <c r="ALS41" s="1176"/>
      <c r="ALT41" s="1176"/>
      <c r="ALU41" s="1176"/>
      <c r="ALV41" s="1176"/>
      <c r="ALW41" s="1176"/>
      <c r="ALX41" s="1176"/>
      <c r="ALY41" s="1176"/>
      <c r="ALZ41" s="1176"/>
      <c r="AMA41" s="1176"/>
      <c r="AMB41" s="1176"/>
      <c r="AMC41" s="1176"/>
      <c r="AMD41" s="1176"/>
      <c r="AME41" s="1176"/>
      <c r="AMF41" s="1176"/>
      <c r="AMG41" s="1176"/>
      <c r="AMH41" s="1176"/>
      <c r="AMI41" s="1176"/>
      <c r="AMJ41" s="1176"/>
      <c r="AMK41" s="1176"/>
      <c r="AML41" s="1176"/>
      <c r="AMM41" s="1176"/>
      <c r="AMN41" s="1176"/>
      <c r="AMO41" s="1176"/>
      <c r="AMP41" s="1176"/>
      <c r="AMQ41" s="1176"/>
      <c r="AMR41" s="1176"/>
      <c r="AMS41" s="1176"/>
      <c r="AMT41" s="1176"/>
      <c r="AMU41" s="1176"/>
      <c r="AMV41" s="1176"/>
      <c r="AMW41" s="1176"/>
      <c r="AMX41" s="1176"/>
      <c r="AMY41" s="1176"/>
      <c r="AMZ41" s="1176"/>
      <c r="ANA41" s="1176"/>
      <c r="ANB41" s="1176"/>
      <c r="ANC41" s="1176"/>
      <c r="AND41" s="1176"/>
      <c r="ANE41" s="1176"/>
      <c r="ANF41" s="1176"/>
      <c r="ANG41" s="1176"/>
      <c r="ANH41" s="1176"/>
      <c r="ANI41" s="1176"/>
      <c r="ANJ41" s="1176"/>
      <c r="ANK41" s="1176"/>
      <c r="ANL41" s="1176"/>
      <c r="ANM41" s="1176"/>
      <c r="ANN41" s="1176"/>
      <c r="ANO41" s="1176"/>
      <c r="ANP41" s="1176"/>
      <c r="ANQ41" s="1176"/>
      <c r="ANR41" s="1176"/>
      <c r="ANS41" s="1176"/>
      <c r="ANT41" s="1176"/>
      <c r="ANU41" s="1176"/>
      <c r="ANV41" s="1176"/>
      <c r="ANW41" s="1176"/>
      <c r="ANX41" s="1176"/>
      <c r="ANY41" s="1176"/>
      <c r="ANZ41" s="1176"/>
      <c r="AOA41" s="1176"/>
      <c r="AOB41" s="1176"/>
      <c r="AOC41" s="1176"/>
      <c r="AOD41" s="1176"/>
      <c r="AOE41" s="1176"/>
      <c r="AOF41" s="1176"/>
      <c r="AOG41" s="1176"/>
      <c r="AOH41" s="1176"/>
      <c r="AOI41" s="1176"/>
      <c r="AOJ41" s="1176"/>
      <c r="AOK41" s="1176"/>
      <c r="AOL41" s="1176"/>
      <c r="AOM41" s="1176"/>
      <c r="AON41" s="1176"/>
      <c r="AOO41" s="1176"/>
      <c r="AOP41" s="1176"/>
      <c r="AOQ41" s="1176"/>
      <c r="AOR41" s="1176"/>
      <c r="AOS41" s="1176"/>
      <c r="AOT41" s="1176"/>
      <c r="AOU41" s="1176"/>
      <c r="AOV41" s="1176"/>
      <c r="AOW41" s="1176"/>
      <c r="AOX41" s="1176"/>
      <c r="AOY41" s="1176"/>
      <c r="AOZ41" s="1176"/>
      <c r="APA41" s="1176"/>
      <c r="APB41" s="1176"/>
      <c r="APC41" s="1176"/>
      <c r="APD41" s="1176"/>
      <c r="APE41" s="1176"/>
      <c r="APF41" s="1176"/>
      <c r="APG41" s="1176"/>
      <c r="APH41" s="1176"/>
      <c r="API41" s="1176"/>
      <c r="APJ41" s="1176"/>
      <c r="APK41" s="1176"/>
      <c r="APL41" s="1176"/>
      <c r="APM41" s="1176"/>
      <c r="APN41" s="1176"/>
      <c r="APO41" s="1176"/>
      <c r="APP41" s="1176"/>
      <c r="APQ41" s="1176"/>
      <c r="APR41" s="1176"/>
      <c r="APS41" s="1176"/>
      <c r="APT41" s="1176"/>
      <c r="APU41" s="1176"/>
      <c r="APV41" s="1176"/>
      <c r="APW41" s="1176"/>
      <c r="APX41" s="1176"/>
      <c r="APY41" s="1176"/>
      <c r="APZ41" s="1176"/>
      <c r="AQA41" s="1176"/>
      <c r="AQB41" s="1176"/>
      <c r="AQC41" s="1176"/>
      <c r="AQD41" s="1176"/>
      <c r="AQE41" s="1176"/>
      <c r="AQF41" s="1176"/>
      <c r="AQG41" s="1176"/>
      <c r="AQH41" s="1176"/>
      <c r="AQI41" s="1176"/>
      <c r="AQJ41" s="1176"/>
      <c r="AQK41" s="1176"/>
      <c r="AQL41" s="1176"/>
      <c r="AQM41" s="1176"/>
      <c r="AQN41" s="1176"/>
      <c r="AQO41" s="1176"/>
      <c r="AQP41" s="1176"/>
      <c r="AQQ41" s="1176"/>
      <c r="AQR41" s="1176"/>
      <c r="AQS41" s="1176"/>
      <c r="AQT41" s="1176"/>
      <c r="AQU41" s="1176"/>
      <c r="AQV41" s="1176"/>
      <c r="AQW41" s="1176"/>
      <c r="AQX41" s="1176"/>
      <c r="AQY41" s="1176"/>
      <c r="AQZ41" s="1176"/>
      <c r="ARA41" s="1176"/>
      <c r="ARB41" s="1176"/>
      <c r="ARC41" s="1176"/>
      <c r="ARD41" s="1176"/>
      <c r="ARE41" s="1176"/>
      <c r="ARF41" s="1176"/>
      <c r="ARG41" s="1176"/>
      <c r="ARH41" s="1176"/>
      <c r="ARI41" s="1176"/>
      <c r="ARJ41" s="1176"/>
      <c r="ARK41" s="1176"/>
      <c r="ARL41" s="1176"/>
      <c r="ARM41" s="1176"/>
      <c r="ARN41" s="1176"/>
      <c r="ARO41" s="1176"/>
      <c r="ARP41" s="1176"/>
      <c r="ARQ41" s="1176"/>
      <c r="ARR41" s="1176"/>
      <c r="ARS41" s="1176"/>
      <c r="ART41" s="1176"/>
      <c r="ARU41" s="1176"/>
      <c r="ARV41" s="1176"/>
      <c r="ARW41" s="1176"/>
      <c r="ARX41" s="1176"/>
      <c r="ARY41" s="1176"/>
      <c r="ARZ41" s="1176"/>
      <c r="ASA41" s="1176"/>
      <c r="ASB41" s="1176"/>
      <c r="ASC41" s="1176"/>
      <c r="ASD41" s="1176"/>
      <c r="ASE41" s="1176"/>
      <c r="ASF41" s="1176"/>
      <c r="ASG41" s="1176"/>
      <c r="ASH41" s="1176"/>
      <c r="ASI41" s="1176"/>
      <c r="ASJ41" s="1176"/>
      <c r="ASK41" s="1176"/>
      <c r="ASL41" s="1176"/>
      <c r="ASM41" s="1176"/>
      <c r="ASN41" s="1176"/>
      <c r="ASO41" s="1176"/>
      <c r="ASP41" s="1176"/>
      <c r="ASQ41" s="1176"/>
      <c r="ASR41" s="1176"/>
      <c r="ASS41" s="1176"/>
      <c r="AST41" s="1176"/>
      <c r="ASU41" s="1176"/>
      <c r="ASV41" s="1176"/>
      <c r="ASW41" s="1176"/>
      <c r="ASX41" s="1176"/>
      <c r="ASY41" s="1176"/>
      <c r="ASZ41" s="1176"/>
      <c r="ATA41" s="1176"/>
      <c r="ATB41" s="1176"/>
      <c r="ATC41" s="1176"/>
      <c r="ATD41" s="1176"/>
      <c r="ATE41" s="1176"/>
      <c r="ATF41" s="1176"/>
      <c r="ATG41" s="1176"/>
      <c r="ATH41" s="1176"/>
      <c r="ATI41" s="1176"/>
      <c r="ATJ41" s="1176"/>
      <c r="ATK41" s="1176"/>
      <c r="ATL41" s="1176"/>
      <c r="ATM41" s="1176"/>
      <c r="ATN41" s="1176"/>
      <c r="ATO41" s="1176"/>
      <c r="ATP41" s="1176"/>
      <c r="ATQ41" s="1176"/>
      <c r="ATR41" s="1176"/>
      <c r="ATS41" s="1176"/>
      <c r="ATT41" s="1176"/>
      <c r="ATU41" s="1176"/>
      <c r="ATV41" s="1176"/>
      <c r="ATW41" s="1176"/>
      <c r="ATX41" s="1176"/>
      <c r="ATY41" s="1176"/>
      <c r="ATZ41" s="1176"/>
      <c r="AUA41" s="1176"/>
      <c r="AUB41" s="1176"/>
      <c r="AUC41" s="1176"/>
      <c r="AUD41" s="1176"/>
      <c r="AUE41" s="1176"/>
      <c r="AUF41" s="1176"/>
      <c r="AUG41" s="1176"/>
      <c r="AUH41" s="1176"/>
      <c r="AUI41" s="1176"/>
      <c r="AUJ41" s="1176"/>
      <c r="AUK41" s="1176"/>
      <c r="AUL41" s="1176"/>
      <c r="AUM41" s="1176"/>
      <c r="AUN41" s="1176"/>
      <c r="AUO41" s="1176"/>
      <c r="AUP41" s="1176"/>
      <c r="AUQ41" s="1176"/>
      <c r="AUR41" s="1176"/>
      <c r="AUS41" s="1176"/>
      <c r="AUT41" s="1176"/>
      <c r="AUU41" s="1176"/>
      <c r="AUV41" s="1176"/>
      <c r="AUW41" s="1176"/>
      <c r="AUX41" s="1176"/>
      <c r="AUY41" s="1176"/>
      <c r="AUZ41" s="1176"/>
      <c r="AVA41" s="1176"/>
      <c r="AVB41" s="1176"/>
      <c r="AVC41" s="1176"/>
      <c r="AVD41" s="1176"/>
      <c r="AVE41" s="1176"/>
      <c r="AVF41" s="1176"/>
      <c r="AVG41" s="1176"/>
      <c r="AVH41" s="1176"/>
      <c r="AVI41" s="1176"/>
      <c r="AVJ41" s="1176"/>
      <c r="AVK41" s="1176"/>
      <c r="AVL41" s="1176"/>
      <c r="AVM41" s="1176"/>
      <c r="AVN41" s="1176"/>
      <c r="AVO41" s="1176"/>
      <c r="AVP41" s="1176"/>
      <c r="AVQ41" s="1176"/>
      <c r="AVR41" s="1176"/>
      <c r="AVS41" s="1176"/>
      <c r="AVT41" s="1176"/>
      <c r="AVU41" s="1176"/>
      <c r="AVV41" s="1176"/>
      <c r="AVW41" s="1176"/>
      <c r="AVX41" s="1176"/>
      <c r="AVY41" s="1176"/>
      <c r="AVZ41" s="1176"/>
      <c r="AWA41" s="1176"/>
      <c r="AWB41" s="1176"/>
      <c r="AWC41" s="1176"/>
      <c r="AWD41" s="1176"/>
      <c r="AWE41" s="1176"/>
      <c r="AWF41" s="1176"/>
      <c r="AWG41" s="1176"/>
      <c r="AWH41" s="1176"/>
      <c r="AWI41" s="1176"/>
      <c r="AWJ41" s="1176"/>
      <c r="AWK41" s="1176"/>
      <c r="AWL41" s="1176"/>
      <c r="AWM41" s="1176"/>
      <c r="AWN41" s="1176"/>
      <c r="AWO41" s="1176"/>
      <c r="AWP41" s="1176"/>
      <c r="AWQ41" s="1176"/>
      <c r="AWR41" s="1176"/>
      <c r="AWS41" s="1176"/>
      <c r="AWT41" s="1176"/>
      <c r="AWU41" s="1176"/>
      <c r="AWV41" s="1176"/>
      <c r="AWW41" s="1176"/>
      <c r="AWX41" s="1176"/>
      <c r="AWY41" s="1176"/>
      <c r="AWZ41" s="1176"/>
      <c r="AXA41" s="1176"/>
      <c r="AXB41" s="1176"/>
      <c r="AXC41" s="1176"/>
      <c r="AXD41" s="1176"/>
      <c r="AXE41" s="1176"/>
      <c r="AXF41" s="1176"/>
      <c r="AXG41" s="1176"/>
      <c r="AXH41" s="1176"/>
      <c r="AXI41" s="1176"/>
      <c r="AXJ41" s="1176"/>
      <c r="AXK41" s="1176"/>
      <c r="AXL41" s="1176"/>
      <c r="AXM41" s="1176"/>
      <c r="AXN41" s="1176"/>
      <c r="AXO41" s="1176"/>
      <c r="AXP41" s="1176"/>
      <c r="AXQ41" s="1176"/>
      <c r="AXR41" s="1176"/>
      <c r="AXS41" s="1176"/>
      <c r="AXT41" s="1176"/>
      <c r="AXU41" s="1176"/>
      <c r="AXV41" s="1176"/>
      <c r="AXW41" s="1176"/>
      <c r="AXX41" s="1176"/>
      <c r="AXY41" s="1176"/>
      <c r="AXZ41" s="1176"/>
      <c r="AYA41" s="1176"/>
      <c r="AYB41" s="1176"/>
      <c r="AYC41" s="1176"/>
      <c r="AYD41" s="1176"/>
      <c r="AYE41" s="1176"/>
      <c r="AYF41" s="1176"/>
      <c r="AYG41" s="1176"/>
      <c r="AYH41" s="1176"/>
      <c r="AYI41" s="1176"/>
      <c r="AYJ41" s="1176"/>
      <c r="AYK41" s="1176"/>
      <c r="AYL41" s="1176"/>
      <c r="AYM41" s="1176"/>
      <c r="AYN41" s="1176"/>
      <c r="AYO41" s="1176"/>
      <c r="AYP41" s="1176"/>
      <c r="AYQ41" s="1176"/>
      <c r="AYR41" s="1176"/>
      <c r="AYS41" s="1176"/>
      <c r="AYT41" s="1176"/>
      <c r="AYU41" s="1176"/>
      <c r="AYV41" s="1176"/>
      <c r="AYW41" s="1176"/>
      <c r="AYX41" s="1176"/>
      <c r="AYY41" s="1176"/>
      <c r="AYZ41" s="1176"/>
      <c r="AZA41" s="1176"/>
      <c r="AZB41" s="1176"/>
      <c r="AZC41" s="1176"/>
      <c r="AZD41" s="1176"/>
      <c r="AZE41" s="1176"/>
      <c r="AZF41" s="1176"/>
      <c r="AZG41" s="1176"/>
      <c r="AZH41" s="1176"/>
      <c r="AZI41" s="1176"/>
      <c r="AZJ41" s="1176"/>
      <c r="AZK41" s="1176"/>
      <c r="AZL41" s="1176"/>
      <c r="AZM41" s="1176"/>
      <c r="AZN41" s="1176"/>
      <c r="AZO41" s="1176"/>
      <c r="AZP41" s="1176"/>
      <c r="AZQ41" s="1176"/>
      <c r="AZR41" s="1176"/>
      <c r="AZS41" s="1176"/>
      <c r="AZT41" s="1176"/>
      <c r="AZU41" s="1176"/>
      <c r="AZV41" s="1176"/>
      <c r="AZW41" s="1176"/>
      <c r="AZX41" s="1176"/>
      <c r="AZY41" s="1176"/>
      <c r="AZZ41" s="1176"/>
      <c r="BAA41" s="1176"/>
      <c r="BAB41" s="1176"/>
      <c r="BAC41" s="1176"/>
      <c r="BAD41" s="1176"/>
      <c r="BAE41" s="1176"/>
      <c r="BAF41" s="1176"/>
      <c r="BAG41" s="1176"/>
      <c r="BAH41" s="1176"/>
      <c r="BAI41" s="1176"/>
      <c r="BAJ41" s="1176"/>
      <c r="BAK41" s="1176"/>
      <c r="BAL41" s="1176"/>
      <c r="BAM41" s="1176"/>
      <c r="BAN41" s="1176"/>
      <c r="BAO41" s="1176"/>
      <c r="BAP41" s="1176"/>
      <c r="BAQ41" s="1176"/>
      <c r="BAR41" s="1176"/>
      <c r="BAS41" s="1176"/>
      <c r="BAT41" s="1176"/>
      <c r="BAU41" s="1176"/>
      <c r="BAV41" s="1176"/>
      <c r="BAW41" s="1176"/>
      <c r="BAX41" s="1176"/>
      <c r="BAY41" s="1176"/>
      <c r="BAZ41" s="1176"/>
      <c r="BBA41" s="1176"/>
      <c r="BBB41" s="1176"/>
      <c r="BBC41" s="1176"/>
      <c r="BBD41" s="1176"/>
      <c r="BBE41" s="1176"/>
      <c r="BBF41" s="1176"/>
      <c r="BBG41" s="1176"/>
      <c r="BBH41" s="1176"/>
      <c r="BBI41" s="1176"/>
      <c r="BBJ41" s="1176"/>
      <c r="BBK41" s="1176"/>
      <c r="BBL41" s="1176"/>
      <c r="BBM41" s="1176"/>
      <c r="BBN41" s="1176"/>
      <c r="BBO41" s="1176"/>
      <c r="BBP41" s="1176"/>
      <c r="BBQ41" s="1176"/>
      <c r="BBR41" s="1176"/>
      <c r="BBS41" s="1176"/>
      <c r="BBT41" s="1176"/>
      <c r="BBU41" s="1176"/>
      <c r="BBV41" s="1176"/>
      <c r="BBW41" s="1176"/>
      <c r="BBX41" s="1176"/>
      <c r="BBY41" s="1176"/>
      <c r="BBZ41" s="1176"/>
      <c r="BCA41" s="1176"/>
      <c r="BCB41" s="1176"/>
      <c r="BCC41" s="1176"/>
      <c r="BCD41" s="1176"/>
      <c r="BCE41" s="1176"/>
      <c r="BCF41" s="1176"/>
      <c r="BCG41" s="1176"/>
      <c r="BCH41" s="1176"/>
      <c r="BCI41" s="1176"/>
      <c r="BCJ41" s="1176"/>
      <c r="BCK41" s="1176"/>
      <c r="BCL41" s="1176"/>
      <c r="BCM41" s="1176"/>
      <c r="BCN41" s="1176"/>
      <c r="BCO41" s="1176"/>
      <c r="BCP41" s="1176"/>
      <c r="BCQ41" s="1176"/>
      <c r="BCR41" s="1176"/>
      <c r="BCS41" s="1176"/>
      <c r="BCT41" s="1176"/>
      <c r="BCU41" s="1176"/>
      <c r="BCV41" s="1176"/>
      <c r="BCW41" s="1176"/>
      <c r="BCX41" s="1176"/>
      <c r="BCY41" s="1176"/>
      <c r="BCZ41" s="1176"/>
      <c r="BDA41" s="1176"/>
      <c r="BDB41" s="1176"/>
      <c r="BDC41" s="1176"/>
      <c r="BDD41" s="1176"/>
      <c r="BDE41" s="1176"/>
      <c r="BDF41" s="1176"/>
      <c r="BDG41" s="1176"/>
      <c r="BDH41" s="1176"/>
      <c r="BDI41" s="1176"/>
      <c r="BDJ41" s="1176"/>
      <c r="BDK41" s="1176"/>
      <c r="BDL41" s="1176"/>
      <c r="BDM41" s="1176"/>
      <c r="BDN41" s="1176"/>
      <c r="BDO41" s="1176"/>
      <c r="BDP41" s="1176"/>
      <c r="BDQ41" s="1176"/>
      <c r="BDR41" s="1176"/>
      <c r="BDS41" s="1176"/>
      <c r="BDT41" s="1176"/>
      <c r="BDU41" s="1176"/>
      <c r="BDV41" s="1176"/>
      <c r="BDW41" s="1176"/>
      <c r="BDX41" s="1176"/>
      <c r="BDY41" s="1176"/>
      <c r="BDZ41" s="1176"/>
      <c r="BEA41" s="1176"/>
      <c r="BEB41" s="1176"/>
      <c r="BEC41" s="1176"/>
      <c r="BED41" s="1176"/>
      <c r="BEE41" s="1176"/>
      <c r="BEF41" s="1176"/>
      <c r="BEG41" s="1176"/>
      <c r="BEH41" s="1176"/>
      <c r="BEI41" s="1176"/>
      <c r="BEJ41" s="1176"/>
      <c r="BEK41" s="1176"/>
      <c r="BEL41" s="1176"/>
      <c r="BEM41" s="1176"/>
      <c r="BEN41" s="1176"/>
      <c r="BEO41" s="1176"/>
      <c r="BEP41" s="1176"/>
      <c r="BEQ41" s="1176"/>
      <c r="BER41" s="1176"/>
      <c r="BES41" s="1176"/>
      <c r="BET41" s="1176"/>
      <c r="BEU41" s="1176"/>
      <c r="BEV41" s="1176"/>
      <c r="BEW41" s="1176"/>
      <c r="BEX41" s="1176"/>
      <c r="BEY41" s="1176"/>
      <c r="BEZ41" s="1176"/>
      <c r="BFA41" s="1176"/>
      <c r="BFB41" s="1176"/>
      <c r="BFC41" s="1176"/>
      <c r="BFD41" s="1176"/>
      <c r="BFE41" s="1176"/>
      <c r="BFF41" s="1176"/>
      <c r="BFG41" s="1176"/>
      <c r="BFH41" s="1176"/>
      <c r="BFI41" s="1176"/>
      <c r="BFJ41" s="1176"/>
      <c r="BFK41" s="1176"/>
      <c r="BFL41" s="1176"/>
      <c r="BFM41" s="1176"/>
      <c r="BFN41" s="1176"/>
      <c r="BFO41" s="1176"/>
      <c r="BFP41" s="1176"/>
      <c r="BFQ41" s="1176"/>
      <c r="BFR41" s="1176"/>
      <c r="BFS41" s="1176"/>
      <c r="BFT41" s="1176"/>
      <c r="BFU41" s="1176"/>
      <c r="BFV41" s="1176"/>
      <c r="BFW41" s="1176"/>
      <c r="BFX41" s="1176"/>
      <c r="BFY41" s="1176"/>
      <c r="BFZ41" s="1176"/>
      <c r="BGA41" s="1176"/>
      <c r="BGB41" s="1176"/>
      <c r="BGC41" s="1176"/>
      <c r="BGD41" s="1176"/>
      <c r="BGE41" s="1176"/>
      <c r="BGF41" s="1176"/>
      <c r="BGG41" s="1176"/>
      <c r="BGH41" s="1176"/>
      <c r="BGI41" s="1176"/>
      <c r="BGJ41" s="1176"/>
      <c r="BGK41" s="1176"/>
      <c r="BGL41" s="1176"/>
      <c r="BGM41" s="1176"/>
      <c r="BGN41" s="1176"/>
      <c r="BGO41" s="1176"/>
      <c r="BGP41" s="1176"/>
      <c r="BGQ41" s="1176"/>
      <c r="BGR41" s="1176"/>
      <c r="BGS41" s="1176"/>
      <c r="BGT41" s="1176"/>
      <c r="BGU41" s="1176"/>
      <c r="BGV41" s="1176"/>
      <c r="BGW41" s="1176"/>
      <c r="BGX41" s="1176"/>
      <c r="BGY41" s="1176"/>
      <c r="BGZ41" s="1176"/>
      <c r="BHA41" s="1176"/>
      <c r="BHB41" s="1176"/>
      <c r="BHC41" s="1176"/>
      <c r="BHD41" s="1176"/>
      <c r="BHE41" s="1176"/>
      <c r="BHF41" s="1176"/>
      <c r="BHG41" s="1176"/>
      <c r="BHH41" s="1176"/>
      <c r="BHI41" s="1176"/>
      <c r="BHJ41" s="1176"/>
      <c r="BHK41" s="1176"/>
      <c r="BHL41" s="1176"/>
      <c r="BHM41" s="1176"/>
      <c r="BHN41" s="1176"/>
      <c r="BHO41" s="1176"/>
      <c r="BHP41" s="1176"/>
      <c r="BHQ41" s="1176"/>
      <c r="BHR41" s="1176"/>
      <c r="BHS41" s="1176"/>
      <c r="BHT41" s="1176"/>
      <c r="BHU41" s="1176"/>
      <c r="BHV41" s="1176"/>
      <c r="BHW41" s="1176"/>
      <c r="BHX41" s="1176"/>
      <c r="BHY41" s="1176"/>
      <c r="BHZ41" s="1176"/>
      <c r="BIA41" s="1176"/>
      <c r="BIB41" s="1176"/>
      <c r="BIC41" s="1176"/>
      <c r="BID41" s="1176"/>
      <c r="BIE41" s="1176"/>
      <c r="BIF41" s="1176"/>
      <c r="BIG41" s="1176"/>
      <c r="BIH41" s="1176"/>
      <c r="BII41" s="1176"/>
      <c r="BIJ41" s="1176"/>
      <c r="BIK41" s="1176"/>
      <c r="BIL41" s="1176"/>
      <c r="BIM41" s="1176"/>
      <c r="BIN41" s="1176"/>
      <c r="BIO41" s="1176"/>
      <c r="BIP41" s="1176"/>
      <c r="BIQ41" s="1176"/>
      <c r="BIR41" s="1176"/>
      <c r="BIS41" s="1176"/>
      <c r="BIT41" s="1176"/>
      <c r="BIU41" s="1176"/>
      <c r="BIV41" s="1176"/>
      <c r="BIW41" s="1176"/>
      <c r="BIX41" s="1176"/>
      <c r="BIY41" s="1176"/>
      <c r="BIZ41" s="1176"/>
      <c r="BJA41" s="1176"/>
      <c r="BJB41" s="1176"/>
      <c r="BJC41" s="1176"/>
      <c r="BJD41" s="1176"/>
      <c r="BJE41" s="1176"/>
      <c r="BJF41" s="1176"/>
      <c r="BJG41" s="1176"/>
      <c r="BJH41" s="1176"/>
      <c r="BJI41" s="1176"/>
      <c r="BJJ41" s="1176"/>
      <c r="BJK41" s="1176"/>
      <c r="BJL41" s="1176"/>
      <c r="BJM41" s="1176"/>
      <c r="BJN41" s="1176"/>
      <c r="BJO41" s="1176"/>
      <c r="BJP41" s="1176"/>
      <c r="BJQ41" s="1176"/>
      <c r="BJR41" s="1176"/>
      <c r="BJS41" s="1176"/>
      <c r="BJT41" s="1176"/>
      <c r="BJU41" s="1176"/>
      <c r="BJV41" s="1176"/>
      <c r="BJW41" s="1176"/>
      <c r="BJX41" s="1176"/>
      <c r="BJY41" s="1176"/>
      <c r="BJZ41" s="1176"/>
      <c r="BKA41" s="1176"/>
      <c r="BKB41" s="1176"/>
      <c r="BKC41" s="1176"/>
      <c r="BKD41" s="1176"/>
      <c r="BKE41" s="1176"/>
      <c r="BKF41" s="1176"/>
      <c r="BKG41" s="1176"/>
      <c r="BKH41" s="1176"/>
      <c r="BKI41" s="1176"/>
      <c r="BKJ41" s="1176"/>
      <c r="BKK41" s="1176"/>
      <c r="BKL41" s="1176"/>
      <c r="BKM41" s="1176"/>
      <c r="BKN41" s="1176"/>
      <c r="BKO41" s="1176"/>
      <c r="BKP41" s="1176"/>
      <c r="BKQ41" s="1176"/>
      <c r="BKR41" s="1176"/>
      <c r="BKS41" s="1176"/>
      <c r="BKT41" s="1176"/>
      <c r="BKU41" s="1176"/>
      <c r="BKV41" s="1176"/>
      <c r="BKW41" s="1176"/>
      <c r="BKX41" s="1176"/>
      <c r="BKY41" s="1176"/>
      <c r="BKZ41" s="1176"/>
      <c r="BLA41" s="1176"/>
      <c r="BLB41" s="1176"/>
      <c r="BLC41" s="1176"/>
      <c r="BLD41" s="1176"/>
      <c r="BLE41" s="1176"/>
      <c r="BLF41" s="1176"/>
      <c r="BLG41" s="1176"/>
      <c r="BLH41" s="1176"/>
      <c r="BLI41" s="1176"/>
      <c r="BLJ41" s="1176"/>
      <c r="BLK41" s="1176"/>
      <c r="BLL41" s="1176"/>
      <c r="BLM41" s="1176"/>
      <c r="BLN41" s="1176"/>
      <c r="BLO41" s="1176"/>
      <c r="BLP41" s="1176"/>
      <c r="BLQ41" s="1176"/>
      <c r="BLR41" s="1176"/>
      <c r="BLS41" s="1176"/>
      <c r="BLT41" s="1176"/>
      <c r="BLU41" s="1176"/>
      <c r="BLV41" s="1176"/>
      <c r="BLW41" s="1176"/>
      <c r="BLX41" s="1176"/>
      <c r="BLY41" s="1176"/>
      <c r="BLZ41" s="1176"/>
      <c r="BMA41" s="1176"/>
      <c r="BMB41" s="1176"/>
      <c r="BMC41" s="1176"/>
      <c r="BMD41" s="1176"/>
      <c r="BME41" s="1176"/>
      <c r="BMF41" s="1176"/>
      <c r="BMG41" s="1176"/>
      <c r="BMH41" s="1176"/>
      <c r="BMI41" s="1176"/>
      <c r="BMJ41" s="1176"/>
      <c r="BMK41" s="1176"/>
      <c r="BML41" s="1176"/>
      <c r="BMM41" s="1176"/>
      <c r="BMN41" s="1176"/>
      <c r="BMO41" s="1176"/>
      <c r="BMP41" s="1176"/>
      <c r="BMQ41" s="1176"/>
      <c r="BMR41" s="1176"/>
      <c r="BMS41" s="1176"/>
      <c r="BMT41" s="1176"/>
      <c r="BMU41" s="1176"/>
      <c r="BMV41" s="1176"/>
      <c r="BMW41" s="1176"/>
      <c r="BMX41" s="1176"/>
      <c r="BMY41" s="1176"/>
      <c r="BMZ41" s="1176"/>
      <c r="BNA41" s="1176"/>
      <c r="BNB41" s="1176"/>
      <c r="BNC41" s="1176"/>
      <c r="BND41" s="1176"/>
      <c r="BNE41" s="1176"/>
      <c r="BNF41" s="1176"/>
      <c r="BNG41" s="1176"/>
      <c r="BNH41" s="1176"/>
      <c r="BNI41" s="1176"/>
      <c r="BNJ41" s="1176"/>
      <c r="BNK41" s="1176"/>
      <c r="BNL41" s="1176"/>
      <c r="BNM41" s="1176"/>
      <c r="BNN41" s="1176"/>
      <c r="BNO41" s="1176"/>
      <c r="BNP41" s="1176"/>
      <c r="BNQ41" s="1176"/>
      <c r="BNR41" s="1176"/>
      <c r="BNS41" s="1176"/>
      <c r="BNT41" s="1176"/>
      <c r="BNU41" s="1176"/>
      <c r="BNV41" s="1176"/>
      <c r="BNW41" s="1176"/>
      <c r="BNX41" s="1176"/>
      <c r="BNY41" s="1176"/>
      <c r="BNZ41" s="1176"/>
      <c r="BOA41" s="1176"/>
      <c r="BOB41" s="1176"/>
      <c r="BOC41" s="1176"/>
      <c r="BOD41" s="1176"/>
      <c r="BOE41" s="1176"/>
      <c r="BOF41" s="1176"/>
      <c r="BOG41" s="1176"/>
      <c r="BOH41" s="1176"/>
      <c r="BOI41" s="1176"/>
      <c r="BOJ41" s="1176"/>
      <c r="BOK41" s="1176"/>
      <c r="BOL41" s="1176"/>
      <c r="BOM41" s="1176"/>
      <c r="BON41" s="1176"/>
      <c r="BOO41" s="1176"/>
      <c r="BOP41" s="1176"/>
      <c r="BOQ41" s="1176"/>
      <c r="BOR41" s="1176"/>
      <c r="BOS41" s="1176"/>
      <c r="BOT41" s="1176"/>
      <c r="BOU41" s="1176"/>
      <c r="BOV41" s="1176"/>
      <c r="BOW41" s="1176"/>
      <c r="BOX41" s="1176"/>
      <c r="BOY41" s="1176"/>
      <c r="BOZ41" s="1176"/>
      <c r="BPA41" s="1176"/>
      <c r="BPB41" s="1176"/>
      <c r="BPC41" s="1176"/>
      <c r="BPD41" s="1176"/>
      <c r="BPE41" s="1176"/>
      <c r="BPF41" s="1176"/>
      <c r="BPG41" s="1176"/>
      <c r="BPH41" s="1176"/>
      <c r="BPI41" s="1176"/>
      <c r="BPJ41" s="1176"/>
      <c r="BPK41" s="1176"/>
      <c r="BPL41" s="1176"/>
      <c r="BPM41" s="1176"/>
      <c r="BPN41" s="1176"/>
      <c r="BPO41" s="1176"/>
      <c r="BPP41" s="1176"/>
      <c r="BPQ41" s="1176"/>
      <c r="BPR41" s="1176"/>
      <c r="BPS41" s="1176"/>
      <c r="BPT41" s="1176"/>
      <c r="BPU41" s="1176"/>
      <c r="BPV41" s="1176"/>
      <c r="BPW41" s="1176"/>
      <c r="BPX41" s="1176"/>
      <c r="BPY41" s="1176"/>
      <c r="BPZ41" s="1176"/>
      <c r="BQA41" s="1176"/>
      <c r="BQB41" s="1176"/>
      <c r="BQC41" s="1176"/>
      <c r="BQD41" s="1176"/>
      <c r="BQE41" s="1176"/>
      <c r="BQF41" s="1176"/>
      <c r="BQG41" s="1176"/>
      <c r="BQH41" s="1176"/>
      <c r="BQI41" s="1176"/>
      <c r="BQJ41" s="1176"/>
      <c r="BQK41" s="1176"/>
      <c r="BQL41" s="1176"/>
      <c r="BQM41" s="1176"/>
      <c r="BQN41" s="1176"/>
      <c r="BQO41" s="1176"/>
      <c r="BQP41" s="1176"/>
      <c r="BQQ41" s="1176"/>
      <c r="BQR41" s="1176"/>
      <c r="BQS41" s="1176"/>
      <c r="BQT41" s="1176"/>
      <c r="BQU41" s="1176"/>
      <c r="BQV41" s="1176"/>
      <c r="BQW41" s="1176"/>
      <c r="BQX41" s="1176"/>
      <c r="BQY41" s="1176"/>
      <c r="BQZ41" s="1176"/>
      <c r="BRA41" s="1176"/>
      <c r="BRB41" s="1176"/>
      <c r="BRC41" s="1176"/>
      <c r="BRD41" s="1176"/>
      <c r="BRE41" s="1176"/>
      <c r="BRF41" s="1176"/>
      <c r="BRG41" s="1176"/>
      <c r="BRH41" s="1176"/>
      <c r="BRI41" s="1176"/>
      <c r="BRJ41" s="1176"/>
      <c r="BRK41" s="1176"/>
      <c r="BRL41" s="1176"/>
      <c r="BRM41" s="1176"/>
      <c r="BRN41" s="1176"/>
      <c r="BRO41" s="1176"/>
      <c r="BRP41" s="1176"/>
      <c r="BRQ41" s="1176"/>
      <c r="BRR41" s="1176"/>
      <c r="BRS41" s="1176"/>
      <c r="BRT41" s="1176"/>
      <c r="BRU41" s="1176"/>
      <c r="BRV41" s="1176"/>
      <c r="BRW41" s="1176"/>
      <c r="BRX41" s="1176"/>
      <c r="BRY41" s="1176"/>
      <c r="BRZ41" s="1176"/>
      <c r="BSA41" s="1176"/>
      <c r="BSB41" s="1176"/>
      <c r="BSC41" s="1176"/>
      <c r="BSD41" s="1176"/>
      <c r="BSE41" s="1176"/>
      <c r="BSF41" s="1176"/>
      <c r="BSG41" s="1176"/>
      <c r="BSH41" s="1176"/>
      <c r="BSI41" s="1176"/>
      <c r="BSJ41" s="1176"/>
      <c r="BSK41" s="1176"/>
      <c r="BSL41" s="1176"/>
      <c r="BSM41" s="1176"/>
      <c r="BSN41" s="1176"/>
      <c r="BSO41" s="1176"/>
      <c r="BSP41" s="1176"/>
      <c r="BSQ41" s="1176"/>
      <c r="BSR41" s="1176"/>
      <c r="BSS41" s="1176"/>
      <c r="BST41" s="1176"/>
      <c r="BSU41" s="1176"/>
      <c r="BSV41" s="1176"/>
      <c r="BSW41" s="1176"/>
      <c r="BSX41" s="1176"/>
      <c r="BSY41" s="1176"/>
      <c r="BSZ41" s="1176"/>
      <c r="BTA41" s="1176"/>
      <c r="BTB41" s="1176"/>
      <c r="BTC41" s="1176"/>
      <c r="BTD41" s="1176"/>
      <c r="BTE41" s="1176"/>
      <c r="BTF41" s="1176"/>
      <c r="BTG41" s="1176"/>
      <c r="BTH41" s="1176"/>
      <c r="BTI41" s="1176"/>
      <c r="BTJ41" s="1176"/>
      <c r="BTK41" s="1176"/>
      <c r="BTL41" s="1176"/>
      <c r="BTM41" s="1176"/>
      <c r="BTN41" s="1176"/>
      <c r="BTO41" s="1176"/>
      <c r="BTP41" s="1176"/>
      <c r="BTQ41" s="1176"/>
      <c r="BTR41" s="1176"/>
      <c r="BTS41" s="1176"/>
      <c r="BTT41" s="1176"/>
      <c r="BTU41" s="1176"/>
      <c r="BTV41" s="1176"/>
      <c r="BTW41" s="1176"/>
      <c r="BTX41" s="1176"/>
      <c r="BTY41" s="1176"/>
      <c r="BTZ41" s="1176"/>
      <c r="BUA41" s="1176"/>
      <c r="BUB41" s="1176"/>
      <c r="BUC41" s="1176"/>
      <c r="BUD41" s="1176"/>
      <c r="BUE41" s="1176"/>
      <c r="BUF41" s="1176"/>
      <c r="BUG41" s="1176"/>
      <c r="BUH41" s="1176"/>
      <c r="BUI41" s="1176"/>
      <c r="BUJ41" s="1176"/>
      <c r="BUK41" s="1176"/>
      <c r="BUL41" s="1176"/>
      <c r="BUM41" s="1176"/>
      <c r="BUN41" s="1176"/>
      <c r="BUO41" s="1176"/>
      <c r="BUP41" s="1176"/>
      <c r="BUQ41" s="1176"/>
      <c r="BUR41" s="1176"/>
      <c r="BUS41" s="1176"/>
      <c r="BUT41" s="1176"/>
      <c r="BUU41" s="1176"/>
      <c r="BUV41" s="1176"/>
      <c r="BUW41" s="1176"/>
      <c r="BUX41" s="1176"/>
      <c r="BUY41" s="1176"/>
      <c r="BUZ41" s="1176"/>
      <c r="BVA41" s="1176"/>
      <c r="BVB41" s="1176"/>
      <c r="BVC41" s="1176"/>
      <c r="BVD41" s="1176"/>
      <c r="BVE41" s="1176"/>
      <c r="BVF41" s="1176"/>
      <c r="BVG41" s="1176"/>
      <c r="BVH41" s="1176"/>
      <c r="BVI41" s="1176"/>
      <c r="BVJ41" s="1176"/>
      <c r="BVK41" s="1176"/>
      <c r="BVL41" s="1176"/>
      <c r="BVM41" s="1176"/>
      <c r="BVN41" s="1176"/>
      <c r="BVO41" s="1176"/>
      <c r="BVP41" s="1176"/>
      <c r="BVQ41" s="1176"/>
      <c r="BVR41" s="1176"/>
      <c r="BVS41" s="1176"/>
      <c r="BVT41" s="1176"/>
      <c r="BVU41" s="1176"/>
      <c r="BVV41" s="1176"/>
      <c r="BVW41" s="1176"/>
      <c r="BVX41" s="1176"/>
      <c r="BVY41" s="1176"/>
      <c r="BVZ41" s="1176"/>
      <c r="BWA41" s="1176"/>
      <c r="BWB41" s="1176"/>
      <c r="BWC41" s="1176"/>
      <c r="BWD41" s="1176"/>
      <c r="BWE41" s="1176"/>
      <c r="BWF41" s="1176"/>
      <c r="BWG41" s="1176"/>
      <c r="BWH41" s="1176"/>
      <c r="BWI41" s="1176"/>
      <c r="BWJ41" s="1176"/>
      <c r="BWK41" s="1176"/>
      <c r="BWL41" s="1176"/>
      <c r="BWM41" s="1176"/>
      <c r="BWN41" s="1176"/>
      <c r="BWO41" s="1176"/>
      <c r="BWP41" s="1176"/>
      <c r="BWQ41" s="1176"/>
      <c r="BWR41" s="1176"/>
      <c r="BWS41" s="1176"/>
      <c r="BWT41" s="1176"/>
      <c r="BWU41" s="1176"/>
      <c r="BWV41" s="1176"/>
      <c r="BWW41" s="1176"/>
      <c r="BWX41" s="1176"/>
      <c r="BWY41" s="1176"/>
      <c r="BWZ41" s="1176"/>
      <c r="BXA41" s="1176"/>
      <c r="BXB41" s="1176"/>
      <c r="BXC41" s="1176"/>
      <c r="BXD41" s="1176"/>
      <c r="BXE41" s="1176"/>
      <c r="BXF41" s="1176"/>
      <c r="BXG41" s="1176"/>
      <c r="BXH41" s="1176"/>
      <c r="BXI41" s="1176"/>
      <c r="BXJ41" s="1176"/>
      <c r="BXK41" s="1176"/>
      <c r="BXL41" s="1176"/>
      <c r="BXM41" s="1176"/>
      <c r="BXN41" s="1176"/>
      <c r="BXO41" s="1176"/>
      <c r="BXP41" s="1176"/>
      <c r="BXQ41" s="1176"/>
      <c r="BXR41" s="1176"/>
      <c r="BXS41" s="1176"/>
      <c r="BXT41" s="1176"/>
      <c r="BXU41" s="1176"/>
      <c r="BXV41" s="1176"/>
      <c r="BXW41" s="1176"/>
      <c r="BXX41" s="1176"/>
      <c r="BXY41" s="1176"/>
      <c r="BXZ41" s="1176"/>
      <c r="BYA41" s="1176"/>
      <c r="BYB41" s="1176"/>
      <c r="BYC41" s="1176"/>
      <c r="BYD41" s="1176"/>
      <c r="BYE41" s="1176"/>
      <c r="BYF41" s="1176"/>
      <c r="BYG41" s="1176"/>
      <c r="BYH41" s="1176"/>
      <c r="BYI41" s="1176"/>
      <c r="BYJ41" s="1176"/>
      <c r="BYK41" s="1176"/>
      <c r="BYL41" s="1176"/>
      <c r="BYM41" s="1176"/>
      <c r="BYN41" s="1176"/>
      <c r="BYO41" s="1176"/>
      <c r="BYP41" s="1176"/>
      <c r="BYQ41" s="1176"/>
      <c r="BYR41" s="1176"/>
      <c r="BYS41" s="1176"/>
      <c r="BYT41" s="1176"/>
      <c r="BYU41" s="1176"/>
      <c r="BYV41" s="1176"/>
      <c r="BYW41" s="1176"/>
      <c r="BYX41" s="1176"/>
      <c r="BYY41" s="1176"/>
      <c r="BYZ41" s="1176"/>
      <c r="BZA41" s="1176"/>
      <c r="BZB41" s="1176"/>
      <c r="BZC41" s="1176"/>
      <c r="BZD41" s="1176"/>
      <c r="BZE41" s="1176"/>
      <c r="BZF41" s="1176"/>
      <c r="BZG41" s="1176"/>
      <c r="BZH41" s="1176"/>
      <c r="BZI41" s="1176"/>
      <c r="BZJ41" s="1176"/>
      <c r="BZK41" s="1176"/>
      <c r="BZL41" s="1176"/>
      <c r="BZM41" s="1176"/>
      <c r="BZN41" s="1176"/>
      <c r="BZO41" s="1176"/>
      <c r="BZP41" s="1176"/>
      <c r="BZQ41" s="1176"/>
      <c r="BZR41" s="1176"/>
      <c r="BZS41" s="1176"/>
      <c r="BZT41" s="1176"/>
      <c r="BZU41" s="1176"/>
      <c r="BZV41" s="1176"/>
      <c r="BZW41" s="1176"/>
      <c r="BZX41" s="1176"/>
      <c r="BZY41" s="1176"/>
      <c r="BZZ41" s="1176"/>
      <c r="CAA41" s="1176"/>
      <c r="CAB41" s="1176"/>
      <c r="CAC41" s="1176"/>
      <c r="CAD41" s="1176"/>
      <c r="CAE41" s="1176"/>
      <c r="CAF41" s="1176"/>
      <c r="CAG41" s="1176"/>
      <c r="CAH41" s="1176"/>
      <c r="CAI41" s="1176"/>
      <c r="CAJ41" s="1176"/>
      <c r="CAK41" s="1176"/>
      <c r="CAL41" s="1176"/>
      <c r="CAM41" s="1176"/>
      <c r="CAN41" s="1176"/>
      <c r="CAO41" s="1176"/>
      <c r="CAP41" s="1176"/>
      <c r="CAQ41" s="1176"/>
      <c r="CAR41" s="1176"/>
      <c r="CAS41" s="1176"/>
      <c r="CAT41" s="1176"/>
      <c r="CAU41" s="1176"/>
      <c r="CAV41" s="1176"/>
      <c r="CAW41" s="1176"/>
      <c r="CAX41" s="1176"/>
      <c r="CAY41" s="1176"/>
      <c r="CAZ41" s="1176"/>
      <c r="CBA41" s="1176"/>
      <c r="CBB41" s="1176"/>
      <c r="CBC41" s="1176"/>
      <c r="CBD41" s="1176"/>
      <c r="CBE41" s="1176"/>
      <c r="CBF41" s="1176"/>
      <c r="CBG41" s="1176"/>
      <c r="CBH41" s="1176"/>
      <c r="CBI41" s="1176"/>
      <c r="CBJ41" s="1176"/>
      <c r="CBK41" s="1176"/>
      <c r="CBL41" s="1176"/>
      <c r="CBM41" s="1176"/>
      <c r="CBN41" s="1176"/>
      <c r="CBO41" s="1176"/>
      <c r="CBP41" s="1176"/>
      <c r="CBQ41" s="1176"/>
      <c r="CBR41" s="1176"/>
      <c r="CBS41" s="1176"/>
      <c r="CBT41" s="1176"/>
      <c r="CBU41" s="1176"/>
      <c r="CBV41" s="1176"/>
      <c r="CBW41" s="1176"/>
      <c r="CBX41" s="1176"/>
      <c r="CBY41" s="1176"/>
      <c r="CBZ41" s="1176"/>
      <c r="CCA41" s="1176"/>
      <c r="CCB41" s="1176"/>
      <c r="CCC41" s="1176"/>
      <c r="CCD41" s="1176"/>
      <c r="CCE41" s="1176"/>
      <c r="CCF41" s="1176"/>
      <c r="CCG41" s="1176"/>
      <c r="CCH41" s="1176"/>
      <c r="CCI41" s="1176"/>
      <c r="CCJ41" s="1176"/>
      <c r="CCK41" s="1176"/>
      <c r="CCL41" s="1176"/>
      <c r="CCM41" s="1176"/>
      <c r="CCN41" s="1176"/>
      <c r="CCO41" s="1176"/>
      <c r="CCP41" s="1176"/>
      <c r="CCQ41" s="1176"/>
      <c r="CCR41" s="1176"/>
      <c r="CCS41" s="1176"/>
      <c r="CCT41" s="1176"/>
      <c r="CCU41" s="1176"/>
      <c r="CCV41" s="1176"/>
      <c r="CCW41" s="1176"/>
      <c r="CCX41" s="1176"/>
      <c r="CCY41" s="1176"/>
      <c r="CCZ41" s="1176"/>
      <c r="CDA41" s="1176"/>
      <c r="CDB41" s="1176"/>
      <c r="CDC41" s="1176"/>
      <c r="CDD41" s="1176"/>
      <c r="CDE41" s="1176"/>
      <c r="CDF41" s="1176"/>
      <c r="CDG41" s="1176"/>
      <c r="CDH41" s="1176"/>
      <c r="CDI41" s="1176"/>
      <c r="CDJ41" s="1176"/>
      <c r="CDK41" s="1176"/>
      <c r="CDL41" s="1176"/>
      <c r="CDM41" s="1176"/>
      <c r="CDN41" s="1176"/>
      <c r="CDO41" s="1176"/>
      <c r="CDP41" s="1176"/>
      <c r="CDQ41" s="1176"/>
      <c r="CDR41" s="1176"/>
      <c r="CDS41" s="1176"/>
      <c r="CDT41" s="1176"/>
      <c r="CDU41" s="1176"/>
      <c r="CDV41" s="1176"/>
      <c r="CDW41" s="1176"/>
      <c r="CDX41" s="1176"/>
      <c r="CDY41" s="1176"/>
      <c r="CDZ41" s="1176"/>
      <c r="CEA41" s="1176"/>
      <c r="CEB41" s="1176"/>
      <c r="CEC41" s="1176"/>
      <c r="CED41" s="1176"/>
      <c r="CEE41" s="1176"/>
      <c r="CEF41" s="1176"/>
      <c r="CEG41" s="1176"/>
      <c r="CEH41" s="1176"/>
      <c r="CEI41" s="1176"/>
      <c r="CEJ41" s="1176"/>
      <c r="CEK41" s="1176"/>
      <c r="CEL41" s="1176"/>
      <c r="CEM41" s="1176"/>
      <c r="CEN41" s="1176"/>
      <c r="CEO41" s="1176"/>
      <c r="CEP41" s="1176"/>
      <c r="CEQ41" s="1176"/>
      <c r="CER41" s="1176"/>
      <c r="CES41" s="1176"/>
      <c r="CET41" s="1176"/>
      <c r="CEU41" s="1176"/>
      <c r="CEV41" s="1176"/>
      <c r="CEW41" s="1176"/>
      <c r="CEX41" s="1176"/>
      <c r="CEY41" s="1176"/>
      <c r="CEZ41" s="1176"/>
      <c r="CFA41" s="1176"/>
      <c r="CFB41" s="1176"/>
      <c r="CFC41" s="1176"/>
      <c r="CFD41" s="1176"/>
      <c r="CFE41" s="1176"/>
      <c r="CFF41" s="1176"/>
      <c r="CFG41" s="1176"/>
      <c r="CFH41" s="1176"/>
      <c r="CFI41" s="1176"/>
      <c r="CFJ41" s="1176"/>
      <c r="CFK41" s="1176"/>
      <c r="CFL41" s="1176"/>
      <c r="CFM41" s="1176"/>
      <c r="CFN41" s="1176"/>
      <c r="CFO41" s="1176"/>
      <c r="CFP41" s="1176"/>
      <c r="CFQ41" s="1176"/>
      <c r="CFR41" s="1176"/>
      <c r="CFS41" s="1176"/>
      <c r="CFT41" s="1176"/>
      <c r="CFU41" s="1176"/>
      <c r="CFV41" s="1176"/>
      <c r="CFW41" s="1176"/>
      <c r="CFX41" s="1176"/>
      <c r="CFY41" s="1176"/>
      <c r="CFZ41" s="1176"/>
      <c r="CGA41" s="1176"/>
      <c r="CGB41" s="1176"/>
      <c r="CGC41" s="1176"/>
      <c r="CGD41" s="1176"/>
      <c r="CGE41" s="1176"/>
      <c r="CGF41" s="1176"/>
      <c r="CGG41" s="1176"/>
      <c r="CGH41" s="1176"/>
      <c r="CGI41" s="1176"/>
      <c r="CGJ41" s="1176"/>
      <c r="CGK41" s="1176"/>
      <c r="CGL41" s="1176"/>
      <c r="CGM41" s="1176"/>
      <c r="CGN41" s="1176"/>
      <c r="CGO41" s="1176"/>
      <c r="CGP41" s="1176"/>
      <c r="CGQ41" s="1176"/>
      <c r="CGR41" s="1176"/>
      <c r="CGS41" s="1176"/>
      <c r="CGT41" s="1176"/>
      <c r="CGU41" s="1176"/>
      <c r="CGV41" s="1176"/>
      <c r="CGW41" s="1176"/>
      <c r="CGX41" s="1176"/>
      <c r="CGY41" s="1176"/>
      <c r="CGZ41" s="1176"/>
      <c r="CHA41" s="1176"/>
      <c r="CHB41" s="1176"/>
      <c r="CHC41" s="1176"/>
      <c r="CHD41" s="1176"/>
      <c r="CHE41" s="1176"/>
      <c r="CHF41" s="1176"/>
      <c r="CHG41" s="1176"/>
      <c r="CHH41" s="1176"/>
      <c r="CHI41" s="1176"/>
      <c r="CHJ41" s="1176"/>
      <c r="CHK41" s="1176"/>
      <c r="CHL41" s="1176"/>
      <c r="CHM41" s="1176"/>
      <c r="CHN41" s="1176"/>
      <c r="CHO41" s="1176"/>
      <c r="CHP41" s="1176"/>
      <c r="CHQ41" s="1176"/>
      <c r="CHR41" s="1176"/>
      <c r="CHS41" s="1176"/>
      <c r="CHT41" s="1176"/>
      <c r="CHU41" s="1176"/>
      <c r="CHV41" s="1176"/>
      <c r="CHW41" s="1176"/>
      <c r="CHX41" s="1176"/>
      <c r="CHY41" s="1176"/>
      <c r="CHZ41" s="1176"/>
      <c r="CIA41" s="1176"/>
      <c r="CIB41" s="1176"/>
      <c r="CIC41" s="1176"/>
      <c r="CID41" s="1176"/>
      <c r="CIE41" s="1176"/>
      <c r="CIF41" s="1176"/>
      <c r="CIG41" s="1176"/>
      <c r="CIH41" s="1176"/>
      <c r="CII41" s="1176"/>
      <c r="CIJ41" s="1176"/>
      <c r="CIK41" s="1176"/>
      <c r="CIL41" s="1176"/>
      <c r="CIM41" s="1176"/>
      <c r="CIN41" s="1176"/>
      <c r="CIO41" s="1176"/>
      <c r="CIP41" s="1176"/>
      <c r="CIQ41" s="1176"/>
      <c r="CIR41" s="1176"/>
      <c r="CIS41" s="1176"/>
      <c r="CIT41" s="1176"/>
      <c r="CIU41" s="1176"/>
      <c r="CIV41" s="1176"/>
      <c r="CIW41" s="1176"/>
      <c r="CIX41" s="1176"/>
      <c r="CIY41" s="1176"/>
      <c r="CIZ41" s="1176"/>
      <c r="CJA41" s="1176"/>
      <c r="CJB41" s="1176"/>
      <c r="CJC41" s="1176"/>
      <c r="CJD41" s="1176"/>
      <c r="CJE41" s="1176"/>
      <c r="CJF41" s="1176"/>
      <c r="CJG41" s="1176"/>
      <c r="CJH41" s="1176"/>
      <c r="CJI41" s="1176"/>
      <c r="CJJ41" s="1176"/>
      <c r="CJK41" s="1176"/>
      <c r="CJL41" s="1176"/>
      <c r="CJM41" s="1176"/>
      <c r="CJN41" s="1176"/>
      <c r="CJO41" s="1176"/>
      <c r="CJP41" s="1176"/>
      <c r="CJQ41" s="1176"/>
      <c r="CJR41" s="1176"/>
      <c r="CJS41" s="1176"/>
      <c r="CJT41" s="1176"/>
      <c r="CJU41" s="1176"/>
      <c r="CJV41" s="1176"/>
      <c r="CJW41" s="1176"/>
      <c r="CJX41" s="1176"/>
      <c r="CJY41" s="1176"/>
      <c r="CJZ41" s="1176"/>
      <c r="CKA41" s="1176"/>
      <c r="CKB41" s="1176"/>
      <c r="CKC41" s="1176"/>
      <c r="CKD41" s="1176"/>
      <c r="CKE41" s="1176"/>
      <c r="CKF41" s="1176"/>
      <c r="CKG41" s="1176"/>
      <c r="CKH41" s="1176"/>
      <c r="CKI41" s="1176"/>
      <c r="CKJ41" s="1176"/>
      <c r="CKK41" s="1176"/>
      <c r="CKL41" s="1176"/>
      <c r="CKM41" s="1176"/>
      <c r="CKN41" s="1176"/>
      <c r="CKO41" s="1176"/>
      <c r="CKP41" s="1176"/>
      <c r="CKQ41" s="1176"/>
      <c r="CKR41" s="1176"/>
      <c r="CKS41" s="1176"/>
      <c r="CKT41" s="1176"/>
      <c r="CKU41" s="1176"/>
      <c r="CKV41" s="1176"/>
      <c r="CKW41" s="1176"/>
      <c r="CKX41" s="1176"/>
      <c r="CKY41" s="1176"/>
      <c r="CKZ41" s="1176"/>
      <c r="CLA41" s="1176"/>
      <c r="CLB41" s="1176"/>
      <c r="CLC41" s="1176"/>
      <c r="CLD41" s="1176"/>
      <c r="CLE41" s="1176"/>
      <c r="CLF41" s="1176"/>
      <c r="CLG41" s="1176"/>
      <c r="CLH41" s="1176"/>
      <c r="CLI41" s="1176"/>
      <c r="CLJ41" s="1176"/>
      <c r="CLK41" s="1176"/>
      <c r="CLL41" s="1176"/>
      <c r="CLM41" s="1176"/>
      <c r="CLN41" s="1176"/>
      <c r="CLO41" s="1176"/>
      <c r="CLP41" s="1176"/>
      <c r="CLQ41" s="1176"/>
      <c r="CLR41" s="1176"/>
      <c r="CLS41" s="1176"/>
      <c r="CLT41" s="1176"/>
      <c r="CLU41" s="1176"/>
      <c r="CLV41" s="1176"/>
      <c r="CLW41" s="1176"/>
      <c r="CLX41" s="1176"/>
      <c r="CLY41" s="1176"/>
      <c r="CLZ41" s="1176"/>
      <c r="CMA41" s="1176"/>
      <c r="CMB41" s="1176"/>
      <c r="CMC41" s="1176"/>
      <c r="CMD41" s="1176"/>
      <c r="CME41" s="1176"/>
      <c r="CMF41" s="1176"/>
      <c r="CMG41" s="1176"/>
      <c r="CMH41" s="1176"/>
      <c r="CMI41" s="1176"/>
      <c r="CMJ41" s="1176"/>
      <c r="CMK41" s="1176"/>
      <c r="CML41" s="1176"/>
      <c r="CMM41" s="1176"/>
      <c r="CMN41" s="1176"/>
      <c r="CMO41" s="1176"/>
      <c r="CMP41" s="1176"/>
      <c r="CMQ41" s="1176"/>
      <c r="CMR41" s="1176"/>
      <c r="CMS41" s="1176"/>
      <c r="CMT41" s="1176"/>
      <c r="CMU41" s="1176"/>
      <c r="CMV41" s="1176"/>
      <c r="CMW41" s="1176"/>
      <c r="CMX41" s="1176"/>
      <c r="CMY41" s="1176"/>
      <c r="CMZ41" s="1176"/>
      <c r="CNA41" s="1176"/>
      <c r="CNB41" s="1176"/>
      <c r="CNC41" s="1176"/>
      <c r="CND41" s="1176"/>
      <c r="CNE41" s="1176"/>
      <c r="CNF41" s="1176"/>
      <c r="CNG41" s="1176"/>
      <c r="CNH41" s="1176"/>
      <c r="CNI41" s="1176"/>
      <c r="CNJ41" s="1176"/>
      <c r="CNK41" s="1176"/>
      <c r="CNL41" s="1176"/>
      <c r="CNM41" s="1176"/>
      <c r="CNN41" s="1176"/>
      <c r="CNO41" s="1176"/>
      <c r="CNP41" s="1176"/>
      <c r="CNQ41" s="1176"/>
      <c r="CNR41" s="1176"/>
      <c r="CNS41" s="1176"/>
      <c r="CNT41" s="1176"/>
      <c r="CNU41" s="1176"/>
      <c r="CNV41" s="1176"/>
      <c r="CNW41" s="1176"/>
      <c r="CNX41" s="1176"/>
      <c r="CNY41" s="1176"/>
      <c r="CNZ41" s="1176"/>
      <c r="COA41" s="1176"/>
      <c r="COB41" s="1176"/>
      <c r="COC41" s="1176"/>
      <c r="COD41" s="1176"/>
      <c r="COE41" s="1176"/>
      <c r="COF41" s="1176"/>
      <c r="COG41" s="1176"/>
      <c r="COH41" s="1176"/>
      <c r="COI41" s="1176"/>
      <c r="COJ41" s="1176"/>
      <c r="COK41" s="1176"/>
      <c r="COL41" s="1176"/>
      <c r="COM41" s="1176"/>
      <c r="CON41" s="1176"/>
      <c r="COO41" s="1176"/>
      <c r="COP41" s="1176"/>
      <c r="COQ41" s="1176"/>
      <c r="COR41" s="1176"/>
      <c r="COS41" s="1176"/>
      <c r="COT41" s="1176"/>
      <c r="COU41" s="1176"/>
      <c r="COV41" s="1176"/>
      <c r="COW41" s="1176"/>
      <c r="COX41" s="1176"/>
      <c r="COY41" s="1176"/>
      <c r="COZ41" s="1176"/>
      <c r="CPA41" s="1176"/>
      <c r="CPB41" s="1176"/>
      <c r="CPC41" s="1176"/>
      <c r="CPD41" s="1176"/>
      <c r="CPE41" s="1176"/>
      <c r="CPF41" s="1176"/>
      <c r="CPG41" s="1176"/>
      <c r="CPH41" s="1176"/>
      <c r="CPI41" s="1176"/>
      <c r="CPJ41" s="1176"/>
      <c r="CPK41" s="1176"/>
      <c r="CPL41" s="1176"/>
      <c r="CPM41" s="1176"/>
      <c r="CPN41" s="1176"/>
      <c r="CPO41" s="1176"/>
      <c r="CPP41" s="1176"/>
      <c r="CPQ41" s="1176"/>
      <c r="CPR41" s="1176"/>
      <c r="CPS41" s="1176"/>
      <c r="CPT41" s="1176"/>
      <c r="CPU41" s="1176"/>
      <c r="CPV41" s="1176"/>
      <c r="CPW41" s="1176"/>
      <c r="CPX41" s="1176"/>
      <c r="CPY41" s="1176"/>
      <c r="CPZ41" s="1176"/>
      <c r="CQA41" s="1176"/>
      <c r="CQB41" s="1176"/>
      <c r="CQC41" s="1176"/>
      <c r="CQD41" s="1176"/>
      <c r="CQE41" s="1176"/>
      <c r="CQF41" s="1176"/>
      <c r="CQG41" s="1176"/>
      <c r="CQH41" s="1176"/>
      <c r="CQI41" s="1176"/>
      <c r="CQJ41" s="1176"/>
      <c r="CQK41" s="1176"/>
      <c r="CQL41" s="1176"/>
      <c r="CQM41" s="1176"/>
      <c r="CQN41" s="1176"/>
      <c r="CQO41" s="1176"/>
      <c r="CQP41" s="1176"/>
      <c r="CQQ41" s="1176"/>
      <c r="CQR41" s="1176"/>
      <c r="CQS41" s="1176"/>
      <c r="CQT41" s="1176"/>
      <c r="CQU41" s="1176"/>
      <c r="CQV41" s="1176"/>
      <c r="CQW41" s="1176"/>
      <c r="CQX41" s="1176"/>
      <c r="CQY41" s="1176"/>
      <c r="CQZ41" s="1176"/>
      <c r="CRA41" s="1176"/>
      <c r="CRB41" s="1176"/>
      <c r="CRC41" s="1176"/>
      <c r="CRD41" s="1176"/>
      <c r="CRE41" s="1176"/>
      <c r="CRF41" s="1176"/>
      <c r="CRG41" s="1176"/>
      <c r="CRH41" s="1176"/>
      <c r="CRI41" s="1176"/>
      <c r="CRJ41" s="1176"/>
      <c r="CRK41" s="1176"/>
      <c r="CRL41" s="1176"/>
      <c r="CRM41" s="1176"/>
      <c r="CRN41" s="1176"/>
      <c r="CRO41" s="1176"/>
      <c r="CRP41" s="1176"/>
      <c r="CRQ41" s="1176"/>
      <c r="CRR41" s="1176"/>
      <c r="CRS41" s="1176"/>
      <c r="CRT41" s="1176"/>
      <c r="CRU41" s="1176"/>
      <c r="CRV41" s="1176"/>
      <c r="CRW41" s="1176"/>
      <c r="CRX41" s="1176"/>
      <c r="CRY41" s="1176"/>
      <c r="CRZ41" s="1176"/>
      <c r="CSA41" s="1176"/>
      <c r="CSB41" s="1176"/>
      <c r="CSC41" s="1176"/>
      <c r="CSD41" s="1176"/>
      <c r="CSE41" s="1176"/>
      <c r="CSF41" s="1176"/>
      <c r="CSG41" s="1176"/>
      <c r="CSH41" s="1176"/>
      <c r="CSI41" s="1176"/>
      <c r="CSJ41" s="1176"/>
      <c r="CSK41" s="1176"/>
      <c r="CSL41" s="1176"/>
      <c r="CSM41" s="1176"/>
      <c r="CSN41" s="1176"/>
      <c r="CSO41" s="1176"/>
      <c r="CSP41" s="1176"/>
      <c r="CSQ41" s="1176"/>
      <c r="CSR41" s="1176"/>
      <c r="CSS41" s="1176"/>
      <c r="CST41" s="1176"/>
      <c r="CSU41" s="1176"/>
      <c r="CSV41" s="1176"/>
      <c r="CSW41" s="1176"/>
      <c r="CSX41" s="1176"/>
      <c r="CSY41" s="1176"/>
      <c r="CSZ41" s="1176"/>
      <c r="CTA41" s="1176"/>
      <c r="CTB41" s="1176"/>
      <c r="CTC41" s="1176"/>
      <c r="CTD41" s="1176"/>
      <c r="CTE41" s="1176"/>
      <c r="CTF41" s="1176"/>
      <c r="CTG41" s="1176"/>
      <c r="CTH41" s="1176"/>
      <c r="CTI41" s="1176"/>
      <c r="CTJ41" s="1176"/>
      <c r="CTK41" s="1176"/>
      <c r="CTL41" s="1176"/>
      <c r="CTM41" s="1176"/>
      <c r="CTN41" s="1176"/>
      <c r="CTO41" s="1176"/>
      <c r="CTP41" s="1176"/>
      <c r="CTQ41" s="1176"/>
      <c r="CTR41" s="1176"/>
      <c r="CTS41" s="1176"/>
      <c r="CTT41" s="1176"/>
      <c r="CTU41" s="1176"/>
      <c r="CTV41" s="1176"/>
      <c r="CTW41" s="1176"/>
      <c r="CTX41" s="1176"/>
      <c r="CTY41" s="1176"/>
      <c r="CTZ41" s="1176"/>
      <c r="CUA41" s="1176"/>
      <c r="CUB41" s="1176"/>
      <c r="CUC41" s="1176"/>
      <c r="CUD41" s="1176"/>
      <c r="CUE41" s="1176"/>
      <c r="CUF41" s="1176"/>
      <c r="CUG41" s="1176"/>
      <c r="CUH41" s="1176"/>
      <c r="CUI41" s="1176"/>
      <c r="CUJ41" s="1176"/>
      <c r="CUK41" s="1176"/>
      <c r="CUL41" s="1176"/>
      <c r="CUM41" s="1176"/>
      <c r="CUN41" s="1176"/>
      <c r="CUO41" s="1176"/>
      <c r="CUP41" s="1176"/>
      <c r="CUQ41" s="1176"/>
      <c r="CUR41" s="1176"/>
      <c r="CUS41" s="1176"/>
      <c r="CUT41" s="1176"/>
      <c r="CUU41" s="1176"/>
      <c r="CUV41" s="1176"/>
      <c r="CUW41" s="1176"/>
      <c r="CUX41" s="1176"/>
      <c r="CUY41" s="1176"/>
      <c r="CUZ41" s="1176"/>
      <c r="CVA41" s="1176"/>
      <c r="CVB41" s="1176"/>
      <c r="CVC41" s="1176"/>
      <c r="CVD41" s="1176"/>
      <c r="CVE41" s="1176"/>
      <c r="CVF41" s="1176"/>
      <c r="CVG41" s="1176"/>
      <c r="CVH41" s="1176"/>
      <c r="CVI41" s="1176"/>
      <c r="CVJ41" s="1176"/>
      <c r="CVK41" s="1176"/>
      <c r="CVL41" s="1176"/>
      <c r="CVM41" s="1176"/>
      <c r="CVN41" s="1176"/>
      <c r="CVO41" s="1176"/>
      <c r="CVP41" s="1176"/>
      <c r="CVQ41" s="1176"/>
      <c r="CVR41" s="1176"/>
      <c r="CVS41" s="1176"/>
      <c r="CVT41" s="1176"/>
      <c r="CVU41" s="1176"/>
      <c r="CVV41" s="1176"/>
      <c r="CVW41" s="1176"/>
      <c r="CVX41" s="1176"/>
      <c r="CVY41" s="1176"/>
      <c r="CVZ41" s="1176"/>
      <c r="CWA41" s="1176"/>
      <c r="CWB41" s="1176"/>
      <c r="CWC41" s="1176"/>
      <c r="CWD41" s="1176"/>
      <c r="CWE41" s="1176"/>
      <c r="CWF41" s="1176"/>
      <c r="CWG41" s="1176"/>
      <c r="CWH41" s="1176"/>
      <c r="CWI41" s="1176"/>
      <c r="CWJ41" s="1176"/>
      <c r="CWK41" s="1176"/>
      <c r="CWL41" s="1176"/>
      <c r="CWM41" s="1176"/>
      <c r="CWN41" s="1176"/>
      <c r="CWO41" s="1176"/>
      <c r="CWP41" s="1176"/>
      <c r="CWQ41" s="1176"/>
      <c r="CWR41" s="1176"/>
      <c r="CWS41" s="1176"/>
      <c r="CWT41" s="1176"/>
      <c r="CWU41" s="1176"/>
      <c r="CWV41" s="1176"/>
      <c r="CWW41" s="1176"/>
      <c r="CWX41" s="1176"/>
      <c r="CWY41" s="1176"/>
      <c r="CWZ41" s="1176"/>
      <c r="CXA41" s="1176"/>
      <c r="CXB41" s="1176"/>
      <c r="CXC41" s="1176"/>
      <c r="CXD41" s="1176"/>
      <c r="CXE41" s="1176"/>
      <c r="CXF41" s="1176"/>
      <c r="CXG41" s="1176"/>
      <c r="CXH41" s="1176"/>
      <c r="CXI41" s="1176"/>
      <c r="CXJ41" s="1176"/>
      <c r="CXK41" s="1176"/>
      <c r="CXL41" s="1176"/>
      <c r="CXM41" s="1176"/>
      <c r="CXN41" s="1176"/>
      <c r="CXO41" s="1176"/>
      <c r="CXP41" s="1176"/>
      <c r="CXQ41" s="1176"/>
      <c r="CXR41" s="1176"/>
      <c r="CXS41" s="1176"/>
      <c r="CXT41" s="1176"/>
      <c r="CXU41" s="1176"/>
      <c r="CXV41" s="1176"/>
      <c r="CXW41" s="1176"/>
      <c r="CXX41" s="1176"/>
      <c r="CXY41" s="1176"/>
      <c r="CXZ41" s="1176"/>
      <c r="CYA41" s="1176"/>
      <c r="CYB41" s="1176"/>
      <c r="CYC41" s="1176"/>
      <c r="CYD41" s="1176"/>
      <c r="CYE41" s="1176"/>
      <c r="CYF41" s="1176"/>
      <c r="CYG41" s="1176"/>
      <c r="CYH41" s="1176"/>
      <c r="CYI41" s="1176"/>
      <c r="CYJ41" s="1176"/>
      <c r="CYK41" s="1176"/>
      <c r="CYL41" s="1176"/>
      <c r="CYM41" s="1176"/>
      <c r="CYN41" s="1176"/>
      <c r="CYO41" s="1176"/>
      <c r="CYP41" s="1176"/>
      <c r="CYQ41" s="1176"/>
      <c r="CYR41" s="1176"/>
      <c r="CYS41" s="1176"/>
      <c r="CYT41" s="1176"/>
      <c r="CYU41" s="1176"/>
      <c r="CYV41" s="1176"/>
      <c r="CYW41" s="1176"/>
      <c r="CYX41" s="1176"/>
      <c r="CYY41" s="1176"/>
      <c r="CYZ41" s="1176"/>
      <c r="CZA41" s="1176"/>
      <c r="CZB41" s="1176"/>
      <c r="CZC41" s="1176"/>
      <c r="CZD41" s="1176"/>
      <c r="CZE41" s="1176"/>
      <c r="CZF41" s="1176"/>
      <c r="CZG41" s="1176"/>
      <c r="CZH41" s="1176"/>
      <c r="CZI41" s="1176"/>
      <c r="CZJ41" s="1176"/>
      <c r="CZK41" s="1176"/>
      <c r="CZL41" s="1176"/>
      <c r="CZM41" s="1176"/>
      <c r="CZN41" s="1176"/>
      <c r="CZO41" s="1176"/>
      <c r="CZP41" s="1176"/>
      <c r="CZQ41" s="1176"/>
      <c r="CZR41" s="1176"/>
      <c r="CZS41" s="1176"/>
      <c r="CZT41" s="1176"/>
      <c r="CZU41" s="1176"/>
      <c r="CZV41" s="1176"/>
      <c r="CZW41" s="1176"/>
      <c r="CZX41" s="1176"/>
      <c r="CZY41" s="1176"/>
      <c r="CZZ41" s="1176"/>
      <c r="DAA41" s="1176"/>
      <c r="DAB41" s="1176"/>
      <c r="DAC41" s="1176"/>
      <c r="DAD41" s="1176"/>
      <c r="DAE41" s="1176"/>
      <c r="DAF41" s="1176"/>
      <c r="DAG41" s="1176"/>
      <c r="DAH41" s="1176"/>
      <c r="DAI41" s="1176"/>
      <c r="DAJ41" s="1176"/>
      <c r="DAK41" s="1176"/>
      <c r="DAL41" s="1176"/>
      <c r="DAM41" s="1176"/>
      <c r="DAN41" s="1176"/>
      <c r="DAO41" s="1176"/>
      <c r="DAP41" s="1176"/>
      <c r="DAQ41" s="1176"/>
      <c r="DAR41" s="1176"/>
      <c r="DAS41" s="1176"/>
      <c r="DAT41" s="1176"/>
      <c r="DAU41" s="1176"/>
      <c r="DAV41" s="1176"/>
      <c r="DAW41" s="1176"/>
      <c r="DAX41" s="1176"/>
      <c r="DAY41" s="1176"/>
      <c r="DAZ41" s="1176"/>
      <c r="DBA41" s="1176"/>
      <c r="DBB41" s="1176"/>
      <c r="DBC41" s="1176"/>
      <c r="DBD41" s="1176"/>
      <c r="DBE41" s="1176"/>
      <c r="DBF41" s="1176"/>
      <c r="DBG41" s="1176"/>
      <c r="DBH41" s="1176"/>
      <c r="DBI41" s="1176"/>
      <c r="DBJ41" s="1176"/>
      <c r="DBK41" s="1176"/>
      <c r="DBL41" s="1176"/>
      <c r="DBM41" s="1176"/>
      <c r="DBN41" s="1176"/>
      <c r="DBO41" s="1176"/>
      <c r="DBP41" s="1176"/>
      <c r="DBQ41" s="1176"/>
      <c r="DBR41" s="1176"/>
      <c r="DBS41" s="1176"/>
      <c r="DBT41" s="1176"/>
      <c r="DBU41" s="1176"/>
      <c r="DBV41" s="1176"/>
      <c r="DBW41" s="1176"/>
      <c r="DBX41" s="1176"/>
      <c r="DBY41" s="1176"/>
      <c r="DBZ41" s="1176"/>
      <c r="DCA41" s="1176"/>
      <c r="DCB41" s="1176"/>
      <c r="DCC41" s="1176"/>
      <c r="DCD41" s="1176"/>
      <c r="DCE41" s="1176"/>
      <c r="DCF41" s="1176"/>
      <c r="DCG41" s="1176"/>
      <c r="DCH41" s="1176"/>
      <c r="DCI41" s="1176"/>
      <c r="DCJ41" s="1176"/>
      <c r="DCK41" s="1176"/>
      <c r="DCL41" s="1176"/>
      <c r="DCM41" s="1176"/>
      <c r="DCN41" s="1176"/>
      <c r="DCO41" s="1176"/>
      <c r="DCP41" s="1176"/>
      <c r="DCQ41" s="1176"/>
      <c r="DCR41" s="1176"/>
      <c r="DCS41" s="1176"/>
      <c r="DCT41" s="1176"/>
      <c r="DCU41" s="1176"/>
      <c r="DCV41" s="1176"/>
      <c r="DCW41" s="1176"/>
      <c r="DCX41" s="1176"/>
      <c r="DCY41" s="1176"/>
      <c r="DCZ41" s="1176"/>
      <c r="DDA41" s="1176"/>
      <c r="DDB41" s="1176"/>
      <c r="DDC41" s="1176"/>
      <c r="DDD41" s="1176"/>
      <c r="DDE41" s="1176"/>
      <c r="DDF41" s="1176"/>
      <c r="DDG41" s="1176"/>
      <c r="DDH41" s="1176"/>
      <c r="DDI41" s="1176"/>
      <c r="DDJ41" s="1176"/>
      <c r="DDK41" s="1176"/>
      <c r="DDL41" s="1176"/>
      <c r="DDM41" s="1176"/>
      <c r="DDN41" s="1176"/>
      <c r="DDO41" s="1176"/>
      <c r="DDP41" s="1176"/>
      <c r="DDQ41" s="1176"/>
      <c r="DDR41" s="1176"/>
      <c r="DDS41" s="1176"/>
      <c r="DDT41" s="1176"/>
      <c r="DDU41" s="1176"/>
      <c r="DDV41" s="1176"/>
      <c r="DDW41" s="1176"/>
      <c r="DDX41" s="1176"/>
      <c r="DDY41" s="1176"/>
      <c r="DDZ41" s="1176"/>
      <c r="DEA41" s="1176"/>
      <c r="DEB41" s="1176"/>
      <c r="DEC41" s="1176"/>
      <c r="DED41" s="1176"/>
      <c r="DEE41" s="1176"/>
      <c r="DEF41" s="1176"/>
      <c r="DEG41" s="1176"/>
      <c r="DEH41" s="1176"/>
      <c r="DEI41" s="1176"/>
      <c r="DEJ41" s="1176"/>
      <c r="DEK41" s="1176"/>
      <c r="DEL41" s="1176"/>
      <c r="DEM41" s="1176"/>
      <c r="DEN41" s="1176"/>
      <c r="DEO41" s="1176"/>
      <c r="DEP41" s="1176"/>
      <c r="DEQ41" s="1176"/>
      <c r="DER41" s="1176"/>
      <c r="DES41" s="1176"/>
      <c r="DET41" s="1176"/>
      <c r="DEU41" s="1176"/>
      <c r="DEV41" s="1176"/>
      <c r="DEW41" s="1176"/>
      <c r="DEX41" s="1176"/>
      <c r="DEY41" s="1176"/>
      <c r="DEZ41" s="1176"/>
      <c r="DFA41" s="1176"/>
      <c r="DFB41" s="1176"/>
      <c r="DFC41" s="1176"/>
      <c r="DFD41" s="1176"/>
      <c r="DFE41" s="1176"/>
      <c r="DFF41" s="1176"/>
      <c r="DFG41" s="1176"/>
      <c r="DFH41" s="1176"/>
      <c r="DFI41" s="1176"/>
      <c r="DFJ41" s="1176"/>
      <c r="DFK41" s="1176"/>
      <c r="DFL41" s="1176"/>
      <c r="DFM41" s="1176"/>
      <c r="DFN41" s="1176"/>
      <c r="DFO41" s="1176"/>
      <c r="DFP41" s="1176"/>
      <c r="DFQ41" s="1176"/>
      <c r="DFR41" s="1176"/>
      <c r="DFS41" s="1176"/>
      <c r="DFT41" s="1176"/>
      <c r="DFU41" s="1176"/>
      <c r="DFV41" s="1176"/>
      <c r="DFW41" s="1176"/>
      <c r="DFX41" s="1176"/>
      <c r="DFY41" s="1176"/>
      <c r="DFZ41" s="1176"/>
      <c r="DGA41" s="1176"/>
      <c r="DGB41" s="1176"/>
      <c r="DGC41" s="1176"/>
      <c r="DGD41" s="1176"/>
      <c r="DGE41" s="1176"/>
      <c r="DGF41" s="1176"/>
      <c r="DGG41" s="1176"/>
      <c r="DGH41" s="1176"/>
      <c r="DGI41" s="1176"/>
      <c r="DGJ41" s="1176"/>
      <c r="DGK41" s="1176"/>
      <c r="DGL41" s="1176"/>
      <c r="DGM41" s="1176"/>
      <c r="DGN41" s="1176"/>
      <c r="DGO41" s="1176"/>
      <c r="DGP41" s="1176"/>
      <c r="DGQ41" s="1176"/>
      <c r="DGR41" s="1176"/>
      <c r="DGS41" s="1176"/>
      <c r="DGT41" s="1176"/>
      <c r="DGU41" s="1176"/>
      <c r="DGV41" s="1176"/>
      <c r="DGW41" s="1176"/>
      <c r="DGX41" s="1176"/>
      <c r="DGY41" s="1176"/>
      <c r="DGZ41" s="1176"/>
      <c r="DHA41" s="1176"/>
      <c r="DHB41" s="1176"/>
      <c r="DHC41" s="1176"/>
      <c r="DHD41" s="1176"/>
      <c r="DHE41" s="1176"/>
      <c r="DHF41" s="1176"/>
      <c r="DHG41" s="1176"/>
      <c r="DHH41" s="1176"/>
      <c r="DHI41" s="1176"/>
      <c r="DHJ41" s="1176"/>
      <c r="DHK41" s="1176"/>
      <c r="DHL41" s="1176"/>
      <c r="DHM41" s="1176"/>
      <c r="DHN41" s="1176"/>
      <c r="DHO41" s="1176"/>
      <c r="DHP41" s="1176"/>
      <c r="DHQ41" s="1176"/>
      <c r="DHR41" s="1176"/>
      <c r="DHS41" s="1176"/>
      <c r="DHT41" s="1176"/>
      <c r="DHU41" s="1176"/>
      <c r="DHV41" s="1176"/>
      <c r="DHW41" s="1176"/>
      <c r="DHX41" s="1176"/>
      <c r="DHY41" s="1176"/>
      <c r="DHZ41" s="1176"/>
      <c r="DIA41" s="1176"/>
      <c r="DIB41" s="1176"/>
      <c r="DIC41" s="1176"/>
      <c r="DID41" s="1176"/>
      <c r="DIE41" s="1176"/>
      <c r="DIF41" s="1176"/>
      <c r="DIG41" s="1176"/>
      <c r="DIH41" s="1176"/>
      <c r="DII41" s="1176"/>
      <c r="DIJ41" s="1176"/>
      <c r="DIK41" s="1176"/>
      <c r="DIL41" s="1176"/>
      <c r="DIM41" s="1176"/>
      <c r="DIN41" s="1176"/>
      <c r="DIO41" s="1176"/>
      <c r="DIP41" s="1176"/>
      <c r="DIQ41" s="1176"/>
      <c r="DIR41" s="1176"/>
      <c r="DIS41" s="1176"/>
      <c r="DIT41" s="1176"/>
      <c r="DIU41" s="1176"/>
      <c r="DIV41" s="1176"/>
      <c r="DIW41" s="1176"/>
      <c r="DIX41" s="1176"/>
      <c r="DIY41" s="1176"/>
      <c r="DIZ41" s="1176"/>
      <c r="DJA41" s="1176"/>
      <c r="DJB41" s="1176"/>
      <c r="DJC41" s="1176"/>
      <c r="DJD41" s="1176"/>
      <c r="DJE41" s="1176"/>
      <c r="DJF41" s="1176"/>
      <c r="DJG41" s="1176"/>
      <c r="DJH41" s="1176"/>
      <c r="DJI41" s="1176"/>
      <c r="DJJ41" s="1176"/>
      <c r="DJK41" s="1176"/>
      <c r="DJL41" s="1176"/>
      <c r="DJM41" s="1176"/>
      <c r="DJN41" s="1176"/>
      <c r="DJO41" s="1176"/>
      <c r="DJP41" s="1176"/>
      <c r="DJQ41" s="1176"/>
      <c r="DJR41" s="1176"/>
      <c r="DJS41" s="1176"/>
      <c r="DJT41" s="1176"/>
      <c r="DJU41" s="1176"/>
      <c r="DJV41" s="1176"/>
      <c r="DJW41" s="1176"/>
      <c r="DJX41" s="1176"/>
      <c r="DJY41" s="1176"/>
      <c r="DJZ41" s="1176"/>
      <c r="DKA41" s="1176"/>
      <c r="DKB41" s="1176"/>
      <c r="DKC41" s="1176"/>
      <c r="DKD41" s="1176"/>
      <c r="DKE41" s="1176"/>
      <c r="DKF41" s="1176"/>
      <c r="DKG41" s="1176"/>
      <c r="DKH41" s="1176"/>
      <c r="DKI41" s="1176"/>
      <c r="DKJ41" s="1176"/>
      <c r="DKK41" s="1176"/>
      <c r="DKL41" s="1176"/>
      <c r="DKM41" s="1176"/>
      <c r="DKN41" s="1176"/>
      <c r="DKO41" s="1176"/>
      <c r="DKP41" s="1176"/>
      <c r="DKQ41" s="1176"/>
      <c r="DKR41" s="1176"/>
      <c r="DKS41" s="1176"/>
      <c r="DKT41" s="1176"/>
      <c r="DKU41" s="1176"/>
      <c r="DKV41" s="1176"/>
      <c r="DKW41" s="1176"/>
      <c r="DKX41" s="1176"/>
      <c r="DKY41" s="1176"/>
      <c r="DKZ41" s="1176"/>
      <c r="DLA41" s="1176"/>
      <c r="DLB41" s="1176"/>
      <c r="DLC41" s="1176"/>
      <c r="DLD41" s="1176"/>
      <c r="DLE41" s="1176"/>
      <c r="DLF41" s="1176"/>
      <c r="DLG41" s="1176"/>
      <c r="DLH41" s="1176"/>
      <c r="DLI41" s="1176"/>
      <c r="DLJ41" s="1176"/>
      <c r="DLK41" s="1176"/>
      <c r="DLL41" s="1176"/>
      <c r="DLM41" s="1176"/>
      <c r="DLN41" s="1176"/>
      <c r="DLO41" s="1176"/>
      <c r="DLP41" s="1176"/>
      <c r="DLQ41" s="1176"/>
      <c r="DLR41" s="1176"/>
      <c r="DLS41" s="1176"/>
      <c r="DLT41" s="1176"/>
      <c r="DLU41" s="1176"/>
      <c r="DLV41" s="1176"/>
      <c r="DLW41" s="1176"/>
      <c r="DLX41" s="1176"/>
      <c r="DLY41" s="1176"/>
      <c r="DLZ41" s="1176"/>
      <c r="DMA41" s="1176"/>
      <c r="DMB41" s="1176"/>
      <c r="DMC41" s="1176"/>
      <c r="DMD41" s="1176"/>
      <c r="DME41" s="1176"/>
      <c r="DMF41" s="1176"/>
      <c r="DMG41" s="1176"/>
      <c r="DMH41" s="1176"/>
      <c r="DMI41" s="1176"/>
      <c r="DMJ41" s="1176"/>
      <c r="DMK41" s="1176"/>
      <c r="DML41" s="1176"/>
      <c r="DMM41" s="1176"/>
      <c r="DMN41" s="1176"/>
      <c r="DMO41" s="1176"/>
      <c r="DMP41" s="1176"/>
      <c r="DMQ41" s="1176"/>
      <c r="DMR41" s="1176"/>
      <c r="DMS41" s="1176"/>
      <c r="DMT41" s="1176"/>
      <c r="DMU41" s="1176"/>
      <c r="DMV41" s="1176"/>
      <c r="DMW41" s="1176"/>
      <c r="DMX41" s="1176"/>
      <c r="DMY41" s="1176"/>
      <c r="DMZ41" s="1176"/>
      <c r="DNA41" s="1176"/>
      <c r="DNB41" s="1176"/>
      <c r="DNC41" s="1176"/>
      <c r="DND41" s="1176"/>
      <c r="DNE41" s="1176"/>
      <c r="DNF41" s="1176"/>
      <c r="DNG41" s="1176"/>
      <c r="DNH41" s="1176"/>
      <c r="DNI41" s="1176"/>
      <c r="DNJ41" s="1176"/>
      <c r="DNK41" s="1176"/>
      <c r="DNL41" s="1176"/>
      <c r="DNM41" s="1176"/>
      <c r="DNN41" s="1176"/>
      <c r="DNO41" s="1176"/>
      <c r="DNP41" s="1176"/>
      <c r="DNQ41" s="1176"/>
      <c r="DNR41" s="1176"/>
      <c r="DNS41" s="1176"/>
      <c r="DNT41" s="1176"/>
      <c r="DNU41" s="1176"/>
      <c r="DNV41" s="1176"/>
      <c r="DNW41" s="1176"/>
      <c r="DNX41" s="1176"/>
      <c r="DNY41" s="1176"/>
      <c r="DNZ41" s="1176"/>
      <c r="DOA41" s="1176"/>
      <c r="DOB41" s="1176"/>
      <c r="DOC41" s="1176"/>
      <c r="DOD41" s="1176"/>
      <c r="DOE41" s="1176"/>
      <c r="DOF41" s="1176"/>
      <c r="DOG41" s="1176"/>
      <c r="DOH41" s="1176"/>
      <c r="DOI41" s="1176"/>
      <c r="DOJ41" s="1176"/>
      <c r="DOK41" s="1176"/>
      <c r="DOL41" s="1176"/>
      <c r="DOM41" s="1176"/>
      <c r="DON41" s="1176"/>
      <c r="DOO41" s="1176"/>
      <c r="DOP41" s="1176"/>
      <c r="DOQ41" s="1176"/>
      <c r="DOR41" s="1176"/>
      <c r="DOS41" s="1176"/>
      <c r="DOT41" s="1176"/>
      <c r="DOU41" s="1176"/>
      <c r="DOV41" s="1176"/>
      <c r="DOW41" s="1176"/>
      <c r="DOX41" s="1176"/>
      <c r="DOY41" s="1176"/>
      <c r="DOZ41" s="1176"/>
      <c r="DPA41" s="1176"/>
      <c r="DPB41" s="1176"/>
      <c r="DPC41" s="1176"/>
      <c r="DPD41" s="1176"/>
      <c r="DPE41" s="1176"/>
      <c r="DPF41" s="1176"/>
      <c r="DPG41" s="1176"/>
      <c r="DPH41" s="1176"/>
      <c r="DPI41" s="1176"/>
      <c r="DPJ41" s="1176"/>
      <c r="DPK41" s="1176"/>
      <c r="DPL41" s="1176"/>
      <c r="DPM41" s="1176"/>
      <c r="DPN41" s="1176"/>
      <c r="DPO41" s="1176"/>
      <c r="DPP41" s="1176"/>
      <c r="DPQ41" s="1176"/>
      <c r="DPR41" s="1176"/>
      <c r="DPS41" s="1176"/>
      <c r="DPT41" s="1176"/>
      <c r="DPU41" s="1176"/>
      <c r="DPV41" s="1176"/>
      <c r="DPW41" s="1176"/>
      <c r="DPX41" s="1176"/>
      <c r="DPY41" s="1176"/>
      <c r="DPZ41" s="1176"/>
      <c r="DQA41" s="1176"/>
      <c r="DQB41" s="1176"/>
      <c r="DQC41" s="1176"/>
      <c r="DQD41" s="1176"/>
      <c r="DQE41" s="1176"/>
      <c r="DQF41" s="1176"/>
      <c r="DQG41" s="1176"/>
      <c r="DQH41" s="1176"/>
      <c r="DQI41" s="1176"/>
      <c r="DQJ41" s="1176"/>
      <c r="DQK41" s="1176"/>
      <c r="DQL41" s="1176"/>
      <c r="DQM41" s="1176"/>
      <c r="DQN41" s="1176"/>
      <c r="DQO41" s="1176"/>
      <c r="DQP41" s="1176"/>
      <c r="DQQ41" s="1176"/>
      <c r="DQR41" s="1176"/>
      <c r="DQS41" s="1176"/>
      <c r="DQT41" s="1176"/>
      <c r="DQU41" s="1176"/>
      <c r="DQV41" s="1176"/>
      <c r="DQW41" s="1176"/>
      <c r="DQX41" s="1176"/>
      <c r="DQY41" s="1176"/>
      <c r="DQZ41" s="1176"/>
      <c r="DRA41" s="1176"/>
      <c r="DRB41" s="1176"/>
      <c r="DRC41" s="1176"/>
      <c r="DRD41" s="1176"/>
      <c r="DRE41" s="1176"/>
      <c r="DRF41" s="1176"/>
      <c r="DRG41" s="1176"/>
      <c r="DRH41" s="1176"/>
      <c r="DRI41" s="1176"/>
      <c r="DRJ41" s="1176"/>
      <c r="DRK41" s="1176"/>
      <c r="DRL41" s="1176"/>
      <c r="DRM41" s="1176"/>
      <c r="DRN41" s="1176"/>
      <c r="DRO41" s="1176"/>
      <c r="DRP41" s="1176"/>
      <c r="DRQ41" s="1176"/>
      <c r="DRR41" s="1176"/>
      <c r="DRS41" s="1176"/>
      <c r="DRT41" s="1176"/>
      <c r="DRU41" s="1176"/>
      <c r="DRV41" s="1176"/>
      <c r="DRW41" s="1176"/>
      <c r="DRX41" s="1176"/>
      <c r="DRY41" s="1176"/>
      <c r="DRZ41" s="1176"/>
      <c r="DSA41" s="1176"/>
      <c r="DSB41" s="1176"/>
      <c r="DSC41" s="1176"/>
      <c r="DSD41" s="1176"/>
      <c r="DSE41" s="1176"/>
      <c r="DSF41" s="1176"/>
      <c r="DSG41" s="1176"/>
      <c r="DSH41" s="1176"/>
      <c r="DSI41" s="1176"/>
      <c r="DSJ41" s="1176"/>
      <c r="DSK41" s="1176"/>
      <c r="DSL41" s="1176"/>
      <c r="DSM41" s="1176"/>
      <c r="DSN41" s="1176"/>
      <c r="DSO41" s="1176"/>
      <c r="DSP41" s="1176"/>
      <c r="DSQ41" s="1176"/>
      <c r="DSR41" s="1176"/>
      <c r="DSS41" s="1176"/>
      <c r="DST41" s="1176"/>
      <c r="DSU41" s="1176"/>
      <c r="DSV41" s="1176"/>
      <c r="DSW41" s="1176"/>
      <c r="DSX41" s="1176"/>
      <c r="DSY41" s="1176"/>
      <c r="DSZ41" s="1176"/>
      <c r="DTA41" s="1176"/>
      <c r="DTB41" s="1176"/>
      <c r="DTC41" s="1176"/>
      <c r="DTD41" s="1176"/>
      <c r="DTE41" s="1176"/>
      <c r="DTF41" s="1176"/>
      <c r="DTG41" s="1176"/>
      <c r="DTH41" s="1176"/>
      <c r="DTI41" s="1176"/>
      <c r="DTJ41" s="1176"/>
      <c r="DTK41" s="1176"/>
      <c r="DTL41" s="1176"/>
      <c r="DTM41" s="1176"/>
      <c r="DTN41" s="1176"/>
      <c r="DTO41" s="1176"/>
      <c r="DTP41" s="1176"/>
      <c r="DTQ41" s="1176"/>
      <c r="DTR41" s="1176"/>
      <c r="DTS41" s="1176"/>
      <c r="DTT41" s="1176"/>
      <c r="DTU41" s="1176"/>
      <c r="DTV41" s="1176"/>
      <c r="DTW41" s="1176"/>
      <c r="DTX41" s="1176"/>
      <c r="DTY41" s="1176"/>
      <c r="DTZ41" s="1176"/>
      <c r="DUA41" s="1176"/>
      <c r="DUB41" s="1176"/>
      <c r="DUC41" s="1176"/>
      <c r="DUD41" s="1176"/>
      <c r="DUE41" s="1176"/>
      <c r="DUF41" s="1176"/>
      <c r="DUG41" s="1176"/>
      <c r="DUH41" s="1176"/>
      <c r="DUI41" s="1176"/>
      <c r="DUJ41" s="1176"/>
      <c r="DUK41" s="1176"/>
      <c r="DUL41" s="1176"/>
      <c r="DUM41" s="1176"/>
      <c r="DUN41" s="1176"/>
      <c r="DUO41" s="1176"/>
      <c r="DUP41" s="1176"/>
      <c r="DUQ41" s="1176"/>
      <c r="DUR41" s="1176"/>
      <c r="DUS41" s="1176"/>
      <c r="DUT41" s="1176"/>
      <c r="DUU41" s="1176"/>
      <c r="DUV41" s="1176"/>
      <c r="DUW41" s="1176"/>
      <c r="DUX41" s="1176"/>
      <c r="DUY41" s="1176"/>
      <c r="DUZ41" s="1176"/>
      <c r="DVA41" s="1176"/>
      <c r="DVB41" s="1176"/>
      <c r="DVC41" s="1176"/>
      <c r="DVD41" s="1176"/>
      <c r="DVE41" s="1176"/>
      <c r="DVF41" s="1176"/>
      <c r="DVG41" s="1176"/>
      <c r="DVH41" s="1176"/>
      <c r="DVI41" s="1176"/>
      <c r="DVJ41" s="1176"/>
      <c r="DVK41" s="1176"/>
      <c r="DVL41" s="1176"/>
      <c r="DVM41" s="1176"/>
      <c r="DVN41" s="1176"/>
      <c r="DVO41" s="1176"/>
      <c r="DVP41" s="1176"/>
      <c r="DVQ41" s="1176"/>
      <c r="DVR41" s="1176"/>
      <c r="DVS41" s="1176"/>
      <c r="DVT41" s="1176"/>
      <c r="DVU41" s="1176"/>
      <c r="DVV41" s="1176"/>
      <c r="DVW41" s="1176"/>
      <c r="DVX41" s="1176"/>
      <c r="DVY41" s="1176"/>
      <c r="DVZ41" s="1176"/>
      <c r="DWA41" s="1176"/>
      <c r="DWB41" s="1176"/>
      <c r="DWC41" s="1176"/>
      <c r="DWD41" s="1176"/>
      <c r="DWE41" s="1176"/>
      <c r="DWF41" s="1176"/>
      <c r="DWG41" s="1176"/>
      <c r="DWH41" s="1176"/>
      <c r="DWI41" s="1176"/>
      <c r="DWJ41" s="1176"/>
      <c r="DWK41" s="1176"/>
      <c r="DWL41" s="1176"/>
      <c r="DWM41" s="1176"/>
      <c r="DWN41" s="1176"/>
      <c r="DWO41" s="1176"/>
      <c r="DWP41" s="1176"/>
      <c r="DWQ41" s="1176"/>
      <c r="DWR41" s="1176"/>
      <c r="DWS41" s="1176"/>
      <c r="DWT41" s="1176"/>
      <c r="DWU41" s="1176"/>
      <c r="DWV41" s="1176"/>
      <c r="DWW41" s="1176"/>
      <c r="DWX41" s="1176"/>
      <c r="DWY41" s="1176"/>
      <c r="DWZ41" s="1176"/>
      <c r="DXA41" s="1176"/>
      <c r="DXB41" s="1176"/>
      <c r="DXC41" s="1176"/>
      <c r="DXD41" s="1176"/>
      <c r="DXE41" s="1176"/>
      <c r="DXF41" s="1176"/>
      <c r="DXG41" s="1176"/>
      <c r="DXH41" s="1176"/>
      <c r="DXI41" s="1176"/>
      <c r="DXJ41" s="1176"/>
      <c r="DXK41" s="1176"/>
      <c r="DXL41" s="1176"/>
      <c r="DXM41" s="1176"/>
      <c r="DXN41" s="1176"/>
      <c r="DXO41" s="1176"/>
      <c r="DXP41" s="1176"/>
      <c r="DXQ41" s="1176"/>
      <c r="DXR41" s="1176"/>
      <c r="DXS41" s="1176"/>
      <c r="DXT41" s="1176"/>
      <c r="DXU41" s="1176"/>
      <c r="DXV41" s="1176"/>
      <c r="DXW41" s="1176"/>
      <c r="DXX41" s="1176"/>
      <c r="DXY41" s="1176"/>
      <c r="DXZ41" s="1176"/>
      <c r="DYA41" s="1176"/>
      <c r="DYB41" s="1176"/>
      <c r="DYC41" s="1176"/>
      <c r="DYD41" s="1176"/>
      <c r="DYE41" s="1176"/>
      <c r="DYF41" s="1176"/>
      <c r="DYG41" s="1176"/>
      <c r="DYH41" s="1176"/>
      <c r="DYI41" s="1176"/>
      <c r="DYJ41" s="1176"/>
      <c r="DYK41" s="1176"/>
      <c r="DYL41" s="1176"/>
      <c r="DYM41" s="1176"/>
      <c r="DYN41" s="1176"/>
      <c r="DYO41" s="1176"/>
      <c r="DYP41" s="1176"/>
      <c r="DYQ41" s="1176"/>
      <c r="DYR41" s="1176"/>
      <c r="DYS41" s="1176"/>
      <c r="DYT41" s="1176"/>
      <c r="DYU41" s="1176"/>
      <c r="DYV41" s="1176"/>
      <c r="DYW41" s="1176"/>
      <c r="DYX41" s="1176"/>
      <c r="DYY41" s="1176"/>
      <c r="DYZ41" s="1176"/>
      <c r="DZA41" s="1176"/>
      <c r="DZB41" s="1176"/>
      <c r="DZC41" s="1176"/>
      <c r="DZD41" s="1176"/>
      <c r="DZE41" s="1176"/>
      <c r="DZF41" s="1176"/>
      <c r="DZG41" s="1176"/>
      <c r="DZH41" s="1176"/>
      <c r="DZI41" s="1176"/>
      <c r="DZJ41" s="1176"/>
      <c r="DZK41" s="1176"/>
      <c r="DZL41" s="1176"/>
      <c r="DZM41" s="1176"/>
      <c r="DZN41" s="1176"/>
      <c r="DZO41" s="1176"/>
      <c r="DZP41" s="1176"/>
      <c r="DZQ41" s="1176"/>
      <c r="DZR41" s="1176"/>
      <c r="DZS41" s="1176"/>
      <c r="DZT41" s="1176"/>
      <c r="DZU41" s="1176"/>
      <c r="DZV41" s="1176"/>
      <c r="DZW41" s="1176"/>
      <c r="DZX41" s="1176"/>
      <c r="DZY41" s="1176"/>
      <c r="DZZ41" s="1176"/>
      <c r="EAA41" s="1176"/>
      <c r="EAB41" s="1176"/>
      <c r="EAC41" s="1176"/>
      <c r="EAD41" s="1176"/>
      <c r="EAE41" s="1176"/>
      <c r="EAF41" s="1176"/>
      <c r="EAG41" s="1176"/>
      <c r="EAH41" s="1176"/>
      <c r="EAI41" s="1176"/>
      <c r="EAJ41" s="1176"/>
      <c r="EAK41" s="1176"/>
      <c r="EAL41" s="1176"/>
      <c r="EAM41" s="1176"/>
      <c r="EAN41" s="1176"/>
      <c r="EAO41" s="1176"/>
      <c r="EAP41" s="1176"/>
      <c r="EAQ41" s="1176"/>
      <c r="EAR41" s="1176"/>
      <c r="EAS41" s="1176"/>
      <c r="EAT41" s="1176"/>
      <c r="EAU41" s="1176"/>
      <c r="EAV41" s="1176"/>
      <c r="EAW41" s="1176"/>
      <c r="EAX41" s="1176"/>
      <c r="EAY41" s="1176"/>
      <c r="EAZ41" s="1176"/>
      <c r="EBA41" s="1176"/>
      <c r="EBB41" s="1176"/>
      <c r="EBC41" s="1176"/>
      <c r="EBD41" s="1176"/>
      <c r="EBE41" s="1176"/>
      <c r="EBF41" s="1176"/>
      <c r="EBG41" s="1176"/>
      <c r="EBH41" s="1176"/>
      <c r="EBI41" s="1176"/>
      <c r="EBJ41" s="1176"/>
      <c r="EBK41" s="1176"/>
      <c r="EBL41" s="1176"/>
      <c r="EBM41" s="1176"/>
      <c r="EBN41" s="1176"/>
      <c r="EBO41" s="1176"/>
      <c r="EBP41" s="1176"/>
      <c r="EBQ41" s="1176"/>
      <c r="EBR41" s="1176"/>
      <c r="EBS41" s="1176"/>
      <c r="EBT41" s="1176"/>
      <c r="EBU41" s="1176"/>
      <c r="EBV41" s="1176"/>
      <c r="EBW41" s="1176"/>
      <c r="EBX41" s="1176"/>
      <c r="EBY41" s="1176"/>
      <c r="EBZ41" s="1176"/>
      <c r="ECA41" s="1176"/>
      <c r="ECB41" s="1176"/>
      <c r="ECC41" s="1176"/>
      <c r="ECD41" s="1176"/>
      <c r="ECE41" s="1176"/>
      <c r="ECF41" s="1176"/>
      <c r="ECG41" s="1176"/>
      <c r="ECH41" s="1176"/>
      <c r="ECI41" s="1176"/>
      <c r="ECJ41" s="1176"/>
      <c r="ECK41" s="1176"/>
      <c r="ECL41" s="1176"/>
      <c r="ECM41" s="1176"/>
      <c r="ECN41" s="1176"/>
      <c r="ECO41" s="1176"/>
      <c r="ECP41" s="1176"/>
      <c r="ECQ41" s="1176"/>
      <c r="ECR41" s="1176"/>
      <c r="ECS41" s="1176"/>
      <c r="ECT41" s="1176"/>
      <c r="ECU41" s="1176"/>
      <c r="ECV41" s="1176"/>
      <c r="ECW41" s="1176"/>
      <c r="ECX41" s="1176"/>
      <c r="ECY41" s="1176"/>
      <c r="ECZ41" s="1176"/>
      <c r="EDA41" s="1176"/>
      <c r="EDB41" s="1176"/>
      <c r="EDC41" s="1176"/>
      <c r="EDD41" s="1176"/>
      <c r="EDE41" s="1176"/>
      <c r="EDF41" s="1176"/>
      <c r="EDG41" s="1176"/>
      <c r="EDH41" s="1176"/>
      <c r="EDI41" s="1176"/>
      <c r="EDJ41" s="1176"/>
      <c r="EDK41" s="1176"/>
      <c r="EDL41" s="1176"/>
      <c r="EDM41" s="1176"/>
      <c r="EDN41" s="1176"/>
      <c r="EDO41" s="1176"/>
      <c r="EDP41" s="1176"/>
      <c r="EDQ41" s="1176"/>
      <c r="EDR41" s="1176"/>
      <c r="EDS41" s="1176"/>
      <c r="EDT41" s="1176"/>
      <c r="EDU41" s="1176"/>
      <c r="EDV41" s="1176"/>
      <c r="EDW41" s="1176"/>
      <c r="EDX41" s="1176"/>
      <c r="EDY41" s="1176"/>
      <c r="EDZ41" s="1176"/>
      <c r="EEA41" s="1176"/>
      <c r="EEB41" s="1176"/>
      <c r="EEC41" s="1176"/>
      <c r="EED41" s="1176"/>
      <c r="EEE41" s="1176"/>
      <c r="EEF41" s="1176"/>
      <c r="EEG41" s="1176"/>
      <c r="EEH41" s="1176"/>
      <c r="EEI41" s="1176"/>
      <c r="EEJ41" s="1176"/>
      <c r="EEK41" s="1176"/>
      <c r="EEL41" s="1176"/>
      <c r="EEM41" s="1176"/>
      <c r="EEN41" s="1176"/>
      <c r="EEO41" s="1176"/>
      <c r="EEP41" s="1176"/>
      <c r="EEQ41" s="1176"/>
      <c r="EER41" s="1176"/>
      <c r="EES41" s="1176"/>
      <c r="EET41" s="1176"/>
      <c r="EEU41" s="1176"/>
      <c r="EEV41" s="1176"/>
      <c r="EEW41" s="1176"/>
      <c r="EEX41" s="1176"/>
      <c r="EEY41" s="1176"/>
      <c r="EEZ41" s="1176"/>
      <c r="EFA41" s="1176"/>
      <c r="EFB41" s="1176"/>
      <c r="EFC41" s="1176"/>
      <c r="EFD41" s="1176"/>
      <c r="EFE41" s="1176"/>
      <c r="EFF41" s="1176"/>
      <c r="EFG41" s="1176"/>
      <c r="EFH41" s="1176"/>
      <c r="EFI41" s="1176"/>
      <c r="EFJ41" s="1176"/>
      <c r="EFK41" s="1176"/>
      <c r="EFL41" s="1176"/>
      <c r="EFM41" s="1176"/>
      <c r="EFN41" s="1176"/>
      <c r="EFO41" s="1176"/>
      <c r="EFP41" s="1176"/>
      <c r="EFQ41" s="1176"/>
      <c r="EFR41" s="1176"/>
      <c r="EFS41" s="1176"/>
      <c r="EFT41" s="1176"/>
      <c r="EFU41" s="1176"/>
      <c r="EFV41" s="1176"/>
      <c r="EFW41" s="1176"/>
      <c r="EFX41" s="1176"/>
      <c r="EFY41" s="1176"/>
      <c r="EFZ41" s="1176"/>
      <c r="EGA41" s="1176"/>
      <c r="EGB41" s="1176"/>
      <c r="EGC41" s="1176"/>
      <c r="EGD41" s="1176"/>
      <c r="EGE41" s="1176"/>
      <c r="EGF41" s="1176"/>
      <c r="EGG41" s="1176"/>
      <c r="EGH41" s="1176"/>
      <c r="EGI41" s="1176"/>
      <c r="EGJ41" s="1176"/>
      <c r="EGK41" s="1176"/>
      <c r="EGL41" s="1176"/>
      <c r="EGM41" s="1176"/>
      <c r="EGN41" s="1176"/>
      <c r="EGO41" s="1176"/>
      <c r="EGP41" s="1176"/>
      <c r="EGQ41" s="1176"/>
      <c r="EGR41" s="1176"/>
      <c r="EGS41" s="1176"/>
      <c r="EGT41" s="1176"/>
      <c r="EGU41" s="1176"/>
      <c r="EGV41" s="1176"/>
      <c r="EGW41" s="1176"/>
      <c r="EGX41" s="1176"/>
      <c r="EGY41" s="1176"/>
      <c r="EGZ41" s="1176"/>
      <c r="EHA41" s="1176"/>
      <c r="EHB41" s="1176"/>
      <c r="EHC41" s="1176"/>
      <c r="EHD41" s="1176"/>
      <c r="EHE41" s="1176"/>
      <c r="EHF41" s="1176"/>
      <c r="EHG41" s="1176"/>
      <c r="EHH41" s="1176"/>
      <c r="EHI41" s="1176"/>
      <c r="EHJ41" s="1176"/>
      <c r="EHK41" s="1176"/>
      <c r="EHL41" s="1176"/>
      <c r="EHM41" s="1176"/>
      <c r="EHN41" s="1176"/>
      <c r="EHO41" s="1176"/>
      <c r="EHP41" s="1176"/>
      <c r="EHQ41" s="1176"/>
      <c r="EHR41" s="1176"/>
      <c r="EHS41" s="1176"/>
      <c r="EHT41" s="1176"/>
      <c r="EHU41" s="1176"/>
      <c r="EHV41" s="1176"/>
      <c r="EHW41" s="1176"/>
      <c r="EHX41" s="1176"/>
      <c r="EHY41" s="1176"/>
      <c r="EHZ41" s="1176"/>
      <c r="EIA41" s="1176"/>
      <c r="EIB41" s="1176"/>
      <c r="EIC41" s="1176"/>
      <c r="EID41" s="1176"/>
      <c r="EIE41" s="1176"/>
      <c r="EIF41" s="1176"/>
      <c r="EIG41" s="1176"/>
      <c r="EIH41" s="1176"/>
      <c r="EII41" s="1176"/>
      <c r="EIJ41" s="1176"/>
      <c r="EIK41" s="1176"/>
      <c r="EIL41" s="1176"/>
      <c r="EIM41" s="1176"/>
      <c r="EIN41" s="1176"/>
      <c r="EIO41" s="1176"/>
      <c r="EIP41" s="1176"/>
      <c r="EIQ41" s="1176"/>
      <c r="EIR41" s="1176"/>
      <c r="EIS41" s="1176"/>
      <c r="EIT41" s="1176"/>
      <c r="EIU41" s="1176"/>
      <c r="EIV41" s="1176"/>
      <c r="EIW41" s="1176"/>
      <c r="EIX41" s="1176"/>
      <c r="EIY41" s="1176"/>
      <c r="EIZ41" s="1176"/>
      <c r="EJA41" s="1176"/>
      <c r="EJB41" s="1176"/>
      <c r="EJC41" s="1176"/>
      <c r="EJD41" s="1176"/>
      <c r="EJE41" s="1176"/>
      <c r="EJF41" s="1176"/>
      <c r="EJG41" s="1176"/>
      <c r="EJH41" s="1176"/>
      <c r="EJI41" s="1176"/>
      <c r="EJJ41" s="1176"/>
      <c r="EJK41" s="1176"/>
      <c r="EJL41" s="1176"/>
      <c r="EJM41" s="1176"/>
      <c r="EJN41" s="1176"/>
      <c r="EJO41" s="1176"/>
      <c r="EJP41" s="1176"/>
      <c r="EJQ41" s="1176"/>
      <c r="EJR41" s="1176"/>
      <c r="EJS41" s="1176"/>
      <c r="EJT41" s="1176"/>
      <c r="EJU41" s="1176"/>
      <c r="EJV41" s="1176"/>
      <c r="EJW41" s="1176"/>
      <c r="EJX41" s="1176"/>
      <c r="EJY41" s="1176"/>
      <c r="EJZ41" s="1176"/>
      <c r="EKA41" s="1176"/>
      <c r="EKB41" s="1176"/>
      <c r="EKC41" s="1176"/>
      <c r="EKD41" s="1176"/>
      <c r="EKE41" s="1176"/>
      <c r="EKF41" s="1176"/>
      <c r="EKG41" s="1176"/>
      <c r="EKH41" s="1176"/>
      <c r="EKI41" s="1176"/>
      <c r="EKJ41" s="1176"/>
      <c r="EKK41" s="1176"/>
      <c r="EKL41" s="1176"/>
      <c r="EKM41" s="1176"/>
      <c r="EKN41" s="1176"/>
      <c r="EKO41" s="1176"/>
      <c r="EKP41" s="1176"/>
      <c r="EKQ41" s="1176"/>
      <c r="EKR41" s="1176"/>
      <c r="EKS41" s="1176"/>
      <c r="EKT41" s="1176"/>
      <c r="EKU41" s="1176"/>
      <c r="EKV41" s="1176"/>
      <c r="EKW41" s="1176"/>
      <c r="EKX41" s="1176"/>
      <c r="EKY41" s="1176"/>
      <c r="EKZ41" s="1176"/>
      <c r="ELA41" s="1176"/>
      <c r="ELB41" s="1176"/>
      <c r="ELC41" s="1176"/>
      <c r="ELD41" s="1176"/>
      <c r="ELE41" s="1176"/>
      <c r="ELF41" s="1176"/>
      <c r="ELG41" s="1176"/>
      <c r="ELH41" s="1176"/>
      <c r="ELI41" s="1176"/>
      <c r="ELJ41" s="1176"/>
      <c r="ELK41" s="1176"/>
      <c r="ELL41" s="1176"/>
      <c r="ELM41" s="1176"/>
      <c r="ELN41" s="1176"/>
      <c r="ELO41" s="1176"/>
      <c r="ELP41" s="1176"/>
      <c r="ELQ41" s="1176"/>
      <c r="ELR41" s="1176"/>
      <c r="ELS41" s="1176"/>
      <c r="ELT41" s="1176"/>
      <c r="ELU41" s="1176"/>
      <c r="ELV41" s="1176"/>
      <c r="ELW41" s="1176"/>
      <c r="ELX41" s="1176"/>
      <c r="ELY41" s="1176"/>
      <c r="ELZ41" s="1176"/>
      <c r="EMA41" s="1176"/>
      <c r="EMB41" s="1176"/>
      <c r="EMC41" s="1176"/>
      <c r="EMD41" s="1176"/>
      <c r="EME41" s="1176"/>
      <c r="EMF41" s="1176"/>
      <c r="EMG41" s="1176"/>
      <c r="EMH41" s="1176"/>
      <c r="EMI41" s="1176"/>
      <c r="EMJ41" s="1176"/>
      <c r="EMK41" s="1176"/>
      <c r="EML41" s="1176"/>
      <c r="EMM41" s="1176"/>
      <c r="EMN41" s="1176"/>
      <c r="EMO41" s="1176"/>
      <c r="EMP41" s="1176"/>
      <c r="EMQ41" s="1176"/>
      <c r="EMR41" s="1176"/>
      <c r="EMS41" s="1176"/>
      <c r="EMT41" s="1176"/>
      <c r="EMU41" s="1176"/>
      <c r="EMV41" s="1176"/>
      <c r="EMW41" s="1176"/>
      <c r="EMX41" s="1176"/>
      <c r="EMY41" s="1176"/>
      <c r="EMZ41" s="1176"/>
      <c r="ENA41" s="1176"/>
      <c r="ENB41" s="1176"/>
      <c r="ENC41" s="1176"/>
      <c r="END41" s="1176"/>
      <c r="ENE41" s="1176"/>
      <c r="ENF41" s="1176"/>
      <c r="ENG41" s="1176"/>
      <c r="ENH41" s="1176"/>
      <c r="ENI41" s="1176"/>
      <c r="ENJ41" s="1176"/>
      <c r="ENK41" s="1176"/>
      <c r="ENL41" s="1176"/>
      <c r="ENM41" s="1176"/>
      <c r="ENN41" s="1176"/>
      <c r="ENO41" s="1176"/>
      <c r="ENP41" s="1176"/>
      <c r="ENQ41" s="1176"/>
      <c r="ENR41" s="1176"/>
      <c r="ENS41" s="1176"/>
      <c r="ENT41" s="1176"/>
      <c r="ENU41" s="1176"/>
      <c r="ENV41" s="1176"/>
      <c r="ENW41" s="1176"/>
      <c r="ENX41" s="1176"/>
      <c r="ENY41" s="1176"/>
      <c r="ENZ41" s="1176"/>
      <c r="EOA41" s="1176"/>
      <c r="EOB41" s="1176"/>
      <c r="EOC41" s="1176"/>
      <c r="EOD41" s="1176"/>
      <c r="EOE41" s="1176"/>
      <c r="EOF41" s="1176"/>
      <c r="EOG41" s="1176"/>
      <c r="EOH41" s="1176"/>
      <c r="EOI41" s="1176"/>
      <c r="EOJ41" s="1176"/>
      <c r="EOK41" s="1176"/>
      <c r="EOL41" s="1176"/>
      <c r="EOM41" s="1176"/>
      <c r="EON41" s="1176"/>
      <c r="EOO41" s="1176"/>
      <c r="EOP41" s="1176"/>
      <c r="EOQ41" s="1176"/>
      <c r="EOR41" s="1176"/>
      <c r="EOS41" s="1176"/>
      <c r="EOT41" s="1176"/>
      <c r="EOU41" s="1176"/>
      <c r="EOV41" s="1176"/>
      <c r="EOW41" s="1176"/>
      <c r="EOX41" s="1176"/>
      <c r="EOY41" s="1176"/>
      <c r="EOZ41" s="1176"/>
      <c r="EPA41" s="1176"/>
      <c r="EPB41" s="1176"/>
      <c r="EPC41" s="1176"/>
      <c r="EPD41" s="1176"/>
      <c r="EPE41" s="1176"/>
      <c r="EPF41" s="1176"/>
      <c r="EPG41" s="1176"/>
      <c r="EPH41" s="1176"/>
      <c r="EPI41" s="1176"/>
      <c r="EPJ41" s="1176"/>
      <c r="EPK41" s="1176"/>
      <c r="EPL41" s="1176"/>
      <c r="EPM41" s="1176"/>
      <c r="EPN41" s="1176"/>
      <c r="EPO41" s="1176"/>
      <c r="EPP41" s="1176"/>
      <c r="EPQ41" s="1176"/>
      <c r="EPR41" s="1176"/>
      <c r="EPS41" s="1176"/>
      <c r="EPT41" s="1176"/>
      <c r="EPU41" s="1176"/>
      <c r="EPV41" s="1176"/>
      <c r="EPW41" s="1176"/>
      <c r="EPX41" s="1176"/>
      <c r="EPY41" s="1176"/>
      <c r="EPZ41" s="1176"/>
      <c r="EQA41" s="1176"/>
      <c r="EQB41" s="1176"/>
      <c r="EQC41" s="1176"/>
      <c r="EQD41" s="1176"/>
      <c r="EQE41" s="1176"/>
      <c r="EQF41" s="1176"/>
      <c r="EQG41" s="1176"/>
      <c r="EQH41" s="1176"/>
      <c r="EQI41" s="1176"/>
      <c r="EQJ41" s="1176"/>
      <c r="EQK41" s="1176"/>
      <c r="EQL41" s="1176"/>
      <c r="EQM41" s="1176"/>
      <c r="EQN41" s="1176"/>
      <c r="EQO41" s="1176"/>
      <c r="EQP41" s="1176"/>
      <c r="EQQ41" s="1176"/>
      <c r="EQR41" s="1176"/>
      <c r="EQS41" s="1176"/>
      <c r="EQT41" s="1176"/>
      <c r="EQU41" s="1176"/>
      <c r="EQV41" s="1176"/>
      <c r="EQW41" s="1176"/>
      <c r="EQX41" s="1176"/>
      <c r="EQY41" s="1176"/>
      <c r="EQZ41" s="1176"/>
      <c r="ERA41" s="1176"/>
      <c r="ERB41" s="1176"/>
      <c r="ERC41" s="1176"/>
      <c r="ERD41" s="1176"/>
      <c r="ERE41" s="1176"/>
      <c r="ERF41" s="1176"/>
      <c r="ERG41" s="1176"/>
      <c r="ERH41" s="1176"/>
      <c r="ERI41" s="1176"/>
      <c r="ERJ41" s="1176"/>
      <c r="ERK41" s="1176"/>
      <c r="ERL41" s="1176"/>
      <c r="ERM41" s="1176"/>
      <c r="ERN41" s="1176"/>
      <c r="ERO41" s="1176"/>
      <c r="ERP41" s="1176"/>
      <c r="ERQ41" s="1176"/>
      <c r="ERR41" s="1176"/>
      <c r="ERS41" s="1176"/>
      <c r="ERT41" s="1176"/>
      <c r="ERU41" s="1176"/>
      <c r="ERV41" s="1176"/>
      <c r="ERW41" s="1176"/>
      <c r="ERX41" s="1176"/>
      <c r="ERY41" s="1176"/>
      <c r="ERZ41" s="1176"/>
      <c r="ESA41" s="1176"/>
      <c r="ESB41" s="1176"/>
      <c r="ESC41" s="1176"/>
      <c r="ESD41" s="1176"/>
      <c r="ESE41" s="1176"/>
      <c r="ESF41" s="1176"/>
      <c r="ESG41" s="1176"/>
      <c r="ESH41" s="1176"/>
      <c r="ESI41" s="1176"/>
      <c r="ESJ41" s="1176"/>
      <c r="ESK41" s="1176"/>
      <c r="ESL41" s="1176"/>
      <c r="ESM41" s="1176"/>
      <c r="ESN41" s="1176"/>
      <c r="ESO41" s="1176"/>
      <c r="ESP41" s="1176"/>
      <c r="ESQ41" s="1176"/>
      <c r="ESR41" s="1176"/>
      <c r="ESS41" s="1176"/>
      <c r="EST41" s="1176"/>
      <c r="ESU41" s="1176"/>
      <c r="ESV41" s="1176"/>
      <c r="ESW41" s="1176"/>
      <c r="ESX41" s="1176"/>
      <c r="ESY41" s="1176"/>
      <c r="ESZ41" s="1176"/>
      <c r="ETA41" s="1176"/>
      <c r="ETB41" s="1176"/>
      <c r="ETC41" s="1176"/>
      <c r="ETD41" s="1176"/>
      <c r="ETE41" s="1176"/>
      <c r="ETF41" s="1176"/>
      <c r="ETG41" s="1176"/>
      <c r="ETH41" s="1176"/>
      <c r="ETI41" s="1176"/>
      <c r="ETJ41" s="1176"/>
      <c r="ETK41" s="1176"/>
      <c r="ETL41" s="1176"/>
      <c r="ETM41" s="1176"/>
      <c r="ETN41" s="1176"/>
      <c r="ETO41" s="1176"/>
      <c r="ETP41" s="1176"/>
      <c r="ETQ41" s="1176"/>
      <c r="ETR41" s="1176"/>
      <c r="ETS41" s="1176"/>
      <c r="ETT41" s="1176"/>
      <c r="ETU41" s="1176"/>
      <c r="ETV41" s="1176"/>
      <c r="ETW41" s="1176"/>
      <c r="ETX41" s="1176"/>
      <c r="ETY41" s="1176"/>
      <c r="ETZ41" s="1176"/>
      <c r="EUA41" s="1176"/>
      <c r="EUB41" s="1176"/>
      <c r="EUC41" s="1176"/>
      <c r="EUD41" s="1176"/>
      <c r="EUE41" s="1176"/>
      <c r="EUF41" s="1176"/>
      <c r="EUG41" s="1176"/>
      <c r="EUH41" s="1176"/>
      <c r="EUI41" s="1176"/>
      <c r="EUJ41" s="1176"/>
      <c r="EUK41" s="1176"/>
      <c r="EUL41" s="1176"/>
      <c r="EUM41" s="1176"/>
      <c r="EUN41" s="1176"/>
      <c r="EUO41" s="1176"/>
      <c r="EUP41" s="1176"/>
      <c r="EUQ41" s="1176"/>
      <c r="EUR41" s="1176"/>
      <c r="EUS41" s="1176"/>
      <c r="EUT41" s="1176"/>
      <c r="EUU41" s="1176"/>
      <c r="EUV41" s="1176"/>
      <c r="EUW41" s="1176"/>
      <c r="EUX41" s="1176"/>
      <c r="EUY41" s="1176"/>
      <c r="EUZ41" s="1176"/>
      <c r="EVA41" s="1176"/>
      <c r="EVB41" s="1176"/>
      <c r="EVC41" s="1176"/>
      <c r="EVD41" s="1176"/>
      <c r="EVE41" s="1176"/>
      <c r="EVF41" s="1176"/>
      <c r="EVG41" s="1176"/>
      <c r="EVH41" s="1176"/>
      <c r="EVI41" s="1176"/>
      <c r="EVJ41" s="1176"/>
      <c r="EVK41" s="1176"/>
      <c r="EVL41" s="1176"/>
      <c r="EVM41" s="1176"/>
      <c r="EVN41" s="1176"/>
      <c r="EVO41" s="1176"/>
      <c r="EVP41" s="1176"/>
      <c r="EVQ41" s="1176"/>
      <c r="EVR41" s="1176"/>
      <c r="EVS41" s="1176"/>
      <c r="EVT41" s="1176"/>
      <c r="EVU41" s="1176"/>
      <c r="EVV41" s="1176"/>
      <c r="EVW41" s="1176"/>
      <c r="EVX41" s="1176"/>
      <c r="EVY41" s="1176"/>
      <c r="EVZ41" s="1176"/>
      <c r="EWA41" s="1176"/>
      <c r="EWB41" s="1176"/>
      <c r="EWC41" s="1176"/>
      <c r="EWD41" s="1176"/>
      <c r="EWE41" s="1176"/>
      <c r="EWF41" s="1176"/>
      <c r="EWG41" s="1176"/>
      <c r="EWH41" s="1176"/>
      <c r="EWI41" s="1176"/>
      <c r="EWJ41" s="1176"/>
      <c r="EWK41" s="1176"/>
      <c r="EWL41" s="1176"/>
      <c r="EWM41" s="1176"/>
      <c r="EWN41" s="1176"/>
      <c r="EWO41" s="1176"/>
      <c r="EWP41" s="1176"/>
      <c r="EWQ41" s="1176"/>
      <c r="EWR41" s="1176"/>
      <c r="EWS41" s="1176"/>
      <c r="EWT41" s="1176"/>
      <c r="EWU41" s="1176"/>
      <c r="EWV41" s="1176"/>
      <c r="EWW41" s="1176"/>
      <c r="EWX41" s="1176"/>
      <c r="EWY41" s="1176"/>
      <c r="EWZ41" s="1176"/>
      <c r="EXA41" s="1176"/>
      <c r="EXB41" s="1176"/>
      <c r="EXC41" s="1176"/>
      <c r="EXD41" s="1176"/>
      <c r="EXE41" s="1176"/>
      <c r="EXF41" s="1176"/>
      <c r="EXG41" s="1176"/>
      <c r="EXH41" s="1176"/>
      <c r="EXI41" s="1176"/>
      <c r="EXJ41" s="1176"/>
      <c r="EXK41" s="1176"/>
      <c r="EXL41" s="1176"/>
      <c r="EXM41" s="1176"/>
      <c r="EXN41" s="1176"/>
      <c r="EXO41" s="1176"/>
      <c r="EXP41" s="1176"/>
      <c r="EXQ41" s="1176"/>
      <c r="EXR41" s="1176"/>
      <c r="EXS41" s="1176"/>
      <c r="EXT41" s="1176"/>
      <c r="EXU41" s="1176"/>
      <c r="EXV41" s="1176"/>
      <c r="EXW41" s="1176"/>
      <c r="EXX41" s="1176"/>
      <c r="EXY41" s="1176"/>
      <c r="EXZ41" s="1176"/>
      <c r="EYA41" s="1176"/>
      <c r="EYB41" s="1176"/>
      <c r="EYC41" s="1176"/>
      <c r="EYD41" s="1176"/>
      <c r="EYE41" s="1176"/>
      <c r="EYF41" s="1176"/>
      <c r="EYG41" s="1176"/>
      <c r="EYH41" s="1176"/>
      <c r="EYI41" s="1176"/>
      <c r="EYJ41" s="1176"/>
      <c r="EYK41" s="1176"/>
      <c r="EYL41" s="1176"/>
      <c r="EYM41" s="1176"/>
      <c r="EYN41" s="1176"/>
      <c r="EYO41" s="1176"/>
      <c r="EYP41" s="1176"/>
      <c r="EYQ41" s="1176"/>
      <c r="EYR41" s="1176"/>
      <c r="EYS41" s="1176"/>
      <c r="EYT41" s="1176"/>
      <c r="EYU41" s="1176"/>
      <c r="EYV41" s="1176"/>
      <c r="EYW41" s="1176"/>
      <c r="EYX41" s="1176"/>
      <c r="EYY41" s="1176"/>
      <c r="EYZ41" s="1176"/>
      <c r="EZA41" s="1176"/>
      <c r="EZB41" s="1176"/>
      <c r="EZC41" s="1176"/>
      <c r="EZD41" s="1176"/>
      <c r="EZE41" s="1176"/>
      <c r="EZF41" s="1176"/>
      <c r="EZG41" s="1176"/>
      <c r="EZH41" s="1176"/>
      <c r="EZI41" s="1176"/>
      <c r="EZJ41" s="1176"/>
      <c r="EZK41" s="1176"/>
      <c r="EZL41" s="1176"/>
      <c r="EZM41" s="1176"/>
      <c r="EZN41" s="1176"/>
      <c r="EZO41" s="1176"/>
      <c r="EZP41" s="1176"/>
      <c r="EZQ41" s="1176"/>
      <c r="EZR41" s="1176"/>
      <c r="EZS41" s="1176"/>
      <c r="EZT41" s="1176"/>
      <c r="EZU41" s="1176"/>
      <c r="EZV41" s="1176"/>
      <c r="EZW41" s="1176"/>
      <c r="EZX41" s="1176"/>
      <c r="EZY41" s="1176"/>
      <c r="EZZ41" s="1176"/>
      <c r="FAA41" s="1176"/>
      <c r="FAB41" s="1176"/>
      <c r="FAC41" s="1176"/>
      <c r="FAD41" s="1176"/>
      <c r="FAE41" s="1176"/>
      <c r="FAF41" s="1176"/>
      <c r="FAG41" s="1176"/>
      <c r="FAH41" s="1176"/>
      <c r="FAI41" s="1176"/>
      <c r="FAJ41" s="1176"/>
      <c r="FAK41" s="1176"/>
      <c r="FAL41" s="1176"/>
      <c r="FAM41" s="1176"/>
      <c r="FAN41" s="1176"/>
      <c r="FAO41" s="1176"/>
      <c r="FAP41" s="1176"/>
      <c r="FAQ41" s="1176"/>
      <c r="FAR41" s="1176"/>
      <c r="FAS41" s="1176"/>
      <c r="FAT41" s="1176"/>
      <c r="FAU41" s="1176"/>
      <c r="FAV41" s="1176"/>
      <c r="FAW41" s="1176"/>
      <c r="FAX41" s="1176"/>
      <c r="FAY41" s="1176"/>
      <c r="FAZ41" s="1176"/>
      <c r="FBA41" s="1176"/>
      <c r="FBB41" s="1176"/>
      <c r="FBC41" s="1176"/>
      <c r="FBD41" s="1176"/>
      <c r="FBE41" s="1176"/>
      <c r="FBF41" s="1176"/>
      <c r="FBG41" s="1176"/>
      <c r="FBH41" s="1176"/>
      <c r="FBI41" s="1176"/>
      <c r="FBJ41" s="1176"/>
      <c r="FBK41" s="1176"/>
      <c r="FBL41" s="1176"/>
      <c r="FBM41" s="1176"/>
      <c r="FBN41" s="1176"/>
      <c r="FBO41" s="1176"/>
      <c r="FBP41" s="1176"/>
      <c r="FBQ41" s="1176"/>
      <c r="FBR41" s="1176"/>
      <c r="FBS41" s="1176"/>
      <c r="FBT41" s="1176"/>
      <c r="FBU41" s="1176"/>
      <c r="FBV41" s="1176"/>
      <c r="FBW41" s="1176"/>
      <c r="FBX41" s="1176"/>
      <c r="FBY41" s="1176"/>
      <c r="FBZ41" s="1176"/>
      <c r="FCA41" s="1176"/>
      <c r="FCB41" s="1176"/>
      <c r="FCC41" s="1176"/>
      <c r="FCD41" s="1176"/>
      <c r="FCE41" s="1176"/>
      <c r="FCF41" s="1176"/>
      <c r="FCG41" s="1176"/>
      <c r="FCH41" s="1176"/>
      <c r="FCI41" s="1176"/>
      <c r="FCJ41" s="1176"/>
      <c r="FCK41" s="1176"/>
      <c r="FCL41" s="1176"/>
      <c r="FCM41" s="1176"/>
      <c r="FCN41" s="1176"/>
      <c r="FCO41" s="1176"/>
      <c r="FCP41" s="1176"/>
      <c r="FCQ41" s="1176"/>
      <c r="FCR41" s="1176"/>
      <c r="FCS41" s="1176"/>
      <c r="FCT41" s="1176"/>
      <c r="FCU41" s="1176"/>
      <c r="FCV41" s="1176"/>
      <c r="FCW41" s="1176"/>
      <c r="FCX41" s="1176"/>
      <c r="FCY41" s="1176"/>
      <c r="FCZ41" s="1176"/>
      <c r="FDA41" s="1176"/>
      <c r="FDB41" s="1176"/>
      <c r="FDC41" s="1176"/>
      <c r="FDD41" s="1176"/>
      <c r="FDE41" s="1176"/>
      <c r="FDF41" s="1176"/>
      <c r="FDG41" s="1176"/>
      <c r="FDH41" s="1176"/>
      <c r="FDI41" s="1176"/>
      <c r="FDJ41" s="1176"/>
      <c r="FDK41" s="1176"/>
      <c r="FDL41" s="1176"/>
      <c r="FDM41" s="1176"/>
      <c r="FDN41" s="1176"/>
      <c r="FDO41" s="1176"/>
      <c r="FDP41" s="1176"/>
      <c r="FDQ41" s="1176"/>
      <c r="FDR41" s="1176"/>
      <c r="FDS41" s="1176"/>
      <c r="FDT41" s="1176"/>
      <c r="FDU41" s="1176"/>
      <c r="FDV41" s="1176"/>
      <c r="FDW41" s="1176"/>
      <c r="FDX41" s="1176"/>
      <c r="FDY41" s="1176"/>
      <c r="FDZ41" s="1176"/>
      <c r="FEA41" s="1176"/>
      <c r="FEB41" s="1176"/>
      <c r="FEC41" s="1176"/>
      <c r="FED41" s="1176"/>
      <c r="FEE41" s="1176"/>
      <c r="FEF41" s="1176"/>
      <c r="FEG41" s="1176"/>
      <c r="FEH41" s="1176"/>
      <c r="FEI41" s="1176"/>
      <c r="FEJ41" s="1176"/>
      <c r="FEK41" s="1176"/>
      <c r="FEL41" s="1176"/>
      <c r="FEM41" s="1176"/>
      <c r="FEN41" s="1176"/>
      <c r="FEO41" s="1176"/>
      <c r="FEP41" s="1176"/>
      <c r="FEQ41" s="1176"/>
      <c r="FER41" s="1176"/>
      <c r="FES41" s="1176"/>
      <c r="FET41" s="1176"/>
      <c r="FEU41" s="1176"/>
      <c r="FEV41" s="1176"/>
      <c r="FEW41" s="1176"/>
      <c r="FEX41" s="1176"/>
      <c r="FEY41" s="1176"/>
      <c r="FEZ41" s="1176"/>
      <c r="FFA41" s="1176"/>
      <c r="FFB41" s="1176"/>
      <c r="FFC41" s="1176"/>
      <c r="FFD41" s="1176"/>
      <c r="FFE41" s="1176"/>
      <c r="FFF41" s="1176"/>
      <c r="FFG41" s="1176"/>
      <c r="FFH41" s="1176"/>
      <c r="FFI41" s="1176"/>
      <c r="FFJ41" s="1176"/>
      <c r="FFK41" s="1176"/>
      <c r="FFL41" s="1176"/>
      <c r="FFM41" s="1176"/>
      <c r="FFN41" s="1176"/>
      <c r="FFO41" s="1176"/>
      <c r="FFP41" s="1176"/>
      <c r="FFQ41" s="1176"/>
      <c r="FFR41" s="1176"/>
      <c r="FFS41" s="1176"/>
      <c r="FFT41" s="1176"/>
      <c r="FFU41" s="1176"/>
      <c r="FFV41" s="1176"/>
      <c r="FFW41" s="1176"/>
      <c r="FFX41" s="1176"/>
      <c r="FFY41" s="1176"/>
      <c r="FFZ41" s="1176"/>
      <c r="FGA41" s="1176"/>
      <c r="FGB41" s="1176"/>
      <c r="FGC41" s="1176"/>
      <c r="FGD41" s="1176"/>
      <c r="FGE41" s="1176"/>
      <c r="FGF41" s="1176"/>
      <c r="FGG41" s="1176"/>
      <c r="FGH41" s="1176"/>
      <c r="FGI41" s="1176"/>
      <c r="FGJ41" s="1176"/>
      <c r="FGK41" s="1176"/>
      <c r="FGL41" s="1176"/>
      <c r="FGM41" s="1176"/>
      <c r="FGN41" s="1176"/>
      <c r="FGO41" s="1176"/>
      <c r="FGP41" s="1176"/>
      <c r="FGQ41" s="1176"/>
      <c r="FGR41" s="1176"/>
      <c r="FGS41" s="1176"/>
      <c r="FGT41" s="1176"/>
      <c r="FGU41" s="1176"/>
      <c r="FGV41" s="1176"/>
      <c r="FGW41" s="1176"/>
      <c r="FGX41" s="1176"/>
      <c r="FGY41" s="1176"/>
      <c r="FGZ41" s="1176"/>
      <c r="FHA41" s="1176"/>
      <c r="FHB41" s="1176"/>
      <c r="FHC41" s="1176"/>
      <c r="FHD41" s="1176"/>
      <c r="FHE41" s="1176"/>
      <c r="FHF41" s="1176"/>
      <c r="FHG41" s="1176"/>
      <c r="FHH41" s="1176"/>
      <c r="FHI41" s="1176"/>
      <c r="FHJ41" s="1176"/>
      <c r="FHK41" s="1176"/>
      <c r="FHL41" s="1176"/>
      <c r="FHM41" s="1176"/>
      <c r="FHN41" s="1176"/>
      <c r="FHO41" s="1176"/>
      <c r="FHP41" s="1176"/>
      <c r="FHQ41" s="1176"/>
      <c r="FHR41" s="1176"/>
      <c r="FHS41" s="1176"/>
      <c r="FHT41" s="1176"/>
      <c r="FHU41" s="1176"/>
      <c r="FHV41" s="1176"/>
      <c r="FHW41" s="1176"/>
      <c r="FHX41" s="1176"/>
      <c r="FHY41" s="1176"/>
      <c r="FHZ41" s="1176"/>
      <c r="FIA41" s="1176"/>
      <c r="FIB41" s="1176"/>
      <c r="FIC41" s="1176"/>
      <c r="FID41" s="1176"/>
      <c r="FIE41" s="1176"/>
      <c r="FIF41" s="1176"/>
      <c r="FIG41" s="1176"/>
      <c r="FIH41" s="1176"/>
      <c r="FII41" s="1176"/>
      <c r="FIJ41" s="1176"/>
      <c r="FIK41" s="1176"/>
      <c r="FIL41" s="1176"/>
      <c r="FIM41" s="1176"/>
      <c r="FIN41" s="1176"/>
      <c r="FIO41" s="1176"/>
      <c r="FIP41" s="1176"/>
      <c r="FIQ41" s="1176"/>
      <c r="FIR41" s="1176"/>
      <c r="FIS41" s="1176"/>
      <c r="FIT41" s="1176"/>
      <c r="FIU41" s="1176"/>
      <c r="FIV41" s="1176"/>
      <c r="FIW41" s="1176"/>
      <c r="FIX41" s="1176"/>
      <c r="FIY41" s="1176"/>
      <c r="FIZ41" s="1176"/>
      <c r="FJA41" s="1176"/>
      <c r="FJB41" s="1176"/>
      <c r="FJC41" s="1176"/>
      <c r="FJD41" s="1176"/>
      <c r="FJE41" s="1176"/>
      <c r="FJF41" s="1176"/>
      <c r="FJG41" s="1176"/>
      <c r="FJH41" s="1176"/>
      <c r="FJI41" s="1176"/>
      <c r="FJJ41" s="1176"/>
      <c r="FJK41" s="1176"/>
      <c r="FJL41" s="1176"/>
      <c r="FJM41" s="1176"/>
      <c r="FJN41" s="1176"/>
      <c r="FJO41" s="1176"/>
      <c r="FJP41" s="1176"/>
      <c r="FJQ41" s="1176"/>
      <c r="FJR41" s="1176"/>
      <c r="FJS41" s="1176"/>
      <c r="FJT41" s="1176"/>
      <c r="FJU41" s="1176"/>
      <c r="FJV41" s="1176"/>
      <c r="FJW41" s="1176"/>
      <c r="FJX41" s="1176"/>
      <c r="FJY41" s="1176"/>
      <c r="FJZ41" s="1176"/>
      <c r="FKA41" s="1176"/>
      <c r="FKB41" s="1176"/>
      <c r="FKC41" s="1176"/>
      <c r="FKD41" s="1176"/>
      <c r="FKE41" s="1176"/>
      <c r="FKF41" s="1176"/>
      <c r="FKG41" s="1176"/>
      <c r="FKH41" s="1176"/>
      <c r="FKI41" s="1176"/>
      <c r="FKJ41" s="1176"/>
      <c r="FKK41" s="1176"/>
      <c r="FKL41" s="1176"/>
      <c r="FKM41" s="1176"/>
      <c r="FKN41" s="1176"/>
      <c r="FKO41" s="1176"/>
      <c r="FKP41" s="1176"/>
      <c r="FKQ41" s="1176"/>
      <c r="FKR41" s="1176"/>
      <c r="FKS41" s="1176"/>
      <c r="FKT41" s="1176"/>
      <c r="FKU41" s="1176"/>
      <c r="FKV41" s="1176"/>
      <c r="FKW41" s="1176"/>
      <c r="FKX41" s="1176"/>
      <c r="FKY41" s="1176"/>
      <c r="FKZ41" s="1176"/>
      <c r="FLA41" s="1176"/>
      <c r="FLB41" s="1176"/>
      <c r="FLC41" s="1176"/>
      <c r="FLD41" s="1176"/>
      <c r="FLE41" s="1176"/>
      <c r="FLF41" s="1176"/>
      <c r="FLG41" s="1176"/>
      <c r="FLH41" s="1176"/>
      <c r="FLI41" s="1176"/>
      <c r="FLJ41" s="1176"/>
      <c r="FLK41" s="1176"/>
      <c r="FLL41" s="1176"/>
      <c r="FLM41" s="1176"/>
      <c r="FLN41" s="1176"/>
      <c r="FLO41" s="1176"/>
      <c r="FLP41" s="1176"/>
      <c r="FLQ41" s="1176"/>
      <c r="FLR41" s="1176"/>
      <c r="FLS41" s="1176"/>
      <c r="FLT41" s="1176"/>
      <c r="FLU41" s="1176"/>
      <c r="FLV41" s="1176"/>
      <c r="FLW41" s="1176"/>
      <c r="FLX41" s="1176"/>
      <c r="FLY41" s="1176"/>
      <c r="FLZ41" s="1176"/>
      <c r="FMA41" s="1176"/>
      <c r="FMB41" s="1176"/>
      <c r="FMC41" s="1176"/>
      <c r="FMD41" s="1176"/>
      <c r="FME41" s="1176"/>
      <c r="FMF41" s="1176"/>
      <c r="FMG41" s="1176"/>
      <c r="FMH41" s="1176"/>
      <c r="FMI41" s="1176"/>
      <c r="FMJ41" s="1176"/>
      <c r="FMK41" s="1176"/>
      <c r="FML41" s="1176"/>
      <c r="FMM41" s="1176"/>
      <c r="FMN41" s="1176"/>
      <c r="FMO41" s="1176"/>
      <c r="FMP41" s="1176"/>
      <c r="FMQ41" s="1176"/>
      <c r="FMR41" s="1176"/>
      <c r="FMS41" s="1176"/>
      <c r="FMT41" s="1176"/>
      <c r="FMU41" s="1176"/>
      <c r="FMV41" s="1176"/>
      <c r="FMW41" s="1176"/>
      <c r="FMX41" s="1176"/>
      <c r="FMY41" s="1176"/>
      <c r="FMZ41" s="1176"/>
      <c r="FNA41" s="1176"/>
      <c r="FNB41" s="1176"/>
      <c r="FNC41" s="1176"/>
      <c r="FND41" s="1176"/>
      <c r="FNE41" s="1176"/>
      <c r="FNF41" s="1176"/>
      <c r="FNG41" s="1176"/>
      <c r="FNH41" s="1176"/>
      <c r="FNI41" s="1176"/>
      <c r="FNJ41" s="1176"/>
      <c r="FNK41" s="1176"/>
      <c r="FNL41" s="1176"/>
      <c r="FNM41" s="1176"/>
      <c r="FNN41" s="1176"/>
      <c r="FNO41" s="1176"/>
      <c r="FNP41" s="1176"/>
      <c r="FNQ41" s="1176"/>
      <c r="FNR41" s="1176"/>
      <c r="FNS41" s="1176"/>
      <c r="FNT41" s="1176"/>
      <c r="FNU41" s="1176"/>
      <c r="FNV41" s="1176"/>
      <c r="FNW41" s="1176"/>
      <c r="FNX41" s="1176"/>
      <c r="FNY41" s="1176"/>
      <c r="FNZ41" s="1176"/>
      <c r="FOA41" s="1176"/>
      <c r="FOB41" s="1176"/>
      <c r="FOC41" s="1176"/>
      <c r="FOD41" s="1176"/>
      <c r="FOE41" s="1176"/>
      <c r="FOF41" s="1176"/>
      <c r="FOG41" s="1176"/>
      <c r="FOH41" s="1176"/>
      <c r="FOI41" s="1176"/>
      <c r="FOJ41" s="1176"/>
      <c r="FOK41" s="1176"/>
      <c r="FOL41" s="1176"/>
      <c r="FOM41" s="1176"/>
      <c r="FON41" s="1176"/>
      <c r="FOO41" s="1176"/>
      <c r="FOP41" s="1176"/>
      <c r="FOQ41" s="1176"/>
      <c r="FOR41" s="1176"/>
      <c r="FOS41" s="1176"/>
      <c r="FOT41" s="1176"/>
      <c r="FOU41" s="1176"/>
      <c r="FOV41" s="1176"/>
      <c r="FOW41" s="1176"/>
      <c r="FOX41" s="1176"/>
      <c r="FOY41" s="1176"/>
      <c r="FOZ41" s="1176"/>
      <c r="FPA41" s="1176"/>
      <c r="FPB41" s="1176"/>
      <c r="FPC41" s="1176"/>
      <c r="FPD41" s="1176"/>
      <c r="FPE41" s="1176"/>
      <c r="FPF41" s="1176"/>
      <c r="FPG41" s="1176"/>
      <c r="FPH41" s="1176"/>
      <c r="FPI41" s="1176"/>
      <c r="FPJ41" s="1176"/>
      <c r="FPK41" s="1176"/>
      <c r="FPL41" s="1176"/>
      <c r="FPM41" s="1176"/>
      <c r="FPN41" s="1176"/>
      <c r="FPO41" s="1176"/>
      <c r="FPP41" s="1176"/>
      <c r="FPQ41" s="1176"/>
      <c r="FPR41" s="1176"/>
      <c r="FPS41" s="1176"/>
      <c r="FPT41" s="1176"/>
      <c r="FPU41" s="1176"/>
      <c r="FPV41" s="1176"/>
      <c r="FPW41" s="1176"/>
      <c r="FPX41" s="1176"/>
      <c r="FPY41" s="1176"/>
      <c r="FPZ41" s="1176"/>
      <c r="FQA41" s="1176"/>
      <c r="FQB41" s="1176"/>
      <c r="FQC41" s="1176"/>
      <c r="FQD41" s="1176"/>
      <c r="FQE41" s="1176"/>
      <c r="FQF41" s="1176"/>
      <c r="FQG41" s="1176"/>
      <c r="FQH41" s="1176"/>
      <c r="FQI41" s="1176"/>
      <c r="FQJ41" s="1176"/>
      <c r="FQK41" s="1176"/>
      <c r="FQL41" s="1176"/>
      <c r="FQM41" s="1176"/>
      <c r="FQN41" s="1176"/>
      <c r="FQO41" s="1176"/>
      <c r="FQP41" s="1176"/>
      <c r="FQQ41" s="1176"/>
      <c r="FQR41" s="1176"/>
      <c r="FQS41" s="1176"/>
      <c r="FQT41" s="1176"/>
      <c r="FQU41" s="1176"/>
      <c r="FQV41" s="1176"/>
      <c r="FQW41" s="1176"/>
      <c r="FQX41" s="1176"/>
      <c r="FQY41" s="1176"/>
      <c r="FQZ41" s="1176"/>
      <c r="FRA41" s="1176"/>
      <c r="FRB41" s="1176"/>
      <c r="FRC41" s="1176"/>
      <c r="FRD41" s="1176"/>
      <c r="FRE41" s="1176"/>
      <c r="FRF41" s="1176"/>
      <c r="FRG41" s="1176"/>
      <c r="FRH41" s="1176"/>
      <c r="FRI41" s="1176"/>
      <c r="FRJ41" s="1176"/>
      <c r="FRK41" s="1176"/>
      <c r="FRL41" s="1176"/>
      <c r="FRM41" s="1176"/>
      <c r="FRN41" s="1176"/>
      <c r="FRO41" s="1176"/>
      <c r="FRP41" s="1176"/>
      <c r="FRQ41" s="1176"/>
      <c r="FRR41" s="1176"/>
      <c r="FRS41" s="1176"/>
      <c r="FRT41" s="1176"/>
      <c r="FRU41" s="1176"/>
      <c r="FRV41" s="1176"/>
      <c r="FRW41" s="1176"/>
      <c r="FRX41" s="1176"/>
      <c r="FRY41" s="1176"/>
      <c r="FRZ41" s="1176"/>
      <c r="FSA41" s="1176"/>
      <c r="FSB41" s="1176"/>
      <c r="FSC41" s="1176"/>
      <c r="FSD41" s="1176"/>
      <c r="FSE41" s="1176"/>
      <c r="FSF41" s="1176"/>
      <c r="FSG41" s="1176"/>
      <c r="FSH41" s="1176"/>
      <c r="FSI41" s="1176"/>
      <c r="FSJ41" s="1176"/>
      <c r="FSK41" s="1176"/>
      <c r="FSL41" s="1176"/>
      <c r="FSM41" s="1176"/>
      <c r="FSN41" s="1176"/>
      <c r="FSO41" s="1176"/>
      <c r="FSP41" s="1176"/>
      <c r="FSQ41" s="1176"/>
      <c r="FSR41" s="1176"/>
      <c r="FSS41" s="1176"/>
      <c r="FST41" s="1176"/>
      <c r="FSU41" s="1176"/>
      <c r="FSV41" s="1176"/>
      <c r="FSW41" s="1176"/>
      <c r="FSX41" s="1176"/>
      <c r="FSY41" s="1176"/>
      <c r="FSZ41" s="1176"/>
      <c r="FTA41" s="1176"/>
      <c r="FTB41" s="1176"/>
      <c r="FTC41" s="1176"/>
      <c r="FTD41" s="1176"/>
      <c r="FTE41" s="1176"/>
      <c r="FTF41" s="1176"/>
      <c r="FTG41" s="1176"/>
      <c r="FTH41" s="1176"/>
      <c r="FTI41" s="1176"/>
      <c r="FTJ41" s="1176"/>
      <c r="FTK41" s="1176"/>
      <c r="FTL41" s="1176"/>
      <c r="FTM41" s="1176"/>
      <c r="FTN41" s="1176"/>
      <c r="FTO41" s="1176"/>
      <c r="FTP41" s="1176"/>
      <c r="FTQ41" s="1176"/>
      <c r="FTR41" s="1176"/>
      <c r="FTS41" s="1176"/>
      <c r="FTT41" s="1176"/>
      <c r="FTU41" s="1176"/>
      <c r="FTV41" s="1176"/>
      <c r="FTW41" s="1176"/>
      <c r="FTX41" s="1176"/>
      <c r="FTY41" s="1176"/>
      <c r="FTZ41" s="1176"/>
      <c r="FUA41" s="1176"/>
      <c r="FUB41" s="1176"/>
      <c r="FUC41" s="1176"/>
      <c r="FUD41" s="1176"/>
      <c r="FUE41" s="1176"/>
      <c r="FUF41" s="1176"/>
      <c r="FUG41" s="1176"/>
      <c r="FUH41" s="1176"/>
      <c r="FUI41" s="1176"/>
      <c r="FUJ41" s="1176"/>
      <c r="FUK41" s="1176"/>
      <c r="FUL41" s="1176"/>
      <c r="FUM41" s="1176"/>
      <c r="FUN41" s="1176"/>
      <c r="FUO41" s="1176"/>
      <c r="FUP41" s="1176"/>
      <c r="FUQ41" s="1176"/>
      <c r="FUR41" s="1176"/>
      <c r="FUS41" s="1176"/>
      <c r="FUT41" s="1176"/>
      <c r="FUU41" s="1176"/>
      <c r="FUV41" s="1176"/>
      <c r="FUW41" s="1176"/>
      <c r="FUX41" s="1176"/>
      <c r="FUY41" s="1176"/>
      <c r="FUZ41" s="1176"/>
      <c r="FVA41" s="1176"/>
      <c r="FVB41" s="1176"/>
      <c r="FVC41" s="1176"/>
      <c r="FVD41" s="1176"/>
      <c r="FVE41" s="1176"/>
      <c r="FVF41" s="1176"/>
      <c r="FVG41" s="1176"/>
      <c r="FVH41" s="1176"/>
      <c r="FVI41" s="1176"/>
      <c r="FVJ41" s="1176"/>
      <c r="FVK41" s="1176"/>
      <c r="FVL41" s="1176"/>
      <c r="FVM41" s="1176"/>
      <c r="FVN41" s="1176"/>
      <c r="FVO41" s="1176"/>
      <c r="FVP41" s="1176"/>
      <c r="FVQ41" s="1176"/>
      <c r="FVR41" s="1176"/>
      <c r="FVS41" s="1176"/>
      <c r="FVT41" s="1176"/>
      <c r="FVU41" s="1176"/>
      <c r="FVV41" s="1176"/>
      <c r="FVW41" s="1176"/>
      <c r="FVX41" s="1176"/>
      <c r="FVY41" s="1176"/>
      <c r="FVZ41" s="1176"/>
      <c r="FWA41" s="1176"/>
      <c r="FWB41" s="1176"/>
      <c r="FWC41" s="1176"/>
      <c r="FWD41" s="1176"/>
      <c r="FWE41" s="1176"/>
      <c r="FWF41" s="1176"/>
      <c r="FWG41" s="1176"/>
      <c r="FWH41" s="1176"/>
      <c r="FWI41" s="1176"/>
      <c r="FWJ41" s="1176"/>
      <c r="FWK41" s="1176"/>
      <c r="FWL41" s="1176"/>
      <c r="FWM41" s="1176"/>
      <c r="FWN41" s="1176"/>
      <c r="FWO41" s="1176"/>
      <c r="FWP41" s="1176"/>
      <c r="FWQ41" s="1176"/>
      <c r="FWR41" s="1176"/>
      <c r="FWS41" s="1176"/>
      <c r="FWT41" s="1176"/>
      <c r="FWU41" s="1176"/>
      <c r="FWV41" s="1176"/>
      <c r="FWW41" s="1176"/>
      <c r="FWX41" s="1176"/>
      <c r="FWY41" s="1176"/>
      <c r="FWZ41" s="1176"/>
      <c r="FXA41" s="1176"/>
      <c r="FXB41" s="1176"/>
      <c r="FXC41" s="1176"/>
      <c r="FXD41" s="1176"/>
      <c r="FXE41" s="1176"/>
      <c r="FXF41" s="1176"/>
      <c r="FXG41" s="1176"/>
      <c r="FXH41" s="1176"/>
      <c r="FXI41" s="1176"/>
      <c r="FXJ41" s="1176"/>
      <c r="FXK41" s="1176"/>
      <c r="FXL41" s="1176"/>
      <c r="FXM41" s="1176"/>
      <c r="FXN41" s="1176"/>
      <c r="FXO41" s="1176"/>
      <c r="FXP41" s="1176"/>
      <c r="FXQ41" s="1176"/>
      <c r="FXR41" s="1176"/>
      <c r="FXS41" s="1176"/>
      <c r="FXT41" s="1176"/>
      <c r="FXU41" s="1176"/>
      <c r="FXV41" s="1176"/>
      <c r="FXW41" s="1176"/>
      <c r="FXX41" s="1176"/>
      <c r="FXY41" s="1176"/>
      <c r="FXZ41" s="1176"/>
      <c r="FYA41" s="1176"/>
      <c r="FYB41" s="1176"/>
      <c r="FYC41" s="1176"/>
      <c r="FYD41" s="1176"/>
      <c r="FYE41" s="1176"/>
      <c r="FYF41" s="1176"/>
      <c r="FYG41" s="1176"/>
      <c r="FYH41" s="1176"/>
      <c r="FYI41" s="1176"/>
      <c r="FYJ41" s="1176"/>
      <c r="FYK41" s="1176"/>
      <c r="FYL41" s="1176"/>
      <c r="FYM41" s="1176"/>
      <c r="FYN41" s="1176"/>
      <c r="FYO41" s="1176"/>
      <c r="FYP41" s="1176"/>
      <c r="FYQ41" s="1176"/>
      <c r="FYR41" s="1176"/>
      <c r="FYS41" s="1176"/>
      <c r="FYT41" s="1176"/>
      <c r="FYU41" s="1176"/>
      <c r="FYV41" s="1176"/>
      <c r="FYW41" s="1176"/>
      <c r="FYX41" s="1176"/>
      <c r="FYY41" s="1176"/>
      <c r="FYZ41" s="1176"/>
      <c r="FZA41" s="1176"/>
      <c r="FZB41" s="1176"/>
      <c r="FZC41" s="1176"/>
      <c r="FZD41" s="1176"/>
      <c r="FZE41" s="1176"/>
      <c r="FZF41" s="1176"/>
      <c r="FZG41" s="1176"/>
      <c r="FZH41" s="1176"/>
      <c r="FZI41" s="1176"/>
      <c r="FZJ41" s="1176"/>
      <c r="FZK41" s="1176"/>
      <c r="FZL41" s="1176"/>
      <c r="FZM41" s="1176"/>
      <c r="FZN41" s="1176"/>
      <c r="FZO41" s="1176"/>
      <c r="FZP41" s="1176"/>
      <c r="FZQ41" s="1176"/>
      <c r="FZR41" s="1176"/>
      <c r="FZS41" s="1176"/>
      <c r="FZT41" s="1176"/>
      <c r="FZU41" s="1176"/>
      <c r="FZV41" s="1176"/>
      <c r="FZW41" s="1176"/>
      <c r="FZX41" s="1176"/>
      <c r="FZY41" s="1176"/>
      <c r="FZZ41" s="1176"/>
      <c r="GAA41" s="1176"/>
      <c r="GAB41" s="1176"/>
      <c r="GAC41" s="1176"/>
      <c r="GAD41" s="1176"/>
      <c r="GAE41" s="1176"/>
      <c r="GAF41" s="1176"/>
      <c r="GAG41" s="1176"/>
      <c r="GAH41" s="1176"/>
      <c r="GAI41" s="1176"/>
      <c r="GAJ41" s="1176"/>
      <c r="GAK41" s="1176"/>
      <c r="GAL41" s="1176"/>
      <c r="GAM41" s="1176"/>
      <c r="GAN41" s="1176"/>
      <c r="GAO41" s="1176"/>
      <c r="GAP41" s="1176"/>
      <c r="GAQ41" s="1176"/>
      <c r="GAR41" s="1176"/>
      <c r="GAS41" s="1176"/>
      <c r="GAT41" s="1176"/>
      <c r="GAU41" s="1176"/>
      <c r="GAV41" s="1176"/>
      <c r="GAW41" s="1176"/>
      <c r="GAX41" s="1176"/>
      <c r="GAY41" s="1176"/>
      <c r="GAZ41" s="1176"/>
      <c r="GBA41" s="1176"/>
      <c r="GBB41" s="1176"/>
      <c r="GBC41" s="1176"/>
      <c r="GBD41" s="1176"/>
      <c r="GBE41" s="1176"/>
      <c r="GBF41" s="1176"/>
      <c r="GBG41" s="1176"/>
      <c r="GBH41" s="1176"/>
      <c r="GBI41" s="1176"/>
      <c r="GBJ41" s="1176"/>
      <c r="GBK41" s="1176"/>
      <c r="GBL41" s="1176"/>
      <c r="GBM41" s="1176"/>
      <c r="GBN41" s="1176"/>
      <c r="GBO41" s="1176"/>
      <c r="GBP41" s="1176"/>
      <c r="GBQ41" s="1176"/>
      <c r="GBR41" s="1176"/>
      <c r="GBS41" s="1176"/>
      <c r="GBT41" s="1176"/>
      <c r="GBU41" s="1176"/>
      <c r="GBV41" s="1176"/>
      <c r="GBW41" s="1176"/>
      <c r="GBX41" s="1176"/>
      <c r="GBY41" s="1176"/>
      <c r="GBZ41" s="1176"/>
      <c r="GCA41" s="1176"/>
      <c r="GCB41" s="1176"/>
      <c r="GCC41" s="1176"/>
      <c r="GCD41" s="1176"/>
      <c r="GCE41" s="1176"/>
      <c r="GCF41" s="1176"/>
      <c r="GCG41" s="1176"/>
      <c r="GCH41" s="1176"/>
      <c r="GCI41" s="1176"/>
      <c r="GCJ41" s="1176"/>
      <c r="GCK41" s="1176"/>
      <c r="GCL41" s="1176"/>
      <c r="GCM41" s="1176"/>
      <c r="GCN41" s="1176"/>
      <c r="GCO41" s="1176"/>
      <c r="GCP41" s="1176"/>
      <c r="GCQ41" s="1176"/>
      <c r="GCR41" s="1176"/>
      <c r="GCS41" s="1176"/>
      <c r="GCT41" s="1176"/>
      <c r="GCU41" s="1176"/>
      <c r="GCV41" s="1176"/>
      <c r="GCW41" s="1176"/>
      <c r="GCX41" s="1176"/>
      <c r="GCY41" s="1176"/>
      <c r="GCZ41" s="1176"/>
      <c r="GDA41" s="1176"/>
      <c r="GDB41" s="1176"/>
      <c r="GDC41" s="1176"/>
      <c r="GDD41" s="1176"/>
      <c r="GDE41" s="1176"/>
      <c r="GDF41" s="1176"/>
      <c r="GDG41" s="1176"/>
      <c r="GDH41" s="1176"/>
      <c r="GDI41" s="1176"/>
      <c r="GDJ41" s="1176"/>
      <c r="GDK41" s="1176"/>
      <c r="GDL41" s="1176"/>
      <c r="GDM41" s="1176"/>
      <c r="GDN41" s="1176"/>
      <c r="GDO41" s="1176"/>
      <c r="GDP41" s="1176"/>
      <c r="GDQ41" s="1176"/>
      <c r="GDR41" s="1176"/>
      <c r="GDS41" s="1176"/>
      <c r="GDT41" s="1176"/>
      <c r="GDU41" s="1176"/>
      <c r="GDV41" s="1176"/>
      <c r="GDW41" s="1176"/>
      <c r="GDX41" s="1176"/>
      <c r="GDY41" s="1176"/>
      <c r="GDZ41" s="1176"/>
      <c r="GEA41" s="1176"/>
      <c r="GEB41" s="1176"/>
      <c r="GEC41" s="1176"/>
      <c r="GED41" s="1176"/>
      <c r="GEE41" s="1176"/>
      <c r="GEF41" s="1176"/>
      <c r="GEG41" s="1176"/>
      <c r="GEH41" s="1176"/>
      <c r="GEI41" s="1176"/>
      <c r="GEJ41" s="1176"/>
      <c r="GEK41" s="1176"/>
      <c r="GEL41" s="1176"/>
      <c r="GEM41" s="1176"/>
      <c r="GEN41" s="1176"/>
      <c r="GEO41" s="1176"/>
      <c r="GEP41" s="1176"/>
      <c r="GEQ41" s="1176"/>
      <c r="GER41" s="1176"/>
      <c r="GES41" s="1176"/>
      <c r="GET41" s="1176"/>
      <c r="GEU41" s="1176"/>
      <c r="GEV41" s="1176"/>
      <c r="GEW41" s="1176"/>
      <c r="GEX41" s="1176"/>
      <c r="GEY41" s="1176"/>
      <c r="GEZ41" s="1176"/>
      <c r="GFA41" s="1176"/>
      <c r="GFB41" s="1176"/>
      <c r="GFC41" s="1176"/>
      <c r="GFD41" s="1176"/>
      <c r="GFE41" s="1176"/>
      <c r="GFF41" s="1176"/>
      <c r="GFG41" s="1176"/>
      <c r="GFH41" s="1176"/>
      <c r="GFI41" s="1176"/>
      <c r="GFJ41" s="1176"/>
      <c r="GFK41" s="1176"/>
      <c r="GFL41" s="1176"/>
      <c r="GFM41" s="1176"/>
      <c r="GFN41" s="1176"/>
      <c r="GFO41" s="1176"/>
      <c r="GFP41" s="1176"/>
      <c r="GFQ41" s="1176"/>
      <c r="GFR41" s="1176"/>
      <c r="GFS41" s="1176"/>
      <c r="GFT41" s="1176"/>
      <c r="GFU41" s="1176"/>
      <c r="GFV41" s="1176"/>
      <c r="GFW41" s="1176"/>
      <c r="GFX41" s="1176"/>
      <c r="GFY41" s="1176"/>
      <c r="GFZ41" s="1176"/>
      <c r="GGA41" s="1176"/>
      <c r="GGB41" s="1176"/>
      <c r="GGC41" s="1176"/>
      <c r="GGD41" s="1176"/>
      <c r="GGE41" s="1176"/>
      <c r="GGF41" s="1176"/>
      <c r="GGG41" s="1176"/>
      <c r="GGH41" s="1176"/>
      <c r="GGI41" s="1176"/>
      <c r="GGJ41" s="1176"/>
      <c r="GGK41" s="1176"/>
      <c r="GGL41" s="1176"/>
      <c r="GGM41" s="1176"/>
      <c r="GGN41" s="1176"/>
      <c r="GGO41" s="1176"/>
      <c r="GGP41" s="1176"/>
      <c r="GGQ41" s="1176"/>
      <c r="GGR41" s="1176"/>
      <c r="GGS41" s="1176"/>
      <c r="GGT41" s="1176"/>
      <c r="GGU41" s="1176"/>
      <c r="GGV41" s="1176"/>
      <c r="GGW41" s="1176"/>
      <c r="GGX41" s="1176"/>
      <c r="GGY41" s="1176"/>
      <c r="GGZ41" s="1176"/>
      <c r="GHA41" s="1176"/>
      <c r="GHB41" s="1176"/>
      <c r="GHC41" s="1176"/>
      <c r="GHD41" s="1176"/>
      <c r="GHE41" s="1176"/>
      <c r="GHF41" s="1176"/>
      <c r="GHG41" s="1176"/>
      <c r="GHH41" s="1176"/>
      <c r="GHI41" s="1176"/>
      <c r="GHJ41" s="1176"/>
      <c r="GHK41" s="1176"/>
      <c r="GHL41" s="1176"/>
      <c r="GHM41" s="1176"/>
      <c r="GHN41" s="1176"/>
      <c r="GHO41" s="1176"/>
      <c r="GHP41" s="1176"/>
      <c r="GHQ41" s="1176"/>
      <c r="GHR41" s="1176"/>
      <c r="GHS41" s="1176"/>
      <c r="GHT41" s="1176"/>
      <c r="GHU41" s="1176"/>
      <c r="GHV41" s="1176"/>
      <c r="GHW41" s="1176"/>
      <c r="GHX41" s="1176"/>
      <c r="GHY41" s="1176"/>
      <c r="GHZ41" s="1176"/>
      <c r="GIA41" s="1176"/>
      <c r="GIB41" s="1176"/>
      <c r="GIC41" s="1176"/>
      <c r="GID41" s="1176"/>
      <c r="GIE41" s="1176"/>
      <c r="GIF41" s="1176"/>
      <c r="GIG41" s="1176"/>
      <c r="GIH41" s="1176"/>
      <c r="GII41" s="1176"/>
      <c r="GIJ41" s="1176"/>
      <c r="GIK41" s="1176"/>
      <c r="GIL41" s="1176"/>
      <c r="GIM41" s="1176"/>
      <c r="GIN41" s="1176"/>
      <c r="GIO41" s="1176"/>
      <c r="GIP41" s="1176"/>
      <c r="GIQ41" s="1176"/>
      <c r="GIR41" s="1176"/>
      <c r="GIS41" s="1176"/>
      <c r="GIT41" s="1176"/>
      <c r="GIU41" s="1176"/>
      <c r="GIV41" s="1176"/>
      <c r="GIW41" s="1176"/>
      <c r="GIX41" s="1176"/>
      <c r="GIY41" s="1176"/>
      <c r="GIZ41" s="1176"/>
      <c r="GJA41" s="1176"/>
      <c r="GJB41" s="1176"/>
      <c r="GJC41" s="1176"/>
      <c r="GJD41" s="1176"/>
      <c r="GJE41" s="1176"/>
      <c r="GJF41" s="1176"/>
      <c r="GJG41" s="1176"/>
      <c r="GJH41" s="1176"/>
      <c r="GJI41" s="1176"/>
      <c r="GJJ41" s="1176"/>
      <c r="GJK41" s="1176"/>
      <c r="GJL41" s="1176"/>
      <c r="GJM41" s="1176"/>
      <c r="GJN41" s="1176"/>
      <c r="GJO41" s="1176"/>
      <c r="GJP41" s="1176"/>
      <c r="GJQ41" s="1176"/>
      <c r="GJR41" s="1176"/>
      <c r="GJS41" s="1176"/>
      <c r="GJT41" s="1176"/>
      <c r="GJU41" s="1176"/>
      <c r="GJV41" s="1176"/>
      <c r="GJW41" s="1176"/>
      <c r="GJX41" s="1176"/>
      <c r="GJY41" s="1176"/>
      <c r="GJZ41" s="1176"/>
      <c r="GKA41" s="1176"/>
      <c r="GKB41" s="1176"/>
      <c r="GKC41" s="1176"/>
      <c r="GKD41" s="1176"/>
      <c r="GKE41" s="1176"/>
      <c r="GKF41" s="1176"/>
      <c r="GKG41" s="1176"/>
      <c r="GKH41" s="1176"/>
      <c r="GKI41" s="1176"/>
      <c r="GKJ41" s="1176"/>
      <c r="GKK41" s="1176"/>
      <c r="GKL41" s="1176"/>
      <c r="GKM41" s="1176"/>
      <c r="GKN41" s="1176"/>
      <c r="GKO41" s="1176"/>
      <c r="GKP41" s="1176"/>
      <c r="GKQ41" s="1176"/>
      <c r="GKR41" s="1176"/>
      <c r="GKS41" s="1176"/>
      <c r="GKT41" s="1176"/>
      <c r="GKU41" s="1176"/>
      <c r="GKV41" s="1176"/>
      <c r="GKW41" s="1176"/>
      <c r="GKX41" s="1176"/>
      <c r="GKY41" s="1176"/>
      <c r="GKZ41" s="1176"/>
      <c r="GLA41" s="1176"/>
      <c r="GLB41" s="1176"/>
      <c r="GLC41" s="1176"/>
      <c r="GLD41" s="1176"/>
      <c r="GLE41" s="1176"/>
      <c r="GLF41" s="1176"/>
      <c r="GLG41" s="1176"/>
      <c r="GLH41" s="1176"/>
      <c r="GLI41" s="1176"/>
      <c r="GLJ41" s="1176"/>
      <c r="GLK41" s="1176"/>
      <c r="GLL41" s="1176"/>
      <c r="GLM41" s="1176"/>
      <c r="GLN41" s="1176"/>
      <c r="GLO41" s="1176"/>
      <c r="GLP41" s="1176"/>
      <c r="GLQ41" s="1176"/>
      <c r="GLR41" s="1176"/>
      <c r="GLS41" s="1176"/>
      <c r="GLT41" s="1176"/>
      <c r="GLU41" s="1176"/>
      <c r="GLV41" s="1176"/>
      <c r="GLW41" s="1176"/>
      <c r="GLX41" s="1176"/>
      <c r="GLY41" s="1176"/>
      <c r="GLZ41" s="1176"/>
      <c r="GMA41" s="1176"/>
      <c r="GMB41" s="1176"/>
      <c r="GMC41" s="1176"/>
      <c r="GMD41" s="1176"/>
      <c r="GME41" s="1176"/>
      <c r="GMF41" s="1176"/>
      <c r="GMG41" s="1176"/>
      <c r="GMH41" s="1176"/>
      <c r="GMI41" s="1176"/>
      <c r="GMJ41" s="1176"/>
      <c r="GMK41" s="1176"/>
      <c r="GML41" s="1176"/>
      <c r="GMM41" s="1176"/>
      <c r="GMN41" s="1176"/>
      <c r="GMO41" s="1176"/>
      <c r="GMP41" s="1176"/>
      <c r="GMQ41" s="1176"/>
      <c r="GMR41" s="1176"/>
      <c r="GMS41" s="1176"/>
      <c r="GMT41" s="1176"/>
      <c r="GMU41" s="1176"/>
      <c r="GMV41" s="1176"/>
      <c r="GMW41" s="1176"/>
      <c r="GMX41" s="1176"/>
      <c r="GMY41" s="1176"/>
      <c r="GMZ41" s="1176"/>
      <c r="GNA41" s="1176"/>
      <c r="GNB41" s="1176"/>
      <c r="GNC41" s="1176"/>
      <c r="GND41" s="1176"/>
      <c r="GNE41" s="1176"/>
      <c r="GNF41" s="1176"/>
      <c r="GNG41" s="1176"/>
      <c r="GNH41" s="1176"/>
      <c r="GNI41" s="1176"/>
      <c r="GNJ41" s="1176"/>
      <c r="GNK41" s="1176"/>
      <c r="GNL41" s="1176"/>
      <c r="GNM41" s="1176"/>
      <c r="GNN41" s="1176"/>
      <c r="GNO41" s="1176"/>
      <c r="GNP41" s="1176"/>
      <c r="GNQ41" s="1176"/>
      <c r="GNR41" s="1176"/>
      <c r="GNS41" s="1176"/>
      <c r="GNT41" s="1176"/>
      <c r="GNU41" s="1176"/>
      <c r="GNV41" s="1176"/>
      <c r="GNW41" s="1176"/>
      <c r="GNX41" s="1176"/>
      <c r="GNY41" s="1176"/>
      <c r="GNZ41" s="1176"/>
      <c r="GOA41" s="1176"/>
      <c r="GOB41" s="1176"/>
      <c r="GOC41" s="1176"/>
      <c r="GOD41" s="1176"/>
      <c r="GOE41" s="1176"/>
      <c r="GOF41" s="1176"/>
      <c r="GOG41" s="1176"/>
      <c r="GOH41" s="1176"/>
      <c r="GOI41" s="1176"/>
      <c r="GOJ41" s="1176"/>
      <c r="GOK41" s="1176"/>
      <c r="GOL41" s="1176"/>
      <c r="GOM41" s="1176"/>
      <c r="GON41" s="1176"/>
      <c r="GOO41" s="1176"/>
      <c r="GOP41" s="1176"/>
      <c r="GOQ41" s="1176"/>
      <c r="GOR41" s="1176"/>
      <c r="GOS41" s="1176"/>
      <c r="GOT41" s="1176"/>
      <c r="GOU41" s="1176"/>
      <c r="GOV41" s="1176"/>
      <c r="GOW41" s="1176"/>
      <c r="GOX41" s="1176"/>
      <c r="GOY41" s="1176"/>
      <c r="GOZ41" s="1176"/>
      <c r="GPA41" s="1176"/>
      <c r="GPB41" s="1176"/>
      <c r="GPC41" s="1176"/>
      <c r="GPD41" s="1176"/>
      <c r="GPE41" s="1176"/>
      <c r="GPF41" s="1176"/>
      <c r="GPG41" s="1176"/>
      <c r="GPH41" s="1176"/>
      <c r="GPI41" s="1176"/>
      <c r="GPJ41" s="1176"/>
      <c r="GPK41" s="1176"/>
      <c r="GPL41" s="1176"/>
      <c r="GPM41" s="1176"/>
      <c r="GPN41" s="1176"/>
      <c r="GPO41" s="1176"/>
      <c r="GPP41" s="1176"/>
      <c r="GPQ41" s="1176"/>
      <c r="GPR41" s="1176"/>
      <c r="GPS41" s="1176"/>
      <c r="GPT41" s="1176"/>
      <c r="GPU41" s="1176"/>
      <c r="GPV41" s="1176"/>
      <c r="GPW41" s="1176"/>
      <c r="GPX41" s="1176"/>
      <c r="GPY41" s="1176"/>
      <c r="GPZ41" s="1176"/>
      <c r="GQA41" s="1176"/>
      <c r="GQB41" s="1176"/>
      <c r="GQC41" s="1176"/>
      <c r="GQD41" s="1176"/>
      <c r="GQE41" s="1176"/>
      <c r="GQF41" s="1176"/>
      <c r="GQG41" s="1176"/>
      <c r="GQH41" s="1176"/>
      <c r="GQI41" s="1176"/>
      <c r="GQJ41" s="1176"/>
      <c r="GQK41" s="1176"/>
      <c r="GQL41" s="1176"/>
      <c r="GQM41" s="1176"/>
      <c r="GQN41" s="1176"/>
      <c r="GQO41" s="1176"/>
      <c r="GQP41" s="1176"/>
      <c r="GQQ41" s="1176"/>
      <c r="GQR41" s="1176"/>
      <c r="GQS41" s="1176"/>
      <c r="GQT41" s="1176"/>
      <c r="GQU41" s="1176"/>
      <c r="GQV41" s="1176"/>
      <c r="GQW41" s="1176"/>
      <c r="GQX41" s="1176"/>
      <c r="GQY41" s="1176"/>
      <c r="GQZ41" s="1176"/>
      <c r="GRA41" s="1176"/>
      <c r="GRB41" s="1176"/>
      <c r="GRC41" s="1176"/>
      <c r="GRD41" s="1176"/>
      <c r="GRE41" s="1176"/>
      <c r="GRF41" s="1176"/>
      <c r="GRG41" s="1176"/>
      <c r="GRH41" s="1176"/>
      <c r="GRI41" s="1176"/>
      <c r="GRJ41" s="1176"/>
      <c r="GRK41" s="1176"/>
      <c r="GRL41" s="1176"/>
      <c r="GRM41" s="1176"/>
      <c r="GRN41" s="1176"/>
      <c r="GRO41" s="1176"/>
      <c r="GRP41" s="1176"/>
      <c r="GRQ41" s="1176"/>
      <c r="GRR41" s="1176"/>
      <c r="GRS41" s="1176"/>
      <c r="GRT41" s="1176"/>
      <c r="GRU41" s="1176"/>
      <c r="GRV41" s="1176"/>
      <c r="GRW41" s="1176"/>
      <c r="GRX41" s="1176"/>
      <c r="GRY41" s="1176"/>
      <c r="GRZ41" s="1176"/>
      <c r="GSA41" s="1176"/>
      <c r="GSB41" s="1176"/>
      <c r="GSC41" s="1176"/>
      <c r="GSD41" s="1176"/>
      <c r="GSE41" s="1176"/>
      <c r="GSF41" s="1176"/>
      <c r="GSG41" s="1176"/>
      <c r="GSH41" s="1176"/>
      <c r="GSI41" s="1176"/>
      <c r="GSJ41" s="1176"/>
      <c r="GSK41" s="1176"/>
      <c r="GSL41" s="1176"/>
      <c r="GSM41" s="1176"/>
      <c r="GSN41" s="1176"/>
      <c r="GSO41" s="1176"/>
      <c r="GSP41" s="1176"/>
      <c r="GSQ41" s="1176"/>
      <c r="GSR41" s="1176"/>
      <c r="GSS41" s="1176"/>
      <c r="GST41" s="1176"/>
      <c r="GSU41" s="1176"/>
      <c r="GSV41" s="1176"/>
      <c r="GSW41" s="1176"/>
      <c r="GSX41" s="1176"/>
      <c r="GSY41" s="1176"/>
      <c r="GSZ41" s="1176"/>
      <c r="GTA41" s="1176"/>
      <c r="GTB41" s="1176"/>
      <c r="GTC41" s="1176"/>
      <c r="GTD41" s="1176"/>
      <c r="GTE41" s="1176"/>
      <c r="GTF41" s="1176"/>
      <c r="GTG41" s="1176"/>
      <c r="GTH41" s="1176"/>
      <c r="GTI41" s="1176"/>
      <c r="GTJ41" s="1176"/>
      <c r="GTK41" s="1176"/>
      <c r="GTL41" s="1176"/>
      <c r="GTM41" s="1176"/>
      <c r="GTN41" s="1176"/>
      <c r="GTO41" s="1176"/>
      <c r="GTP41" s="1176"/>
      <c r="GTQ41" s="1176"/>
      <c r="GTR41" s="1176"/>
      <c r="GTS41" s="1176"/>
      <c r="GTT41" s="1176"/>
      <c r="GTU41" s="1176"/>
      <c r="GTV41" s="1176"/>
      <c r="GTW41" s="1176"/>
      <c r="GTX41" s="1176"/>
      <c r="GTY41" s="1176"/>
      <c r="GTZ41" s="1176"/>
      <c r="GUA41" s="1176"/>
      <c r="GUB41" s="1176"/>
      <c r="GUC41" s="1176"/>
      <c r="GUD41" s="1176"/>
      <c r="GUE41" s="1176"/>
      <c r="GUF41" s="1176"/>
      <c r="GUG41" s="1176"/>
      <c r="GUH41" s="1176"/>
      <c r="GUI41" s="1176"/>
      <c r="GUJ41" s="1176"/>
      <c r="GUK41" s="1176"/>
      <c r="GUL41" s="1176"/>
      <c r="GUM41" s="1176"/>
      <c r="GUN41" s="1176"/>
      <c r="GUO41" s="1176"/>
      <c r="GUP41" s="1176"/>
      <c r="GUQ41" s="1176"/>
      <c r="GUR41" s="1176"/>
      <c r="GUS41" s="1176"/>
      <c r="GUT41" s="1176"/>
      <c r="GUU41" s="1176"/>
      <c r="GUV41" s="1176"/>
      <c r="GUW41" s="1176"/>
      <c r="GUX41" s="1176"/>
      <c r="GUY41" s="1176"/>
      <c r="GUZ41" s="1176"/>
      <c r="GVA41" s="1176"/>
      <c r="GVB41" s="1176"/>
      <c r="GVC41" s="1176"/>
      <c r="GVD41" s="1176"/>
      <c r="GVE41" s="1176"/>
      <c r="GVF41" s="1176"/>
      <c r="GVG41" s="1176"/>
      <c r="GVH41" s="1176"/>
      <c r="GVI41" s="1176"/>
      <c r="GVJ41" s="1176"/>
      <c r="GVK41" s="1176"/>
      <c r="GVL41" s="1176"/>
      <c r="GVM41" s="1176"/>
      <c r="GVN41" s="1176"/>
      <c r="GVO41" s="1176"/>
      <c r="GVP41" s="1176"/>
      <c r="GVQ41" s="1176"/>
      <c r="GVR41" s="1176"/>
      <c r="GVS41" s="1176"/>
      <c r="GVT41" s="1176"/>
      <c r="GVU41" s="1176"/>
      <c r="GVV41" s="1176"/>
      <c r="GVW41" s="1176"/>
      <c r="GVX41" s="1176"/>
      <c r="GVY41" s="1176"/>
      <c r="GVZ41" s="1176"/>
      <c r="GWA41" s="1176"/>
      <c r="GWB41" s="1176"/>
      <c r="GWC41" s="1176"/>
      <c r="GWD41" s="1176"/>
      <c r="GWE41" s="1176"/>
      <c r="GWF41" s="1176"/>
      <c r="GWG41" s="1176"/>
      <c r="GWH41" s="1176"/>
      <c r="GWI41" s="1176"/>
      <c r="GWJ41" s="1176"/>
      <c r="GWK41" s="1176"/>
      <c r="GWL41" s="1176"/>
      <c r="GWM41" s="1176"/>
      <c r="GWN41" s="1176"/>
      <c r="GWO41" s="1176"/>
      <c r="GWP41" s="1176"/>
      <c r="GWQ41" s="1176"/>
      <c r="GWR41" s="1176"/>
      <c r="GWS41" s="1176"/>
      <c r="GWT41" s="1176"/>
      <c r="GWU41" s="1176"/>
      <c r="GWV41" s="1176"/>
      <c r="GWW41" s="1176"/>
      <c r="GWX41" s="1176"/>
      <c r="GWY41" s="1176"/>
      <c r="GWZ41" s="1176"/>
      <c r="GXA41" s="1176"/>
      <c r="GXB41" s="1176"/>
      <c r="GXC41" s="1176"/>
      <c r="GXD41" s="1176"/>
      <c r="GXE41" s="1176"/>
      <c r="GXF41" s="1176"/>
      <c r="GXG41" s="1176"/>
      <c r="GXH41" s="1176"/>
      <c r="GXI41" s="1176"/>
      <c r="GXJ41" s="1176"/>
      <c r="GXK41" s="1176"/>
      <c r="GXL41" s="1176"/>
      <c r="GXM41" s="1176"/>
      <c r="GXN41" s="1176"/>
      <c r="GXO41" s="1176"/>
      <c r="GXP41" s="1176"/>
      <c r="GXQ41" s="1176"/>
      <c r="GXR41" s="1176"/>
      <c r="GXS41" s="1176"/>
      <c r="GXT41" s="1176"/>
      <c r="GXU41" s="1176"/>
      <c r="GXV41" s="1176"/>
      <c r="GXW41" s="1176"/>
      <c r="GXX41" s="1176"/>
      <c r="GXY41" s="1176"/>
      <c r="GXZ41" s="1176"/>
      <c r="GYA41" s="1176"/>
      <c r="GYB41" s="1176"/>
      <c r="GYC41" s="1176"/>
      <c r="GYD41" s="1176"/>
      <c r="GYE41" s="1176"/>
      <c r="GYF41" s="1176"/>
      <c r="GYG41" s="1176"/>
      <c r="GYH41" s="1176"/>
      <c r="GYI41" s="1176"/>
      <c r="GYJ41" s="1176"/>
      <c r="GYK41" s="1176"/>
      <c r="GYL41" s="1176"/>
      <c r="GYM41" s="1176"/>
      <c r="GYN41" s="1176"/>
      <c r="GYO41" s="1176"/>
      <c r="GYP41" s="1176"/>
      <c r="GYQ41" s="1176"/>
      <c r="GYR41" s="1176"/>
      <c r="GYS41" s="1176"/>
      <c r="GYT41" s="1176"/>
      <c r="GYU41" s="1176"/>
      <c r="GYV41" s="1176"/>
      <c r="GYW41" s="1176"/>
      <c r="GYX41" s="1176"/>
      <c r="GYY41" s="1176"/>
      <c r="GYZ41" s="1176"/>
      <c r="GZA41" s="1176"/>
      <c r="GZB41" s="1176"/>
      <c r="GZC41" s="1176"/>
      <c r="GZD41" s="1176"/>
      <c r="GZE41" s="1176"/>
      <c r="GZF41" s="1176"/>
      <c r="GZG41" s="1176"/>
      <c r="GZH41" s="1176"/>
      <c r="GZI41" s="1176"/>
      <c r="GZJ41" s="1176"/>
      <c r="GZK41" s="1176"/>
      <c r="GZL41" s="1176"/>
      <c r="GZM41" s="1176"/>
      <c r="GZN41" s="1176"/>
      <c r="GZO41" s="1176"/>
      <c r="GZP41" s="1176"/>
      <c r="GZQ41" s="1176"/>
      <c r="GZR41" s="1176"/>
      <c r="GZS41" s="1176"/>
      <c r="GZT41" s="1176"/>
      <c r="GZU41" s="1176"/>
      <c r="GZV41" s="1176"/>
      <c r="GZW41" s="1176"/>
      <c r="GZX41" s="1176"/>
      <c r="GZY41" s="1176"/>
      <c r="GZZ41" s="1176"/>
      <c r="HAA41" s="1176"/>
      <c r="HAB41" s="1176"/>
      <c r="HAC41" s="1176"/>
      <c r="HAD41" s="1176"/>
      <c r="HAE41" s="1176"/>
      <c r="HAF41" s="1176"/>
      <c r="HAG41" s="1176"/>
      <c r="HAH41" s="1176"/>
      <c r="HAI41" s="1176"/>
      <c r="HAJ41" s="1176"/>
      <c r="HAK41" s="1176"/>
      <c r="HAL41" s="1176"/>
      <c r="HAM41" s="1176"/>
      <c r="HAN41" s="1176"/>
      <c r="HAO41" s="1176"/>
      <c r="HAP41" s="1176"/>
      <c r="HAQ41" s="1176"/>
      <c r="HAR41" s="1176"/>
      <c r="HAS41" s="1176"/>
      <c r="HAT41" s="1176"/>
      <c r="HAU41" s="1176"/>
      <c r="HAV41" s="1176"/>
      <c r="HAW41" s="1176"/>
      <c r="HAX41" s="1176"/>
      <c r="HAY41" s="1176"/>
      <c r="HAZ41" s="1176"/>
      <c r="HBA41" s="1176"/>
      <c r="HBB41" s="1176"/>
      <c r="HBC41" s="1176"/>
      <c r="HBD41" s="1176"/>
      <c r="HBE41" s="1176"/>
      <c r="HBF41" s="1176"/>
      <c r="HBG41" s="1176"/>
      <c r="HBH41" s="1176"/>
      <c r="HBI41" s="1176"/>
      <c r="HBJ41" s="1176"/>
      <c r="HBK41" s="1176"/>
      <c r="HBL41" s="1176"/>
      <c r="HBM41" s="1176"/>
      <c r="HBN41" s="1176"/>
      <c r="HBO41" s="1176"/>
      <c r="HBP41" s="1176"/>
      <c r="HBQ41" s="1176"/>
      <c r="HBR41" s="1176"/>
      <c r="HBS41" s="1176"/>
      <c r="HBT41" s="1176"/>
      <c r="HBU41" s="1176"/>
      <c r="HBV41" s="1176"/>
      <c r="HBW41" s="1176"/>
      <c r="HBX41" s="1176"/>
      <c r="HBY41" s="1176"/>
      <c r="HBZ41" s="1176"/>
      <c r="HCA41" s="1176"/>
      <c r="HCB41" s="1176"/>
      <c r="HCC41" s="1176"/>
      <c r="HCD41" s="1176"/>
      <c r="HCE41" s="1176"/>
      <c r="HCF41" s="1176"/>
      <c r="HCG41" s="1176"/>
      <c r="HCH41" s="1176"/>
      <c r="HCI41" s="1176"/>
      <c r="HCJ41" s="1176"/>
      <c r="HCK41" s="1176"/>
      <c r="HCL41" s="1176"/>
      <c r="HCM41" s="1176"/>
      <c r="HCN41" s="1176"/>
      <c r="HCO41" s="1176"/>
      <c r="HCP41" s="1176"/>
      <c r="HCQ41" s="1176"/>
      <c r="HCR41" s="1176"/>
      <c r="HCS41" s="1176"/>
      <c r="HCT41" s="1176"/>
      <c r="HCU41" s="1176"/>
      <c r="HCV41" s="1176"/>
      <c r="HCW41" s="1176"/>
      <c r="HCX41" s="1176"/>
      <c r="HCY41" s="1176"/>
      <c r="HCZ41" s="1176"/>
      <c r="HDA41" s="1176"/>
      <c r="HDB41" s="1176"/>
      <c r="HDC41" s="1176"/>
      <c r="HDD41" s="1176"/>
      <c r="HDE41" s="1176"/>
      <c r="HDF41" s="1176"/>
      <c r="HDG41" s="1176"/>
      <c r="HDH41" s="1176"/>
      <c r="HDI41" s="1176"/>
      <c r="HDJ41" s="1176"/>
      <c r="HDK41" s="1176"/>
      <c r="HDL41" s="1176"/>
      <c r="HDM41" s="1176"/>
      <c r="HDN41" s="1176"/>
      <c r="HDO41" s="1176"/>
      <c r="HDP41" s="1176"/>
      <c r="HDQ41" s="1176"/>
      <c r="HDR41" s="1176"/>
      <c r="HDS41" s="1176"/>
      <c r="HDT41" s="1176"/>
      <c r="HDU41" s="1176"/>
      <c r="HDV41" s="1176"/>
      <c r="HDW41" s="1176"/>
      <c r="HDX41" s="1176"/>
      <c r="HDY41" s="1176"/>
      <c r="HDZ41" s="1176"/>
      <c r="HEA41" s="1176"/>
      <c r="HEB41" s="1176"/>
      <c r="HEC41" s="1176"/>
      <c r="HED41" s="1176"/>
      <c r="HEE41" s="1176"/>
      <c r="HEF41" s="1176"/>
      <c r="HEG41" s="1176"/>
      <c r="HEH41" s="1176"/>
      <c r="HEI41" s="1176"/>
      <c r="HEJ41" s="1176"/>
      <c r="HEK41" s="1176"/>
      <c r="HEL41" s="1176"/>
      <c r="HEM41" s="1176"/>
      <c r="HEN41" s="1176"/>
      <c r="HEO41" s="1176"/>
      <c r="HEP41" s="1176"/>
      <c r="HEQ41" s="1176"/>
      <c r="HER41" s="1176"/>
      <c r="HES41" s="1176"/>
      <c r="HET41" s="1176"/>
      <c r="HEU41" s="1176"/>
      <c r="HEV41" s="1176"/>
      <c r="HEW41" s="1176"/>
      <c r="HEX41" s="1176"/>
      <c r="HEY41" s="1176"/>
      <c r="HEZ41" s="1176"/>
      <c r="HFA41" s="1176"/>
      <c r="HFB41" s="1176"/>
      <c r="HFC41" s="1176"/>
      <c r="HFD41" s="1176"/>
      <c r="HFE41" s="1176"/>
      <c r="HFF41" s="1176"/>
      <c r="HFG41" s="1176"/>
      <c r="HFH41" s="1176"/>
      <c r="HFI41" s="1176"/>
      <c r="HFJ41" s="1176"/>
      <c r="HFK41" s="1176"/>
      <c r="HFL41" s="1176"/>
      <c r="HFM41" s="1176"/>
      <c r="HFN41" s="1176"/>
      <c r="HFO41" s="1176"/>
      <c r="HFP41" s="1176"/>
      <c r="HFQ41" s="1176"/>
      <c r="HFR41" s="1176"/>
      <c r="HFS41" s="1176"/>
      <c r="HFT41" s="1176"/>
      <c r="HFU41" s="1176"/>
      <c r="HFV41" s="1176"/>
      <c r="HFW41" s="1176"/>
      <c r="HFX41" s="1176"/>
      <c r="HFY41" s="1176"/>
      <c r="HFZ41" s="1176"/>
      <c r="HGA41" s="1176"/>
      <c r="HGB41" s="1176"/>
      <c r="HGC41" s="1176"/>
      <c r="HGD41" s="1176"/>
      <c r="HGE41" s="1176"/>
      <c r="HGF41" s="1176"/>
      <c r="HGG41" s="1176"/>
      <c r="HGH41" s="1176"/>
      <c r="HGI41" s="1176"/>
      <c r="HGJ41" s="1176"/>
      <c r="HGK41" s="1176"/>
      <c r="HGL41" s="1176"/>
      <c r="HGM41" s="1176"/>
      <c r="HGN41" s="1176"/>
      <c r="HGO41" s="1176"/>
      <c r="HGP41" s="1176"/>
      <c r="HGQ41" s="1176"/>
      <c r="HGR41" s="1176"/>
      <c r="HGS41" s="1176"/>
      <c r="HGT41" s="1176"/>
      <c r="HGU41" s="1176"/>
      <c r="HGV41" s="1176"/>
      <c r="HGW41" s="1176"/>
      <c r="HGX41" s="1176"/>
      <c r="HGY41" s="1176"/>
      <c r="HGZ41" s="1176"/>
      <c r="HHA41" s="1176"/>
      <c r="HHB41" s="1176"/>
      <c r="HHC41" s="1176"/>
      <c r="HHD41" s="1176"/>
      <c r="HHE41" s="1176"/>
      <c r="HHF41" s="1176"/>
      <c r="HHG41" s="1176"/>
      <c r="HHH41" s="1176"/>
      <c r="HHI41" s="1176"/>
      <c r="HHJ41" s="1176"/>
      <c r="HHK41" s="1176"/>
      <c r="HHL41" s="1176"/>
      <c r="HHM41" s="1176"/>
      <c r="HHN41" s="1176"/>
      <c r="HHO41" s="1176"/>
      <c r="HHP41" s="1176"/>
      <c r="HHQ41" s="1176"/>
      <c r="HHR41" s="1176"/>
      <c r="HHS41" s="1176"/>
      <c r="HHT41" s="1176"/>
      <c r="HHU41" s="1176"/>
      <c r="HHV41" s="1176"/>
      <c r="HHW41" s="1176"/>
      <c r="HHX41" s="1176"/>
      <c r="HHY41" s="1176"/>
      <c r="HHZ41" s="1176"/>
      <c r="HIA41" s="1176"/>
      <c r="HIB41" s="1176"/>
      <c r="HIC41" s="1176"/>
      <c r="HID41" s="1176"/>
      <c r="HIE41" s="1176"/>
      <c r="HIF41" s="1176"/>
      <c r="HIG41" s="1176"/>
      <c r="HIH41" s="1176"/>
      <c r="HII41" s="1176"/>
      <c r="HIJ41" s="1176"/>
      <c r="HIK41" s="1176"/>
      <c r="HIL41" s="1176"/>
      <c r="HIM41" s="1176"/>
      <c r="HIN41" s="1176"/>
      <c r="HIO41" s="1176"/>
      <c r="HIP41" s="1176"/>
      <c r="HIQ41" s="1176"/>
      <c r="HIR41" s="1176"/>
      <c r="HIS41" s="1176"/>
      <c r="HIT41" s="1176"/>
      <c r="HIU41" s="1176"/>
      <c r="HIV41" s="1176"/>
      <c r="HIW41" s="1176"/>
      <c r="HIX41" s="1176"/>
      <c r="HIY41" s="1176"/>
      <c r="HIZ41" s="1176"/>
      <c r="HJA41" s="1176"/>
      <c r="HJB41" s="1176"/>
      <c r="HJC41" s="1176"/>
      <c r="HJD41" s="1176"/>
      <c r="HJE41" s="1176"/>
      <c r="HJF41" s="1176"/>
      <c r="HJG41" s="1176"/>
      <c r="HJH41" s="1176"/>
      <c r="HJI41" s="1176"/>
      <c r="HJJ41" s="1176"/>
      <c r="HJK41" s="1176"/>
      <c r="HJL41" s="1176"/>
      <c r="HJM41" s="1176"/>
      <c r="HJN41" s="1176"/>
      <c r="HJO41" s="1176"/>
      <c r="HJP41" s="1176"/>
      <c r="HJQ41" s="1176"/>
      <c r="HJR41" s="1176"/>
      <c r="HJS41" s="1176"/>
      <c r="HJT41" s="1176"/>
      <c r="HJU41" s="1176"/>
      <c r="HJV41" s="1176"/>
      <c r="HJW41" s="1176"/>
      <c r="HJX41" s="1176"/>
      <c r="HJY41" s="1176"/>
      <c r="HJZ41" s="1176"/>
      <c r="HKA41" s="1176"/>
      <c r="HKB41" s="1176"/>
      <c r="HKC41" s="1176"/>
      <c r="HKD41" s="1176"/>
      <c r="HKE41" s="1176"/>
      <c r="HKF41" s="1176"/>
      <c r="HKG41" s="1176"/>
      <c r="HKH41" s="1176"/>
      <c r="HKI41" s="1176"/>
      <c r="HKJ41" s="1176"/>
      <c r="HKK41" s="1176"/>
      <c r="HKL41" s="1176"/>
      <c r="HKM41" s="1176"/>
      <c r="HKN41" s="1176"/>
      <c r="HKO41" s="1176"/>
      <c r="HKP41" s="1176"/>
      <c r="HKQ41" s="1176"/>
      <c r="HKR41" s="1176"/>
      <c r="HKS41" s="1176"/>
      <c r="HKT41" s="1176"/>
      <c r="HKU41" s="1176"/>
      <c r="HKV41" s="1176"/>
      <c r="HKW41" s="1176"/>
      <c r="HKX41" s="1176"/>
      <c r="HKY41" s="1176"/>
      <c r="HKZ41" s="1176"/>
      <c r="HLA41" s="1176"/>
      <c r="HLB41" s="1176"/>
      <c r="HLC41" s="1176"/>
      <c r="HLD41" s="1176"/>
      <c r="HLE41" s="1176"/>
      <c r="HLF41" s="1176"/>
      <c r="HLG41" s="1176"/>
      <c r="HLH41" s="1176"/>
      <c r="HLI41" s="1176"/>
      <c r="HLJ41" s="1176"/>
      <c r="HLK41" s="1176"/>
      <c r="HLL41" s="1176"/>
      <c r="HLM41" s="1176"/>
      <c r="HLN41" s="1176"/>
      <c r="HLO41" s="1176"/>
      <c r="HLP41" s="1176"/>
      <c r="HLQ41" s="1176"/>
      <c r="HLR41" s="1176"/>
      <c r="HLS41" s="1176"/>
      <c r="HLT41" s="1176"/>
      <c r="HLU41" s="1176"/>
      <c r="HLV41" s="1176"/>
      <c r="HLW41" s="1176"/>
      <c r="HLX41" s="1176"/>
      <c r="HLY41" s="1176"/>
      <c r="HLZ41" s="1176"/>
      <c r="HMA41" s="1176"/>
      <c r="HMB41" s="1176"/>
      <c r="HMC41" s="1176"/>
      <c r="HMD41" s="1176"/>
      <c r="HME41" s="1176"/>
      <c r="HMF41" s="1176"/>
      <c r="HMG41" s="1176"/>
      <c r="HMH41" s="1176"/>
      <c r="HMI41" s="1176"/>
      <c r="HMJ41" s="1176"/>
      <c r="HMK41" s="1176"/>
      <c r="HML41" s="1176"/>
      <c r="HMM41" s="1176"/>
      <c r="HMN41" s="1176"/>
      <c r="HMO41" s="1176"/>
      <c r="HMP41" s="1176"/>
      <c r="HMQ41" s="1176"/>
      <c r="HMR41" s="1176"/>
      <c r="HMS41" s="1176"/>
      <c r="HMT41" s="1176"/>
      <c r="HMU41" s="1176"/>
      <c r="HMV41" s="1176"/>
      <c r="HMW41" s="1176"/>
      <c r="HMX41" s="1176"/>
      <c r="HMY41" s="1176"/>
      <c r="HMZ41" s="1176"/>
      <c r="HNA41" s="1176"/>
      <c r="HNB41" s="1176"/>
      <c r="HNC41" s="1176"/>
      <c r="HND41" s="1176"/>
      <c r="HNE41" s="1176"/>
      <c r="HNF41" s="1176"/>
      <c r="HNG41" s="1176"/>
      <c r="HNH41" s="1176"/>
      <c r="HNI41" s="1176"/>
      <c r="HNJ41" s="1176"/>
      <c r="HNK41" s="1176"/>
      <c r="HNL41" s="1176"/>
      <c r="HNM41" s="1176"/>
      <c r="HNN41" s="1176"/>
      <c r="HNO41" s="1176"/>
      <c r="HNP41" s="1176"/>
      <c r="HNQ41" s="1176"/>
      <c r="HNR41" s="1176"/>
      <c r="HNS41" s="1176"/>
      <c r="HNT41" s="1176"/>
      <c r="HNU41" s="1176"/>
      <c r="HNV41" s="1176"/>
      <c r="HNW41" s="1176"/>
      <c r="HNX41" s="1176"/>
      <c r="HNY41" s="1176"/>
      <c r="HNZ41" s="1176"/>
      <c r="HOA41" s="1176"/>
      <c r="HOB41" s="1176"/>
      <c r="HOC41" s="1176"/>
      <c r="HOD41" s="1176"/>
      <c r="HOE41" s="1176"/>
      <c r="HOF41" s="1176"/>
      <c r="HOG41" s="1176"/>
      <c r="HOH41" s="1176"/>
      <c r="HOI41" s="1176"/>
      <c r="HOJ41" s="1176"/>
      <c r="HOK41" s="1176"/>
      <c r="HOL41" s="1176"/>
      <c r="HOM41" s="1176"/>
      <c r="HON41" s="1176"/>
      <c r="HOO41" s="1176"/>
      <c r="HOP41" s="1176"/>
      <c r="HOQ41" s="1176"/>
      <c r="HOR41" s="1176"/>
      <c r="HOS41" s="1176"/>
      <c r="HOT41" s="1176"/>
      <c r="HOU41" s="1176"/>
      <c r="HOV41" s="1176"/>
      <c r="HOW41" s="1176"/>
      <c r="HOX41" s="1176"/>
      <c r="HOY41" s="1176"/>
      <c r="HOZ41" s="1176"/>
      <c r="HPA41" s="1176"/>
      <c r="HPB41" s="1176"/>
      <c r="HPC41" s="1176"/>
      <c r="HPD41" s="1176"/>
      <c r="HPE41" s="1176"/>
      <c r="HPF41" s="1176"/>
      <c r="HPG41" s="1176"/>
      <c r="HPH41" s="1176"/>
      <c r="HPI41" s="1176"/>
      <c r="HPJ41" s="1176"/>
      <c r="HPK41" s="1176"/>
      <c r="HPL41" s="1176"/>
      <c r="HPM41" s="1176"/>
      <c r="HPN41" s="1176"/>
      <c r="HPO41" s="1176"/>
      <c r="HPP41" s="1176"/>
      <c r="HPQ41" s="1176"/>
      <c r="HPR41" s="1176"/>
      <c r="HPS41" s="1176"/>
      <c r="HPT41" s="1176"/>
      <c r="HPU41" s="1176"/>
      <c r="HPV41" s="1176"/>
      <c r="HPW41" s="1176"/>
      <c r="HPX41" s="1176"/>
      <c r="HPY41" s="1176"/>
      <c r="HPZ41" s="1176"/>
      <c r="HQA41" s="1176"/>
      <c r="HQB41" s="1176"/>
      <c r="HQC41" s="1176"/>
      <c r="HQD41" s="1176"/>
      <c r="HQE41" s="1176"/>
      <c r="HQF41" s="1176"/>
      <c r="HQG41" s="1176"/>
      <c r="HQH41" s="1176"/>
      <c r="HQI41" s="1176"/>
      <c r="HQJ41" s="1176"/>
      <c r="HQK41" s="1176"/>
      <c r="HQL41" s="1176"/>
      <c r="HQM41" s="1176"/>
      <c r="HQN41" s="1176"/>
      <c r="HQO41" s="1176"/>
      <c r="HQP41" s="1176"/>
      <c r="HQQ41" s="1176"/>
      <c r="HQR41" s="1176"/>
      <c r="HQS41" s="1176"/>
      <c r="HQT41" s="1176"/>
      <c r="HQU41" s="1176"/>
      <c r="HQV41" s="1176"/>
      <c r="HQW41" s="1176"/>
      <c r="HQX41" s="1176"/>
      <c r="HQY41" s="1176"/>
      <c r="HQZ41" s="1176"/>
      <c r="HRA41" s="1176"/>
      <c r="HRB41" s="1176"/>
      <c r="HRC41" s="1176"/>
      <c r="HRD41" s="1176"/>
      <c r="HRE41" s="1176"/>
      <c r="HRF41" s="1176"/>
      <c r="HRG41" s="1176"/>
      <c r="HRH41" s="1176"/>
      <c r="HRI41" s="1176"/>
      <c r="HRJ41" s="1176"/>
      <c r="HRK41" s="1176"/>
      <c r="HRL41" s="1176"/>
      <c r="HRM41" s="1176"/>
      <c r="HRN41" s="1176"/>
      <c r="HRO41" s="1176"/>
      <c r="HRP41" s="1176"/>
      <c r="HRQ41" s="1176"/>
      <c r="HRR41" s="1176"/>
      <c r="HRS41" s="1176"/>
      <c r="HRT41" s="1176"/>
      <c r="HRU41" s="1176"/>
      <c r="HRV41" s="1176"/>
      <c r="HRW41" s="1176"/>
      <c r="HRX41" s="1176"/>
      <c r="HRY41" s="1176"/>
      <c r="HRZ41" s="1176"/>
      <c r="HSA41" s="1176"/>
      <c r="HSB41" s="1176"/>
      <c r="HSC41" s="1176"/>
      <c r="HSD41" s="1176"/>
      <c r="HSE41" s="1176"/>
      <c r="HSF41" s="1176"/>
      <c r="HSG41" s="1176"/>
      <c r="HSH41" s="1176"/>
      <c r="HSI41" s="1176"/>
      <c r="HSJ41" s="1176"/>
      <c r="HSK41" s="1176"/>
      <c r="HSL41" s="1176"/>
      <c r="HSM41" s="1176"/>
      <c r="HSN41" s="1176"/>
      <c r="HSO41" s="1176"/>
      <c r="HSP41" s="1176"/>
      <c r="HSQ41" s="1176"/>
      <c r="HSR41" s="1176"/>
      <c r="HSS41" s="1176"/>
      <c r="HST41" s="1176"/>
      <c r="HSU41" s="1176"/>
      <c r="HSV41" s="1176"/>
      <c r="HSW41" s="1176"/>
      <c r="HSX41" s="1176"/>
      <c r="HSY41" s="1176"/>
      <c r="HSZ41" s="1176"/>
      <c r="HTA41" s="1176"/>
      <c r="HTB41" s="1176"/>
      <c r="HTC41" s="1176"/>
      <c r="HTD41" s="1176"/>
      <c r="HTE41" s="1176"/>
      <c r="HTF41" s="1176"/>
      <c r="HTG41" s="1176"/>
      <c r="HTH41" s="1176"/>
      <c r="HTI41" s="1176"/>
      <c r="HTJ41" s="1176"/>
      <c r="HTK41" s="1176"/>
      <c r="HTL41" s="1176"/>
      <c r="HTM41" s="1176"/>
      <c r="HTN41" s="1176"/>
      <c r="HTO41" s="1176"/>
      <c r="HTP41" s="1176"/>
      <c r="HTQ41" s="1176"/>
      <c r="HTR41" s="1176"/>
      <c r="HTS41" s="1176"/>
      <c r="HTT41" s="1176"/>
      <c r="HTU41" s="1176"/>
      <c r="HTV41" s="1176"/>
      <c r="HTW41" s="1176"/>
      <c r="HTX41" s="1176"/>
      <c r="HTY41" s="1176"/>
      <c r="HTZ41" s="1176"/>
      <c r="HUA41" s="1176"/>
      <c r="HUB41" s="1176"/>
      <c r="HUC41" s="1176"/>
      <c r="HUD41" s="1176"/>
      <c r="HUE41" s="1176"/>
      <c r="HUF41" s="1176"/>
      <c r="HUG41" s="1176"/>
      <c r="HUH41" s="1176"/>
      <c r="HUI41" s="1176"/>
      <c r="HUJ41" s="1176"/>
      <c r="HUK41" s="1176"/>
      <c r="HUL41" s="1176"/>
      <c r="HUM41" s="1176"/>
      <c r="HUN41" s="1176"/>
      <c r="HUO41" s="1176"/>
      <c r="HUP41" s="1176"/>
      <c r="HUQ41" s="1176"/>
      <c r="HUR41" s="1176"/>
      <c r="HUS41" s="1176"/>
      <c r="HUT41" s="1176"/>
      <c r="HUU41" s="1176"/>
      <c r="HUV41" s="1176"/>
      <c r="HUW41" s="1176"/>
      <c r="HUX41" s="1176"/>
      <c r="HUY41" s="1176"/>
      <c r="HUZ41" s="1176"/>
      <c r="HVA41" s="1176"/>
      <c r="HVB41" s="1176"/>
      <c r="HVC41" s="1176"/>
      <c r="HVD41" s="1176"/>
      <c r="HVE41" s="1176"/>
      <c r="HVF41" s="1176"/>
      <c r="HVG41" s="1176"/>
      <c r="HVH41" s="1176"/>
      <c r="HVI41" s="1176"/>
      <c r="HVJ41" s="1176"/>
      <c r="HVK41" s="1176"/>
      <c r="HVL41" s="1176"/>
      <c r="HVM41" s="1176"/>
      <c r="HVN41" s="1176"/>
      <c r="HVO41" s="1176"/>
      <c r="HVP41" s="1176"/>
      <c r="HVQ41" s="1176"/>
      <c r="HVR41" s="1176"/>
      <c r="HVS41" s="1176"/>
      <c r="HVT41" s="1176"/>
      <c r="HVU41" s="1176"/>
      <c r="HVV41" s="1176"/>
      <c r="HVW41" s="1176"/>
      <c r="HVX41" s="1176"/>
      <c r="HVY41" s="1176"/>
      <c r="HVZ41" s="1176"/>
      <c r="HWA41" s="1176"/>
      <c r="HWB41" s="1176"/>
      <c r="HWC41" s="1176"/>
      <c r="HWD41" s="1176"/>
      <c r="HWE41" s="1176"/>
      <c r="HWF41" s="1176"/>
      <c r="HWG41" s="1176"/>
      <c r="HWH41" s="1176"/>
      <c r="HWI41" s="1176"/>
      <c r="HWJ41" s="1176"/>
      <c r="HWK41" s="1176"/>
      <c r="HWL41" s="1176"/>
      <c r="HWM41" s="1176"/>
      <c r="HWN41" s="1176"/>
      <c r="HWO41" s="1176"/>
      <c r="HWP41" s="1176"/>
      <c r="HWQ41" s="1176"/>
      <c r="HWR41" s="1176"/>
      <c r="HWS41" s="1176"/>
      <c r="HWT41" s="1176"/>
      <c r="HWU41" s="1176"/>
      <c r="HWV41" s="1176"/>
      <c r="HWW41" s="1176"/>
      <c r="HWX41" s="1176"/>
      <c r="HWY41" s="1176"/>
      <c r="HWZ41" s="1176"/>
      <c r="HXA41" s="1176"/>
      <c r="HXB41" s="1176"/>
      <c r="HXC41" s="1176"/>
      <c r="HXD41" s="1176"/>
      <c r="HXE41" s="1176"/>
      <c r="HXF41" s="1176"/>
      <c r="HXG41" s="1176"/>
      <c r="HXH41" s="1176"/>
      <c r="HXI41" s="1176"/>
      <c r="HXJ41" s="1176"/>
      <c r="HXK41" s="1176"/>
      <c r="HXL41" s="1176"/>
      <c r="HXM41" s="1176"/>
      <c r="HXN41" s="1176"/>
      <c r="HXO41" s="1176"/>
      <c r="HXP41" s="1176"/>
      <c r="HXQ41" s="1176"/>
      <c r="HXR41" s="1176"/>
      <c r="HXS41" s="1176"/>
      <c r="HXT41" s="1176"/>
      <c r="HXU41" s="1176"/>
      <c r="HXV41" s="1176"/>
      <c r="HXW41" s="1176"/>
      <c r="HXX41" s="1176"/>
      <c r="HXY41" s="1176"/>
      <c r="HXZ41" s="1176"/>
      <c r="HYA41" s="1176"/>
      <c r="HYB41" s="1176"/>
      <c r="HYC41" s="1176"/>
      <c r="HYD41" s="1176"/>
      <c r="HYE41" s="1176"/>
      <c r="HYF41" s="1176"/>
      <c r="HYG41" s="1176"/>
      <c r="HYH41" s="1176"/>
      <c r="HYI41" s="1176"/>
      <c r="HYJ41" s="1176"/>
      <c r="HYK41" s="1176"/>
      <c r="HYL41" s="1176"/>
      <c r="HYM41" s="1176"/>
      <c r="HYN41" s="1176"/>
      <c r="HYO41" s="1176"/>
      <c r="HYP41" s="1176"/>
      <c r="HYQ41" s="1176"/>
      <c r="HYR41" s="1176"/>
      <c r="HYS41" s="1176"/>
      <c r="HYT41" s="1176"/>
      <c r="HYU41" s="1176"/>
      <c r="HYV41" s="1176"/>
      <c r="HYW41" s="1176"/>
      <c r="HYX41" s="1176"/>
      <c r="HYY41" s="1176"/>
      <c r="HYZ41" s="1176"/>
      <c r="HZA41" s="1176"/>
      <c r="HZB41" s="1176"/>
      <c r="HZC41" s="1176"/>
      <c r="HZD41" s="1176"/>
      <c r="HZE41" s="1176"/>
      <c r="HZF41" s="1176"/>
      <c r="HZG41" s="1176"/>
      <c r="HZH41" s="1176"/>
      <c r="HZI41" s="1176"/>
      <c r="HZJ41" s="1176"/>
      <c r="HZK41" s="1176"/>
      <c r="HZL41" s="1176"/>
      <c r="HZM41" s="1176"/>
      <c r="HZN41" s="1176"/>
      <c r="HZO41" s="1176"/>
      <c r="HZP41" s="1176"/>
      <c r="HZQ41" s="1176"/>
      <c r="HZR41" s="1176"/>
      <c r="HZS41" s="1176"/>
      <c r="HZT41" s="1176"/>
      <c r="HZU41" s="1176"/>
      <c r="HZV41" s="1176"/>
      <c r="HZW41" s="1176"/>
      <c r="HZX41" s="1176"/>
      <c r="HZY41" s="1176"/>
      <c r="HZZ41" s="1176"/>
      <c r="IAA41" s="1176"/>
      <c r="IAB41" s="1176"/>
      <c r="IAC41" s="1176"/>
      <c r="IAD41" s="1176"/>
      <c r="IAE41" s="1176"/>
      <c r="IAF41" s="1176"/>
      <c r="IAG41" s="1176"/>
      <c r="IAH41" s="1176"/>
      <c r="IAI41" s="1176"/>
      <c r="IAJ41" s="1176"/>
      <c r="IAK41" s="1176"/>
      <c r="IAL41" s="1176"/>
      <c r="IAM41" s="1176"/>
      <c r="IAN41" s="1176"/>
      <c r="IAO41" s="1176"/>
      <c r="IAP41" s="1176"/>
      <c r="IAQ41" s="1176"/>
      <c r="IAR41" s="1176"/>
      <c r="IAS41" s="1176"/>
      <c r="IAT41" s="1176"/>
      <c r="IAU41" s="1176"/>
      <c r="IAV41" s="1176"/>
      <c r="IAW41" s="1176"/>
      <c r="IAX41" s="1176"/>
      <c r="IAY41" s="1176"/>
      <c r="IAZ41" s="1176"/>
      <c r="IBA41" s="1176"/>
      <c r="IBB41" s="1176"/>
      <c r="IBC41" s="1176"/>
      <c r="IBD41" s="1176"/>
      <c r="IBE41" s="1176"/>
      <c r="IBF41" s="1176"/>
      <c r="IBG41" s="1176"/>
      <c r="IBH41" s="1176"/>
      <c r="IBI41" s="1176"/>
      <c r="IBJ41" s="1176"/>
      <c r="IBK41" s="1176"/>
      <c r="IBL41" s="1176"/>
      <c r="IBM41" s="1176"/>
      <c r="IBN41" s="1176"/>
      <c r="IBO41" s="1176"/>
      <c r="IBP41" s="1176"/>
      <c r="IBQ41" s="1176"/>
      <c r="IBR41" s="1176"/>
      <c r="IBS41" s="1176"/>
      <c r="IBT41" s="1176"/>
      <c r="IBU41" s="1176"/>
      <c r="IBV41" s="1176"/>
      <c r="IBW41" s="1176"/>
      <c r="IBX41" s="1176"/>
      <c r="IBY41" s="1176"/>
      <c r="IBZ41" s="1176"/>
      <c r="ICA41" s="1176"/>
      <c r="ICB41" s="1176"/>
      <c r="ICC41" s="1176"/>
      <c r="ICD41" s="1176"/>
      <c r="ICE41" s="1176"/>
      <c r="ICF41" s="1176"/>
      <c r="ICG41" s="1176"/>
      <c r="ICH41" s="1176"/>
      <c r="ICI41" s="1176"/>
      <c r="ICJ41" s="1176"/>
      <c r="ICK41" s="1176"/>
      <c r="ICL41" s="1176"/>
      <c r="ICM41" s="1176"/>
      <c r="ICN41" s="1176"/>
      <c r="ICO41" s="1176"/>
      <c r="ICP41" s="1176"/>
      <c r="ICQ41" s="1176"/>
      <c r="ICR41" s="1176"/>
      <c r="ICS41" s="1176"/>
      <c r="ICT41" s="1176"/>
      <c r="ICU41" s="1176"/>
      <c r="ICV41" s="1176"/>
      <c r="ICW41" s="1176"/>
      <c r="ICX41" s="1176"/>
      <c r="ICY41" s="1176"/>
      <c r="ICZ41" s="1176"/>
      <c r="IDA41" s="1176"/>
      <c r="IDB41" s="1176"/>
      <c r="IDC41" s="1176"/>
      <c r="IDD41" s="1176"/>
      <c r="IDE41" s="1176"/>
      <c r="IDF41" s="1176"/>
      <c r="IDG41" s="1176"/>
      <c r="IDH41" s="1176"/>
      <c r="IDI41" s="1176"/>
      <c r="IDJ41" s="1176"/>
      <c r="IDK41" s="1176"/>
      <c r="IDL41" s="1176"/>
      <c r="IDM41" s="1176"/>
      <c r="IDN41" s="1176"/>
      <c r="IDO41" s="1176"/>
      <c r="IDP41" s="1176"/>
      <c r="IDQ41" s="1176"/>
      <c r="IDR41" s="1176"/>
      <c r="IDS41" s="1176"/>
      <c r="IDT41" s="1176"/>
      <c r="IDU41" s="1176"/>
      <c r="IDV41" s="1176"/>
      <c r="IDW41" s="1176"/>
      <c r="IDX41" s="1176"/>
      <c r="IDY41" s="1176"/>
      <c r="IDZ41" s="1176"/>
      <c r="IEA41" s="1176"/>
      <c r="IEB41" s="1176"/>
      <c r="IEC41" s="1176"/>
      <c r="IED41" s="1176"/>
      <c r="IEE41" s="1176"/>
      <c r="IEF41" s="1176"/>
      <c r="IEG41" s="1176"/>
      <c r="IEH41" s="1176"/>
      <c r="IEI41" s="1176"/>
      <c r="IEJ41" s="1176"/>
      <c r="IEK41" s="1176"/>
      <c r="IEL41" s="1176"/>
      <c r="IEM41" s="1176"/>
      <c r="IEN41" s="1176"/>
      <c r="IEO41" s="1176"/>
      <c r="IEP41" s="1176"/>
      <c r="IEQ41" s="1176"/>
      <c r="IER41" s="1176"/>
      <c r="IES41" s="1176"/>
      <c r="IET41" s="1176"/>
      <c r="IEU41" s="1176"/>
      <c r="IEV41" s="1176"/>
      <c r="IEW41" s="1176"/>
      <c r="IEX41" s="1176"/>
      <c r="IEY41" s="1176"/>
      <c r="IEZ41" s="1176"/>
      <c r="IFA41" s="1176"/>
      <c r="IFB41" s="1176"/>
      <c r="IFC41" s="1176"/>
      <c r="IFD41" s="1176"/>
      <c r="IFE41" s="1176"/>
      <c r="IFF41" s="1176"/>
      <c r="IFG41" s="1176"/>
      <c r="IFH41" s="1176"/>
      <c r="IFI41" s="1176"/>
      <c r="IFJ41" s="1176"/>
      <c r="IFK41" s="1176"/>
      <c r="IFL41" s="1176"/>
      <c r="IFM41" s="1176"/>
      <c r="IFN41" s="1176"/>
      <c r="IFO41" s="1176"/>
      <c r="IFP41" s="1176"/>
      <c r="IFQ41" s="1176"/>
      <c r="IFR41" s="1176"/>
      <c r="IFS41" s="1176"/>
      <c r="IFT41" s="1176"/>
      <c r="IFU41" s="1176"/>
      <c r="IFV41" s="1176"/>
      <c r="IFW41" s="1176"/>
      <c r="IFX41" s="1176"/>
      <c r="IFY41" s="1176"/>
      <c r="IFZ41" s="1176"/>
      <c r="IGA41" s="1176"/>
      <c r="IGB41" s="1176"/>
      <c r="IGC41" s="1176"/>
      <c r="IGD41" s="1176"/>
      <c r="IGE41" s="1176"/>
      <c r="IGF41" s="1176"/>
      <c r="IGG41" s="1176"/>
      <c r="IGH41" s="1176"/>
      <c r="IGI41" s="1176"/>
      <c r="IGJ41" s="1176"/>
      <c r="IGK41" s="1176"/>
      <c r="IGL41" s="1176"/>
      <c r="IGM41" s="1176"/>
      <c r="IGN41" s="1176"/>
      <c r="IGO41" s="1176"/>
      <c r="IGP41" s="1176"/>
      <c r="IGQ41" s="1176"/>
      <c r="IGR41" s="1176"/>
      <c r="IGS41" s="1176"/>
      <c r="IGT41" s="1176"/>
      <c r="IGU41" s="1176"/>
      <c r="IGV41" s="1176"/>
      <c r="IGW41" s="1176"/>
      <c r="IGX41" s="1176"/>
      <c r="IGY41" s="1176"/>
      <c r="IGZ41" s="1176"/>
      <c r="IHA41" s="1176"/>
      <c r="IHB41" s="1176"/>
      <c r="IHC41" s="1176"/>
      <c r="IHD41" s="1176"/>
      <c r="IHE41" s="1176"/>
      <c r="IHF41" s="1176"/>
      <c r="IHG41" s="1176"/>
      <c r="IHH41" s="1176"/>
      <c r="IHI41" s="1176"/>
      <c r="IHJ41" s="1176"/>
      <c r="IHK41" s="1176"/>
      <c r="IHL41" s="1176"/>
      <c r="IHM41" s="1176"/>
      <c r="IHN41" s="1176"/>
      <c r="IHO41" s="1176"/>
      <c r="IHP41" s="1176"/>
      <c r="IHQ41" s="1176"/>
      <c r="IHR41" s="1176"/>
      <c r="IHS41" s="1176"/>
      <c r="IHT41" s="1176"/>
      <c r="IHU41" s="1176"/>
      <c r="IHV41" s="1176"/>
      <c r="IHW41" s="1176"/>
      <c r="IHX41" s="1176"/>
      <c r="IHY41" s="1176"/>
      <c r="IHZ41" s="1176"/>
      <c r="IIA41" s="1176"/>
      <c r="IIB41" s="1176"/>
      <c r="IIC41" s="1176"/>
      <c r="IID41" s="1176"/>
      <c r="IIE41" s="1176"/>
      <c r="IIF41" s="1176"/>
      <c r="IIG41" s="1176"/>
      <c r="IIH41" s="1176"/>
      <c r="III41" s="1176"/>
      <c r="IIJ41" s="1176"/>
      <c r="IIK41" s="1176"/>
      <c r="IIL41" s="1176"/>
      <c r="IIM41" s="1176"/>
      <c r="IIN41" s="1176"/>
      <c r="IIO41" s="1176"/>
      <c r="IIP41" s="1176"/>
      <c r="IIQ41" s="1176"/>
      <c r="IIR41" s="1176"/>
      <c r="IIS41" s="1176"/>
      <c r="IIT41" s="1176"/>
      <c r="IIU41" s="1176"/>
      <c r="IIV41" s="1176"/>
      <c r="IIW41" s="1176"/>
      <c r="IIX41" s="1176"/>
      <c r="IIY41" s="1176"/>
      <c r="IIZ41" s="1176"/>
      <c r="IJA41" s="1176"/>
      <c r="IJB41" s="1176"/>
      <c r="IJC41" s="1176"/>
      <c r="IJD41" s="1176"/>
      <c r="IJE41" s="1176"/>
      <c r="IJF41" s="1176"/>
      <c r="IJG41" s="1176"/>
      <c r="IJH41" s="1176"/>
      <c r="IJI41" s="1176"/>
      <c r="IJJ41" s="1176"/>
      <c r="IJK41" s="1176"/>
      <c r="IJL41" s="1176"/>
      <c r="IJM41" s="1176"/>
      <c r="IJN41" s="1176"/>
      <c r="IJO41" s="1176"/>
      <c r="IJP41" s="1176"/>
      <c r="IJQ41" s="1176"/>
      <c r="IJR41" s="1176"/>
      <c r="IJS41" s="1176"/>
      <c r="IJT41" s="1176"/>
      <c r="IJU41" s="1176"/>
      <c r="IJV41" s="1176"/>
      <c r="IJW41" s="1176"/>
      <c r="IJX41" s="1176"/>
      <c r="IJY41" s="1176"/>
      <c r="IJZ41" s="1176"/>
      <c r="IKA41" s="1176"/>
      <c r="IKB41" s="1176"/>
      <c r="IKC41" s="1176"/>
      <c r="IKD41" s="1176"/>
      <c r="IKE41" s="1176"/>
      <c r="IKF41" s="1176"/>
      <c r="IKG41" s="1176"/>
      <c r="IKH41" s="1176"/>
      <c r="IKI41" s="1176"/>
      <c r="IKJ41" s="1176"/>
      <c r="IKK41" s="1176"/>
      <c r="IKL41" s="1176"/>
      <c r="IKM41" s="1176"/>
      <c r="IKN41" s="1176"/>
      <c r="IKO41" s="1176"/>
      <c r="IKP41" s="1176"/>
      <c r="IKQ41" s="1176"/>
      <c r="IKR41" s="1176"/>
      <c r="IKS41" s="1176"/>
      <c r="IKT41" s="1176"/>
      <c r="IKU41" s="1176"/>
      <c r="IKV41" s="1176"/>
      <c r="IKW41" s="1176"/>
      <c r="IKX41" s="1176"/>
      <c r="IKY41" s="1176"/>
      <c r="IKZ41" s="1176"/>
      <c r="ILA41" s="1176"/>
      <c r="ILB41" s="1176"/>
      <c r="ILC41" s="1176"/>
      <c r="ILD41" s="1176"/>
      <c r="ILE41" s="1176"/>
      <c r="ILF41" s="1176"/>
      <c r="ILG41" s="1176"/>
      <c r="ILH41" s="1176"/>
      <c r="ILI41" s="1176"/>
      <c r="ILJ41" s="1176"/>
      <c r="ILK41" s="1176"/>
      <c r="ILL41" s="1176"/>
      <c r="ILM41" s="1176"/>
      <c r="ILN41" s="1176"/>
      <c r="ILO41" s="1176"/>
      <c r="ILP41" s="1176"/>
      <c r="ILQ41" s="1176"/>
      <c r="ILR41" s="1176"/>
      <c r="ILS41" s="1176"/>
      <c r="ILT41" s="1176"/>
      <c r="ILU41" s="1176"/>
      <c r="ILV41" s="1176"/>
      <c r="ILW41" s="1176"/>
      <c r="ILX41" s="1176"/>
      <c r="ILY41" s="1176"/>
      <c r="ILZ41" s="1176"/>
      <c r="IMA41" s="1176"/>
      <c r="IMB41" s="1176"/>
      <c r="IMC41" s="1176"/>
      <c r="IMD41" s="1176"/>
      <c r="IME41" s="1176"/>
      <c r="IMF41" s="1176"/>
      <c r="IMG41" s="1176"/>
      <c r="IMH41" s="1176"/>
      <c r="IMI41" s="1176"/>
      <c r="IMJ41" s="1176"/>
      <c r="IMK41" s="1176"/>
      <c r="IML41" s="1176"/>
      <c r="IMM41" s="1176"/>
      <c r="IMN41" s="1176"/>
      <c r="IMO41" s="1176"/>
      <c r="IMP41" s="1176"/>
      <c r="IMQ41" s="1176"/>
      <c r="IMR41" s="1176"/>
      <c r="IMS41" s="1176"/>
      <c r="IMT41" s="1176"/>
      <c r="IMU41" s="1176"/>
      <c r="IMV41" s="1176"/>
      <c r="IMW41" s="1176"/>
      <c r="IMX41" s="1176"/>
      <c r="IMY41" s="1176"/>
      <c r="IMZ41" s="1176"/>
      <c r="INA41" s="1176"/>
      <c r="INB41" s="1176"/>
      <c r="INC41" s="1176"/>
      <c r="IND41" s="1176"/>
      <c r="INE41" s="1176"/>
      <c r="INF41" s="1176"/>
      <c r="ING41" s="1176"/>
      <c r="INH41" s="1176"/>
      <c r="INI41" s="1176"/>
      <c r="INJ41" s="1176"/>
      <c r="INK41" s="1176"/>
      <c r="INL41" s="1176"/>
      <c r="INM41" s="1176"/>
      <c r="INN41" s="1176"/>
      <c r="INO41" s="1176"/>
      <c r="INP41" s="1176"/>
      <c r="INQ41" s="1176"/>
      <c r="INR41" s="1176"/>
      <c r="INS41" s="1176"/>
      <c r="INT41" s="1176"/>
      <c r="INU41" s="1176"/>
      <c r="INV41" s="1176"/>
      <c r="INW41" s="1176"/>
      <c r="INX41" s="1176"/>
      <c r="INY41" s="1176"/>
      <c r="INZ41" s="1176"/>
      <c r="IOA41" s="1176"/>
      <c r="IOB41" s="1176"/>
      <c r="IOC41" s="1176"/>
      <c r="IOD41" s="1176"/>
      <c r="IOE41" s="1176"/>
      <c r="IOF41" s="1176"/>
      <c r="IOG41" s="1176"/>
      <c r="IOH41" s="1176"/>
      <c r="IOI41" s="1176"/>
      <c r="IOJ41" s="1176"/>
      <c r="IOK41" s="1176"/>
      <c r="IOL41" s="1176"/>
      <c r="IOM41" s="1176"/>
      <c r="ION41" s="1176"/>
      <c r="IOO41" s="1176"/>
      <c r="IOP41" s="1176"/>
      <c r="IOQ41" s="1176"/>
      <c r="IOR41" s="1176"/>
      <c r="IOS41" s="1176"/>
      <c r="IOT41" s="1176"/>
      <c r="IOU41" s="1176"/>
      <c r="IOV41" s="1176"/>
      <c r="IOW41" s="1176"/>
      <c r="IOX41" s="1176"/>
      <c r="IOY41" s="1176"/>
      <c r="IOZ41" s="1176"/>
      <c r="IPA41" s="1176"/>
      <c r="IPB41" s="1176"/>
      <c r="IPC41" s="1176"/>
      <c r="IPD41" s="1176"/>
      <c r="IPE41" s="1176"/>
      <c r="IPF41" s="1176"/>
      <c r="IPG41" s="1176"/>
      <c r="IPH41" s="1176"/>
      <c r="IPI41" s="1176"/>
      <c r="IPJ41" s="1176"/>
      <c r="IPK41" s="1176"/>
      <c r="IPL41" s="1176"/>
      <c r="IPM41" s="1176"/>
      <c r="IPN41" s="1176"/>
      <c r="IPO41" s="1176"/>
      <c r="IPP41" s="1176"/>
      <c r="IPQ41" s="1176"/>
      <c r="IPR41" s="1176"/>
      <c r="IPS41" s="1176"/>
      <c r="IPT41" s="1176"/>
      <c r="IPU41" s="1176"/>
      <c r="IPV41" s="1176"/>
      <c r="IPW41" s="1176"/>
      <c r="IPX41" s="1176"/>
      <c r="IPY41" s="1176"/>
      <c r="IPZ41" s="1176"/>
      <c r="IQA41" s="1176"/>
      <c r="IQB41" s="1176"/>
      <c r="IQC41" s="1176"/>
      <c r="IQD41" s="1176"/>
      <c r="IQE41" s="1176"/>
      <c r="IQF41" s="1176"/>
      <c r="IQG41" s="1176"/>
      <c r="IQH41" s="1176"/>
      <c r="IQI41" s="1176"/>
      <c r="IQJ41" s="1176"/>
      <c r="IQK41" s="1176"/>
      <c r="IQL41" s="1176"/>
      <c r="IQM41" s="1176"/>
      <c r="IQN41" s="1176"/>
      <c r="IQO41" s="1176"/>
      <c r="IQP41" s="1176"/>
      <c r="IQQ41" s="1176"/>
      <c r="IQR41" s="1176"/>
      <c r="IQS41" s="1176"/>
      <c r="IQT41" s="1176"/>
      <c r="IQU41" s="1176"/>
      <c r="IQV41" s="1176"/>
      <c r="IQW41" s="1176"/>
      <c r="IQX41" s="1176"/>
      <c r="IQY41" s="1176"/>
      <c r="IQZ41" s="1176"/>
      <c r="IRA41" s="1176"/>
      <c r="IRB41" s="1176"/>
      <c r="IRC41" s="1176"/>
      <c r="IRD41" s="1176"/>
      <c r="IRE41" s="1176"/>
      <c r="IRF41" s="1176"/>
      <c r="IRG41" s="1176"/>
      <c r="IRH41" s="1176"/>
      <c r="IRI41" s="1176"/>
      <c r="IRJ41" s="1176"/>
      <c r="IRK41" s="1176"/>
      <c r="IRL41" s="1176"/>
      <c r="IRM41" s="1176"/>
      <c r="IRN41" s="1176"/>
      <c r="IRO41" s="1176"/>
      <c r="IRP41" s="1176"/>
      <c r="IRQ41" s="1176"/>
      <c r="IRR41" s="1176"/>
      <c r="IRS41" s="1176"/>
      <c r="IRT41" s="1176"/>
      <c r="IRU41" s="1176"/>
      <c r="IRV41" s="1176"/>
      <c r="IRW41" s="1176"/>
      <c r="IRX41" s="1176"/>
      <c r="IRY41" s="1176"/>
      <c r="IRZ41" s="1176"/>
      <c r="ISA41" s="1176"/>
      <c r="ISB41" s="1176"/>
      <c r="ISC41" s="1176"/>
      <c r="ISD41" s="1176"/>
      <c r="ISE41" s="1176"/>
      <c r="ISF41" s="1176"/>
      <c r="ISG41" s="1176"/>
      <c r="ISH41" s="1176"/>
      <c r="ISI41" s="1176"/>
      <c r="ISJ41" s="1176"/>
      <c r="ISK41" s="1176"/>
      <c r="ISL41" s="1176"/>
      <c r="ISM41" s="1176"/>
      <c r="ISN41" s="1176"/>
      <c r="ISO41" s="1176"/>
      <c r="ISP41" s="1176"/>
      <c r="ISQ41" s="1176"/>
      <c r="ISR41" s="1176"/>
      <c r="ISS41" s="1176"/>
      <c r="IST41" s="1176"/>
      <c r="ISU41" s="1176"/>
      <c r="ISV41" s="1176"/>
      <c r="ISW41" s="1176"/>
      <c r="ISX41" s="1176"/>
      <c r="ISY41" s="1176"/>
      <c r="ISZ41" s="1176"/>
      <c r="ITA41" s="1176"/>
      <c r="ITB41" s="1176"/>
      <c r="ITC41" s="1176"/>
      <c r="ITD41" s="1176"/>
      <c r="ITE41" s="1176"/>
      <c r="ITF41" s="1176"/>
      <c r="ITG41" s="1176"/>
      <c r="ITH41" s="1176"/>
      <c r="ITI41" s="1176"/>
      <c r="ITJ41" s="1176"/>
      <c r="ITK41" s="1176"/>
      <c r="ITL41" s="1176"/>
      <c r="ITM41" s="1176"/>
      <c r="ITN41" s="1176"/>
      <c r="ITO41" s="1176"/>
      <c r="ITP41" s="1176"/>
      <c r="ITQ41" s="1176"/>
      <c r="ITR41" s="1176"/>
      <c r="ITS41" s="1176"/>
      <c r="ITT41" s="1176"/>
      <c r="ITU41" s="1176"/>
      <c r="ITV41" s="1176"/>
      <c r="ITW41" s="1176"/>
      <c r="ITX41" s="1176"/>
      <c r="ITY41" s="1176"/>
      <c r="ITZ41" s="1176"/>
      <c r="IUA41" s="1176"/>
      <c r="IUB41" s="1176"/>
      <c r="IUC41" s="1176"/>
      <c r="IUD41" s="1176"/>
      <c r="IUE41" s="1176"/>
      <c r="IUF41" s="1176"/>
      <c r="IUG41" s="1176"/>
      <c r="IUH41" s="1176"/>
      <c r="IUI41" s="1176"/>
      <c r="IUJ41" s="1176"/>
      <c r="IUK41" s="1176"/>
      <c r="IUL41" s="1176"/>
      <c r="IUM41" s="1176"/>
      <c r="IUN41" s="1176"/>
      <c r="IUO41" s="1176"/>
      <c r="IUP41" s="1176"/>
      <c r="IUQ41" s="1176"/>
      <c r="IUR41" s="1176"/>
      <c r="IUS41" s="1176"/>
      <c r="IUT41" s="1176"/>
      <c r="IUU41" s="1176"/>
      <c r="IUV41" s="1176"/>
      <c r="IUW41" s="1176"/>
      <c r="IUX41" s="1176"/>
      <c r="IUY41" s="1176"/>
      <c r="IUZ41" s="1176"/>
      <c r="IVA41" s="1176"/>
      <c r="IVB41" s="1176"/>
      <c r="IVC41" s="1176"/>
      <c r="IVD41" s="1176"/>
      <c r="IVE41" s="1176"/>
      <c r="IVF41" s="1176"/>
      <c r="IVG41" s="1176"/>
      <c r="IVH41" s="1176"/>
      <c r="IVI41" s="1176"/>
      <c r="IVJ41" s="1176"/>
      <c r="IVK41" s="1176"/>
      <c r="IVL41" s="1176"/>
      <c r="IVM41" s="1176"/>
      <c r="IVN41" s="1176"/>
      <c r="IVO41" s="1176"/>
      <c r="IVP41" s="1176"/>
      <c r="IVQ41" s="1176"/>
      <c r="IVR41" s="1176"/>
      <c r="IVS41" s="1176"/>
      <c r="IVT41" s="1176"/>
      <c r="IVU41" s="1176"/>
      <c r="IVV41" s="1176"/>
      <c r="IVW41" s="1176"/>
      <c r="IVX41" s="1176"/>
      <c r="IVY41" s="1176"/>
      <c r="IVZ41" s="1176"/>
      <c r="IWA41" s="1176"/>
      <c r="IWB41" s="1176"/>
      <c r="IWC41" s="1176"/>
      <c r="IWD41" s="1176"/>
      <c r="IWE41" s="1176"/>
      <c r="IWF41" s="1176"/>
      <c r="IWG41" s="1176"/>
      <c r="IWH41" s="1176"/>
      <c r="IWI41" s="1176"/>
      <c r="IWJ41" s="1176"/>
      <c r="IWK41" s="1176"/>
      <c r="IWL41" s="1176"/>
      <c r="IWM41" s="1176"/>
      <c r="IWN41" s="1176"/>
      <c r="IWO41" s="1176"/>
      <c r="IWP41" s="1176"/>
      <c r="IWQ41" s="1176"/>
      <c r="IWR41" s="1176"/>
      <c r="IWS41" s="1176"/>
      <c r="IWT41" s="1176"/>
      <c r="IWU41" s="1176"/>
      <c r="IWV41" s="1176"/>
      <c r="IWW41" s="1176"/>
      <c r="IWX41" s="1176"/>
      <c r="IWY41" s="1176"/>
      <c r="IWZ41" s="1176"/>
      <c r="IXA41" s="1176"/>
      <c r="IXB41" s="1176"/>
      <c r="IXC41" s="1176"/>
      <c r="IXD41" s="1176"/>
      <c r="IXE41" s="1176"/>
      <c r="IXF41" s="1176"/>
      <c r="IXG41" s="1176"/>
      <c r="IXH41" s="1176"/>
      <c r="IXI41" s="1176"/>
      <c r="IXJ41" s="1176"/>
      <c r="IXK41" s="1176"/>
      <c r="IXL41" s="1176"/>
      <c r="IXM41" s="1176"/>
      <c r="IXN41" s="1176"/>
      <c r="IXO41" s="1176"/>
      <c r="IXP41" s="1176"/>
      <c r="IXQ41" s="1176"/>
      <c r="IXR41" s="1176"/>
      <c r="IXS41" s="1176"/>
      <c r="IXT41" s="1176"/>
      <c r="IXU41" s="1176"/>
      <c r="IXV41" s="1176"/>
      <c r="IXW41" s="1176"/>
      <c r="IXX41" s="1176"/>
      <c r="IXY41" s="1176"/>
      <c r="IXZ41" s="1176"/>
      <c r="IYA41" s="1176"/>
      <c r="IYB41" s="1176"/>
      <c r="IYC41" s="1176"/>
      <c r="IYD41" s="1176"/>
      <c r="IYE41" s="1176"/>
      <c r="IYF41" s="1176"/>
      <c r="IYG41" s="1176"/>
      <c r="IYH41" s="1176"/>
      <c r="IYI41" s="1176"/>
      <c r="IYJ41" s="1176"/>
      <c r="IYK41" s="1176"/>
      <c r="IYL41" s="1176"/>
      <c r="IYM41" s="1176"/>
      <c r="IYN41" s="1176"/>
      <c r="IYO41" s="1176"/>
      <c r="IYP41" s="1176"/>
      <c r="IYQ41" s="1176"/>
      <c r="IYR41" s="1176"/>
      <c r="IYS41" s="1176"/>
      <c r="IYT41" s="1176"/>
      <c r="IYU41" s="1176"/>
      <c r="IYV41" s="1176"/>
      <c r="IYW41" s="1176"/>
      <c r="IYX41" s="1176"/>
      <c r="IYY41" s="1176"/>
      <c r="IYZ41" s="1176"/>
      <c r="IZA41" s="1176"/>
      <c r="IZB41" s="1176"/>
      <c r="IZC41" s="1176"/>
      <c r="IZD41" s="1176"/>
      <c r="IZE41" s="1176"/>
      <c r="IZF41" s="1176"/>
      <c r="IZG41" s="1176"/>
      <c r="IZH41" s="1176"/>
      <c r="IZI41" s="1176"/>
      <c r="IZJ41" s="1176"/>
      <c r="IZK41" s="1176"/>
      <c r="IZL41" s="1176"/>
      <c r="IZM41" s="1176"/>
      <c r="IZN41" s="1176"/>
      <c r="IZO41" s="1176"/>
      <c r="IZP41" s="1176"/>
      <c r="IZQ41" s="1176"/>
      <c r="IZR41" s="1176"/>
      <c r="IZS41" s="1176"/>
      <c r="IZT41" s="1176"/>
      <c r="IZU41" s="1176"/>
      <c r="IZV41" s="1176"/>
      <c r="IZW41" s="1176"/>
      <c r="IZX41" s="1176"/>
      <c r="IZY41" s="1176"/>
      <c r="IZZ41" s="1176"/>
      <c r="JAA41" s="1176"/>
      <c r="JAB41" s="1176"/>
      <c r="JAC41" s="1176"/>
      <c r="JAD41" s="1176"/>
      <c r="JAE41" s="1176"/>
      <c r="JAF41" s="1176"/>
      <c r="JAG41" s="1176"/>
      <c r="JAH41" s="1176"/>
      <c r="JAI41" s="1176"/>
      <c r="JAJ41" s="1176"/>
      <c r="JAK41" s="1176"/>
      <c r="JAL41" s="1176"/>
      <c r="JAM41" s="1176"/>
      <c r="JAN41" s="1176"/>
      <c r="JAO41" s="1176"/>
      <c r="JAP41" s="1176"/>
      <c r="JAQ41" s="1176"/>
      <c r="JAR41" s="1176"/>
      <c r="JAS41" s="1176"/>
      <c r="JAT41" s="1176"/>
      <c r="JAU41" s="1176"/>
      <c r="JAV41" s="1176"/>
      <c r="JAW41" s="1176"/>
      <c r="JAX41" s="1176"/>
      <c r="JAY41" s="1176"/>
      <c r="JAZ41" s="1176"/>
      <c r="JBA41" s="1176"/>
      <c r="JBB41" s="1176"/>
      <c r="JBC41" s="1176"/>
      <c r="JBD41" s="1176"/>
      <c r="JBE41" s="1176"/>
      <c r="JBF41" s="1176"/>
      <c r="JBG41" s="1176"/>
      <c r="JBH41" s="1176"/>
      <c r="JBI41" s="1176"/>
      <c r="JBJ41" s="1176"/>
      <c r="JBK41" s="1176"/>
      <c r="JBL41" s="1176"/>
      <c r="JBM41" s="1176"/>
      <c r="JBN41" s="1176"/>
      <c r="JBO41" s="1176"/>
      <c r="JBP41" s="1176"/>
      <c r="JBQ41" s="1176"/>
      <c r="JBR41" s="1176"/>
      <c r="JBS41" s="1176"/>
      <c r="JBT41" s="1176"/>
      <c r="JBU41" s="1176"/>
      <c r="JBV41" s="1176"/>
      <c r="JBW41" s="1176"/>
      <c r="JBX41" s="1176"/>
      <c r="JBY41" s="1176"/>
      <c r="JBZ41" s="1176"/>
      <c r="JCA41" s="1176"/>
      <c r="JCB41" s="1176"/>
      <c r="JCC41" s="1176"/>
      <c r="JCD41" s="1176"/>
      <c r="JCE41" s="1176"/>
      <c r="JCF41" s="1176"/>
      <c r="JCG41" s="1176"/>
      <c r="JCH41" s="1176"/>
      <c r="JCI41" s="1176"/>
      <c r="JCJ41" s="1176"/>
      <c r="JCK41" s="1176"/>
      <c r="JCL41" s="1176"/>
      <c r="JCM41" s="1176"/>
      <c r="JCN41" s="1176"/>
      <c r="JCO41" s="1176"/>
      <c r="JCP41" s="1176"/>
      <c r="JCQ41" s="1176"/>
      <c r="JCR41" s="1176"/>
      <c r="JCS41" s="1176"/>
      <c r="JCT41" s="1176"/>
      <c r="JCU41" s="1176"/>
      <c r="JCV41" s="1176"/>
      <c r="JCW41" s="1176"/>
      <c r="JCX41" s="1176"/>
      <c r="JCY41" s="1176"/>
      <c r="JCZ41" s="1176"/>
      <c r="JDA41" s="1176"/>
      <c r="JDB41" s="1176"/>
      <c r="JDC41" s="1176"/>
      <c r="JDD41" s="1176"/>
      <c r="JDE41" s="1176"/>
      <c r="JDF41" s="1176"/>
      <c r="JDG41" s="1176"/>
      <c r="JDH41" s="1176"/>
      <c r="JDI41" s="1176"/>
      <c r="JDJ41" s="1176"/>
      <c r="JDK41" s="1176"/>
      <c r="JDL41" s="1176"/>
      <c r="JDM41" s="1176"/>
      <c r="JDN41" s="1176"/>
      <c r="JDO41" s="1176"/>
      <c r="JDP41" s="1176"/>
      <c r="JDQ41" s="1176"/>
      <c r="JDR41" s="1176"/>
      <c r="JDS41" s="1176"/>
      <c r="JDT41" s="1176"/>
      <c r="JDU41" s="1176"/>
      <c r="JDV41" s="1176"/>
      <c r="JDW41" s="1176"/>
      <c r="JDX41" s="1176"/>
      <c r="JDY41" s="1176"/>
      <c r="JDZ41" s="1176"/>
      <c r="JEA41" s="1176"/>
      <c r="JEB41" s="1176"/>
      <c r="JEC41" s="1176"/>
      <c r="JED41" s="1176"/>
      <c r="JEE41" s="1176"/>
      <c r="JEF41" s="1176"/>
      <c r="JEG41" s="1176"/>
      <c r="JEH41" s="1176"/>
      <c r="JEI41" s="1176"/>
      <c r="JEJ41" s="1176"/>
      <c r="JEK41" s="1176"/>
      <c r="JEL41" s="1176"/>
      <c r="JEM41" s="1176"/>
      <c r="JEN41" s="1176"/>
      <c r="JEO41" s="1176"/>
      <c r="JEP41" s="1176"/>
      <c r="JEQ41" s="1176"/>
      <c r="JER41" s="1176"/>
      <c r="JES41" s="1176"/>
      <c r="JET41" s="1176"/>
      <c r="JEU41" s="1176"/>
      <c r="JEV41" s="1176"/>
      <c r="JEW41" s="1176"/>
      <c r="JEX41" s="1176"/>
      <c r="JEY41" s="1176"/>
      <c r="JEZ41" s="1176"/>
      <c r="JFA41" s="1176"/>
      <c r="JFB41" s="1176"/>
      <c r="JFC41" s="1176"/>
      <c r="JFD41" s="1176"/>
      <c r="JFE41" s="1176"/>
      <c r="JFF41" s="1176"/>
      <c r="JFG41" s="1176"/>
      <c r="JFH41" s="1176"/>
      <c r="JFI41" s="1176"/>
      <c r="JFJ41" s="1176"/>
      <c r="JFK41" s="1176"/>
      <c r="JFL41" s="1176"/>
      <c r="JFM41" s="1176"/>
      <c r="JFN41" s="1176"/>
      <c r="JFO41" s="1176"/>
      <c r="JFP41" s="1176"/>
      <c r="JFQ41" s="1176"/>
      <c r="JFR41" s="1176"/>
      <c r="JFS41" s="1176"/>
      <c r="JFT41" s="1176"/>
      <c r="JFU41" s="1176"/>
      <c r="JFV41" s="1176"/>
      <c r="JFW41" s="1176"/>
      <c r="JFX41" s="1176"/>
      <c r="JFY41" s="1176"/>
      <c r="JFZ41" s="1176"/>
      <c r="JGA41" s="1176"/>
      <c r="JGB41" s="1176"/>
      <c r="JGC41" s="1176"/>
      <c r="JGD41" s="1176"/>
      <c r="JGE41" s="1176"/>
      <c r="JGF41" s="1176"/>
      <c r="JGG41" s="1176"/>
      <c r="JGH41" s="1176"/>
      <c r="JGI41" s="1176"/>
      <c r="JGJ41" s="1176"/>
      <c r="JGK41" s="1176"/>
      <c r="JGL41" s="1176"/>
      <c r="JGM41" s="1176"/>
      <c r="JGN41" s="1176"/>
      <c r="JGO41" s="1176"/>
      <c r="JGP41" s="1176"/>
      <c r="JGQ41" s="1176"/>
      <c r="JGR41" s="1176"/>
      <c r="JGS41" s="1176"/>
      <c r="JGT41" s="1176"/>
      <c r="JGU41" s="1176"/>
      <c r="JGV41" s="1176"/>
      <c r="JGW41" s="1176"/>
      <c r="JGX41" s="1176"/>
      <c r="JGY41" s="1176"/>
      <c r="JGZ41" s="1176"/>
      <c r="JHA41" s="1176"/>
      <c r="JHB41" s="1176"/>
      <c r="JHC41" s="1176"/>
      <c r="JHD41" s="1176"/>
      <c r="JHE41" s="1176"/>
      <c r="JHF41" s="1176"/>
      <c r="JHG41" s="1176"/>
      <c r="JHH41" s="1176"/>
      <c r="JHI41" s="1176"/>
      <c r="JHJ41" s="1176"/>
      <c r="JHK41" s="1176"/>
      <c r="JHL41" s="1176"/>
      <c r="JHM41" s="1176"/>
      <c r="JHN41" s="1176"/>
      <c r="JHO41" s="1176"/>
      <c r="JHP41" s="1176"/>
      <c r="JHQ41" s="1176"/>
      <c r="JHR41" s="1176"/>
      <c r="JHS41" s="1176"/>
      <c r="JHT41" s="1176"/>
      <c r="JHU41" s="1176"/>
      <c r="JHV41" s="1176"/>
      <c r="JHW41" s="1176"/>
      <c r="JHX41" s="1176"/>
      <c r="JHY41" s="1176"/>
      <c r="JHZ41" s="1176"/>
      <c r="JIA41" s="1176"/>
      <c r="JIB41" s="1176"/>
      <c r="JIC41" s="1176"/>
      <c r="JID41" s="1176"/>
      <c r="JIE41" s="1176"/>
      <c r="JIF41" s="1176"/>
      <c r="JIG41" s="1176"/>
      <c r="JIH41" s="1176"/>
      <c r="JII41" s="1176"/>
      <c r="JIJ41" s="1176"/>
      <c r="JIK41" s="1176"/>
      <c r="JIL41" s="1176"/>
      <c r="JIM41" s="1176"/>
      <c r="JIN41" s="1176"/>
      <c r="JIO41" s="1176"/>
      <c r="JIP41" s="1176"/>
      <c r="JIQ41" s="1176"/>
      <c r="JIR41" s="1176"/>
      <c r="JIS41" s="1176"/>
      <c r="JIT41" s="1176"/>
      <c r="JIU41" s="1176"/>
      <c r="JIV41" s="1176"/>
      <c r="JIW41" s="1176"/>
      <c r="JIX41" s="1176"/>
      <c r="JIY41" s="1176"/>
      <c r="JIZ41" s="1176"/>
      <c r="JJA41" s="1176"/>
      <c r="JJB41" s="1176"/>
      <c r="JJC41" s="1176"/>
      <c r="JJD41" s="1176"/>
      <c r="JJE41" s="1176"/>
      <c r="JJF41" s="1176"/>
      <c r="JJG41" s="1176"/>
      <c r="JJH41" s="1176"/>
      <c r="JJI41" s="1176"/>
      <c r="JJJ41" s="1176"/>
      <c r="JJK41" s="1176"/>
      <c r="JJL41" s="1176"/>
      <c r="JJM41" s="1176"/>
      <c r="JJN41" s="1176"/>
      <c r="JJO41" s="1176"/>
      <c r="JJP41" s="1176"/>
      <c r="JJQ41" s="1176"/>
      <c r="JJR41" s="1176"/>
      <c r="JJS41" s="1176"/>
      <c r="JJT41" s="1176"/>
      <c r="JJU41" s="1176"/>
      <c r="JJV41" s="1176"/>
      <c r="JJW41" s="1176"/>
      <c r="JJX41" s="1176"/>
      <c r="JJY41" s="1176"/>
      <c r="JJZ41" s="1176"/>
      <c r="JKA41" s="1176"/>
      <c r="JKB41" s="1176"/>
      <c r="JKC41" s="1176"/>
      <c r="JKD41" s="1176"/>
      <c r="JKE41" s="1176"/>
      <c r="JKF41" s="1176"/>
      <c r="JKG41" s="1176"/>
      <c r="JKH41" s="1176"/>
      <c r="JKI41" s="1176"/>
      <c r="JKJ41" s="1176"/>
      <c r="JKK41" s="1176"/>
      <c r="JKL41" s="1176"/>
      <c r="JKM41" s="1176"/>
      <c r="JKN41" s="1176"/>
      <c r="JKO41" s="1176"/>
      <c r="JKP41" s="1176"/>
      <c r="JKQ41" s="1176"/>
      <c r="JKR41" s="1176"/>
      <c r="JKS41" s="1176"/>
      <c r="JKT41" s="1176"/>
      <c r="JKU41" s="1176"/>
      <c r="JKV41" s="1176"/>
      <c r="JKW41" s="1176"/>
      <c r="JKX41" s="1176"/>
      <c r="JKY41" s="1176"/>
      <c r="JKZ41" s="1176"/>
      <c r="JLA41" s="1176"/>
      <c r="JLB41" s="1176"/>
      <c r="JLC41" s="1176"/>
      <c r="JLD41" s="1176"/>
      <c r="JLE41" s="1176"/>
      <c r="JLF41" s="1176"/>
      <c r="JLG41" s="1176"/>
      <c r="JLH41" s="1176"/>
      <c r="JLI41" s="1176"/>
      <c r="JLJ41" s="1176"/>
      <c r="JLK41" s="1176"/>
      <c r="JLL41" s="1176"/>
      <c r="JLM41" s="1176"/>
      <c r="JLN41" s="1176"/>
      <c r="JLO41" s="1176"/>
      <c r="JLP41" s="1176"/>
      <c r="JLQ41" s="1176"/>
      <c r="JLR41" s="1176"/>
      <c r="JLS41" s="1176"/>
      <c r="JLT41" s="1176"/>
      <c r="JLU41" s="1176"/>
      <c r="JLV41" s="1176"/>
      <c r="JLW41" s="1176"/>
      <c r="JLX41" s="1176"/>
      <c r="JLY41" s="1176"/>
      <c r="JLZ41" s="1176"/>
      <c r="JMA41" s="1176"/>
      <c r="JMB41" s="1176"/>
      <c r="JMC41" s="1176"/>
      <c r="JMD41" s="1176"/>
      <c r="JME41" s="1176"/>
      <c r="JMF41" s="1176"/>
      <c r="JMG41" s="1176"/>
      <c r="JMH41" s="1176"/>
      <c r="JMI41" s="1176"/>
      <c r="JMJ41" s="1176"/>
      <c r="JMK41" s="1176"/>
      <c r="JML41" s="1176"/>
      <c r="JMM41" s="1176"/>
      <c r="JMN41" s="1176"/>
      <c r="JMO41" s="1176"/>
      <c r="JMP41" s="1176"/>
      <c r="JMQ41" s="1176"/>
      <c r="JMR41" s="1176"/>
      <c r="JMS41" s="1176"/>
      <c r="JMT41" s="1176"/>
      <c r="JMU41" s="1176"/>
      <c r="JMV41" s="1176"/>
      <c r="JMW41" s="1176"/>
      <c r="JMX41" s="1176"/>
      <c r="JMY41" s="1176"/>
      <c r="JMZ41" s="1176"/>
      <c r="JNA41" s="1176"/>
      <c r="JNB41" s="1176"/>
      <c r="JNC41" s="1176"/>
      <c r="JND41" s="1176"/>
      <c r="JNE41" s="1176"/>
      <c r="JNF41" s="1176"/>
      <c r="JNG41" s="1176"/>
      <c r="JNH41" s="1176"/>
      <c r="JNI41" s="1176"/>
      <c r="JNJ41" s="1176"/>
      <c r="JNK41" s="1176"/>
      <c r="JNL41" s="1176"/>
      <c r="JNM41" s="1176"/>
      <c r="JNN41" s="1176"/>
      <c r="JNO41" s="1176"/>
      <c r="JNP41" s="1176"/>
      <c r="JNQ41" s="1176"/>
      <c r="JNR41" s="1176"/>
      <c r="JNS41" s="1176"/>
      <c r="JNT41" s="1176"/>
      <c r="JNU41" s="1176"/>
      <c r="JNV41" s="1176"/>
      <c r="JNW41" s="1176"/>
      <c r="JNX41" s="1176"/>
      <c r="JNY41" s="1176"/>
      <c r="JNZ41" s="1176"/>
      <c r="JOA41" s="1176"/>
      <c r="JOB41" s="1176"/>
      <c r="JOC41" s="1176"/>
      <c r="JOD41" s="1176"/>
      <c r="JOE41" s="1176"/>
      <c r="JOF41" s="1176"/>
      <c r="JOG41" s="1176"/>
      <c r="JOH41" s="1176"/>
      <c r="JOI41" s="1176"/>
      <c r="JOJ41" s="1176"/>
      <c r="JOK41" s="1176"/>
      <c r="JOL41" s="1176"/>
      <c r="JOM41" s="1176"/>
      <c r="JON41" s="1176"/>
      <c r="JOO41" s="1176"/>
      <c r="JOP41" s="1176"/>
      <c r="JOQ41" s="1176"/>
      <c r="JOR41" s="1176"/>
      <c r="JOS41" s="1176"/>
      <c r="JOT41" s="1176"/>
      <c r="JOU41" s="1176"/>
      <c r="JOV41" s="1176"/>
      <c r="JOW41" s="1176"/>
      <c r="JOX41" s="1176"/>
      <c r="JOY41" s="1176"/>
      <c r="JOZ41" s="1176"/>
      <c r="JPA41" s="1176"/>
      <c r="JPB41" s="1176"/>
      <c r="JPC41" s="1176"/>
      <c r="JPD41" s="1176"/>
      <c r="JPE41" s="1176"/>
      <c r="JPF41" s="1176"/>
      <c r="JPG41" s="1176"/>
      <c r="JPH41" s="1176"/>
      <c r="JPI41" s="1176"/>
      <c r="JPJ41" s="1176"/>
      <c r="JPK41" s="1176"/>
      <c r="JPL41" s="1176"/>
      <c r="JPM41" s="1176"/>
      <c r="JPN41" s="1176"/>
      <c r="JPO41" s="1176"/>
      <c r="JPP41" s="1176"/>
      <c r="JPQ41" s="1176"/>
      <c r="JPR41" s="1176"/>
      <c r="JPS41" s="1176"/>
      <c r="JPT41" s="1176"/>
      <c r="JPU41" s="1176"/>
      <c r="JPV41" s="1176"/>
      <c r="JPW41" s="1176"/>
      <c r="JPX41" s="1176"/>
      <c r="JPY41" s="1176"/>
      <c r="JPZ41" s="1176"/>
      <c r="JQA41" s="1176"/>
      <c r="JQB41" s="1176"/>
      <c r="JQC41" s="1176"/>
      <c r="JQD41" s="1176"/>
      <c r="JQE41" s="1176"/>
      <c r="JQF41" s="1176"/>
      <c r="JQG41" s="1176"/>
      <c r="JQH41" s="1176"/>
      <c r="JQI41" s="1176"/>
      <c r="JQJ41" s="1176"/>
      <c r="JQK41" s="1176"/>
      <c r="JQL41" s="1176"/>
      <c r="JQM41" s="1176"/>
      <c r="JQN41" s="1176"/>
      <c r="JQO41" s="1176"/>
      <c r="JQP41" s="1176"/>
      <c r="JQQ41" s="1176"/>
      <c r="JQR41" s="1176"/>
      <c r="JQS41" s="1176"/>
      <c r="JQT41" s="1176"/>
      <c r="JQU41" s="1176"/>
      <c r="JQV41" s="1176"/>
      <c r="JQW41" s="1176"/>
      <c r="JQX41" s="1176"/>
      <c r="JQY41" s="1176"/>
      <c r="JQZ41" s="1176"/>
      <c r="JRA41" s="1176"/>
      <c r="JRB41" s="1176"/>
      <c r="JRC41" s="1176"/>
      <c r="JRD41" s="1176"/>
      <c r="JRE41" s="1176"/>
      <c r="JRF41" s="1176"/>
      <c r="JRG41" s="1176"/>
      <c r="JRH41" s="1176"/>
      <c r="JRI41" s="1176"/>
      <c r="JRJ41" s="1176"/>
      <c r="JRK41" s="1176"/>
      <c r="JRL41" s="1176"/>
      <c r="JRM41" s="1176"/>
      <c r="JRN41" s="1176"/>
      <c r="JRO41" s="1176"/>
      <c r="JRP41" s="1176"/>
      <c r="JRQ41" s="1176"/>
      <c r="JRR41" s="1176"/>
      <c r="JRS41" s="1176"/>
      <c r="JRT41" s="1176"/>
      <c r="JRU41" s="1176"/>
      <c r="JRV41" s="1176"/>
      <c r="JRW41" s="1176"/>
      <c r="JRX41" s="1176"/>
      <c r="JRY41" s="1176"/>
      <c r="JRZ41" s="1176"/>
      <c r="JSA41" s="1176"/>
      <c r="JSB41" s="1176"/>
      <c r="JSC41" s="1176"/>
      <c r="JSD41" s="1176"/>
      <c r="JSE41" s="1176"/>
      <c r="JSF41" s="1176"/>
      <c r="JSG41" s="1176"/>
      <c r="JSH41" s="1176"/>
      <c r="JSI41" s="1176"/>
      <c r="JSJ41" s="1176"/>
      <c r="JSK41" s="1176"/>
      <c r="JSL41" s="1176"/>
      <c r="JSM41" s="1176"/>
      <c r="JSN41" s="1176"/>
      <c r="JSO41" s="1176"/>
      <c r="JSP41" s="1176"/>
      <c r="JSQ41" s="1176"/>
      <c r="JSR41" s="1176"/>
      <c r="JSS41" s="1176"/>
      <c r="JST41" s="1176"/>
      <c r="JSU41" s="1176"/>
      <c r="JSV41" s="1176"/>
      <c r="JSW41" s="1176"/>
      <c r="JSX41" s="1176"/>
      <c r="JSY41" s="1176"/>
      <c r="JSZ41" s="1176"/>
      <c r="JTA41" s="1176"/>
      <c r="JTB41" s="1176"/>
      <c r="JTC41" s="1176"/>
      <c r="JTD41" s="1176"/>
      <c r="JTE41" s="1176"/>
      <c r="JTF41" s="1176"/>
      <c r="JTG41" s="1176"/>
      <c r="JTH41" s="1176"/>
      <c r="JTI41" s="1176"/>
      <c r="JTJ41" s="1176"/>
      <c r="JTK41" s="1176"/>
      <c r="JTL41" s="1176"/>
      <c r="JTM41" s="1176"/>
      <c r="JTN41" s="1176"/>
      <c r="JTO41" s="1176"/>
      <c r="JTP41" s="1176"/>
      <c r="JTQ41" s="1176"/>
      <c r="JTR41" s="1176"/>
      <c r="JTS41" s="1176"/>
      <c r="JTT41" s="1176"/>
      <c r="JTU41" s="1176"/>
      <c r="JTV41" s="1176"/>
      <c r="JTW41" s="1176"/>
      <c r="JTX41" s="1176"/>
      <c r="JTY41" s="1176"/>
      <c r="JTZ41" s="1176"/>
      <c r="JUA41" s="1176"/>
      <c r="JUB41" s="1176"/>
      <c r="JUC41" s="1176"/>
      <c r="JUD41" s="1176"/>
      <c r="JUE41" s="1176"/>
      <c r="JUF41" s="1176"/>
      <c r="JUG41" s="1176"/>
      <c r="JUH41" s="1176"/>
      <c r="JUI41" s="1176"/>
      <c r="JUJ41" s="1176"/>
      <c r="JUK41" s="1176"/>
      <c r="JUL41" s="1176"/>
      <c r="JUM41" s="1176"/>
      <c r="JUN41" s="1176"/>
      <c r="JUO41" s="1176"/>
      <c r="JUP41" s="1176"/>
      <c r="JUQ41" s="1176"/>
      <c r="JUR41" s="1176"/>
      <c r="JUS41" s="1176"/>
      <c r="JUT41" s="1176"/>
      <c r="JUU41" s="1176"/>
      <c r="JUV41" s="1176"/>
      <c r="JUW41" s="1176"/>
      <c r="JUX41" s="1176"/>
      <c r="JUY41" s="1176"/>
      <c r="JUZ41" s="1176"/>
      <c r="JVA41" s="1176"/>
      <c r="JVB41" s="1176"/>
      <c r="JVC41" s="1176"/>
      <c r="JVD41" s="1176"/>
      <c r="JVE41" s="1176"/>
      <c r="JVF41" s="1176"/>
      <c r="JVG41" s="1176"/>
      <c r="JVH41" s="1176"/>
      <c r="JVI41" s="1176"/>
      <c r="JVJ41" s="1176"/>
      <c r="JVK41" s="1176"/>
      <c r="JVL41" s="1176"/>
      <c r="JVM41" s="1176"/>
      <c r="JVN41" s="1176"/>
      <c r="JVO41" s="1176"/>
      <c r="JVP41" s="1176"/>
      <c r="JVQ41" s="1176"/>
      <c r="JVR41" s="1176"/>
      <c r="JVS41" s="1176"/>
      <c r="JVT41" s="1176"/>
      <c r="JVU41" s="1176"/>
      <c r="JVV41" s="1176"/>
      <c r="JVW41" s="1176"/>
      <c r="JVX41" s="1176"/>
      <c r="JVY41" s="1176"/>
      <c r="JVZ41" s="1176"/>
      <c r="JWA41" s="1176"/>
      <c r="JWB41" s="1176"/>
      <c r="JWC41" s="1176"/>
      <c r="JWD41" s="1176"/>
      <c r="JWE41" s="1176"/>
      <c r="JWF41" s="1176"/>
      <c r="JWG41" s="1176"/>
      <c r="JWH41" s="1176"/>
      <c r="JWI41" s="1176"/>
      <c r="JWJ41" s="1176"/>
      <c r="JWK41" s="1176"/>
      <c r="JWL41" s="1176"/>
      <c r="JWM41" s="1176"/>
      <c r="JWN41" s="1176"/>
      <c r="JWO41" s="1176"/>
      <c r="JWP41" s="1176"/>
      <c r="JWQ41" s="1176"/>
      <c r="JWR41" s="1176"/>
      <c r="JWS41" s="1176"/>
      <c r="JWT41" s="1176"/>
      <c r="JWU41" s="1176"/>
      <c r="JWV41" s="1176"/>
      <c r="JWW41" s="1176"/>
      <c r="JWX41" s="1176"/>
      <c r="JWY41" s="1176"/>
      <c r="JWZ41" s="1176"/>
      <c r="JXA41" s="1176"/>
      <c r="JXB41" s="1176"/>
      <c r="JXC41" s="1176"/>
      <c r="JXD41" s="1176"/>
      <c r="JXE41" s="1176"/>
      <c r="JXF41" s="1176"/>
      <c r="JXG41" s="1176"/>
      <c r="JXH41" s="1176"/>
      <c r="JXI41" s="1176"/>
      <c r="JXJ41" s="1176"/>
      <c r="JXK41" s="1176"/>
      <c r="JXL41" s="1176"/>
      <c r="JXM41" s="1176"/>
      <c r="JXN41" s="1176"/>
      <c r="JXO41" s="1176"/>
      <c r="JXP41" s="1176"/>
      <c r="JXQ41" s="1176"/>
      <c r="JXR41" s="1176"/>
      <c r="JXS41" s="1176"/>
      <c r="JXT41" s="1176"/>
      <c r="JXU41" s="1176"/>
      <c r="JXV41" s="1176"/>
      <c r="JXW41" s="1176"/>
      <c r="JXX41" s="1176"/>
      <c r="JXY41" s="1176"/>
      <c r="JXZ41" s="1176"/>
      <c r="JYA41" s="1176"/>
      <c r="JYB41" s="1176"/>
      <c r="JYC41" s="1176"/>
      <c r="JYD41" s="1176"/>
      <c r="JYE41" s="1176"/>
      <c r="JYF41" s="1176"/>
      <c r="JYG41" s="1176"/>
      <c r="JYH41" s="1176"/>
      <c r="JYI41" s="1176"/>
      <c r="JYJ41" s="1176"/>
      <c r="JYK41" s="1176"/>
      <c r="JYL41" s="1176"/>
      <c r="JYM41" s="1176"/>
      <c r="JYN41" s="1176"/>
      <c r="JYO41" s="1176"/>
      <c r="JYP41" s="1176"/>
      <c r="JYQ41" s="1176"/>
      <c r="JYR41" s="1176"/>
      <c r="JYS41" s="1176"/>
      <c r="JYT41" s="1176"/>
      <c r="JYU41" s="1176"/>
      <c r="JYV41" s="1176"/>
      <c r="JYW41" s="1176"/>
      <c r="JYX41" s="1176"/>
      <c r="JYY41" s="1176"/>
      <c r="JYZ41" s="1176"/>
      <c r="JZA41" s="1176"/>
      <c r="JZB41" s="1176"/>
      <c r="JZC41" s="1176"/>
      <c r="JZD41" s="1176"/>
      <c r="JZE41" s="1176"/>
      <c r="JZF41" s="1176"/>
      <c r="JZG41" s="1176"/>
      <c r="JZH41" s="1176"/>
      <c r="JZI41" s="1176"/>
      <c r="JZJ41" s="1176"/>
      <c r="JZK41" s="1176"/>
      <c r="JZL41" s="1176"/>
      <c r="JZM41" s="1176"/>
      <c r="JZN41" s="1176"/>
      <c r="JZO41" s="1176"/>
      <c r="JZP41" s="1176"/>
      <c r="JZQ41" s="1176"/>
      <c r="JZR41" s="1176"/>
      <c r="JZS41" s="1176"/>
      <c r="JZT41" s="1176"/>
      <c r="JZU41" s="1176"/>
      <c r="JZV41" s="1176"/>
      <c r="JZW41" s="1176"/>
      <c r="JZX41" s="1176"/>
      <c r="JZY41" s="1176"/>
      <c r="JZZ41" s="1176"/>
      <c r="KAA41" s="1176"/>
      <c r="KAB41" s="1176"/>
      <c r="KAC41" s="1176"/>
      <c r="KAD41" s="1176"/>
      <c r="KAE41" s="1176"/>
      <c r="KAF41" s="1176"/>
      <c r="KAG41" s="1176"/>
      <c r="KAH41" s="1176"/>
      <c r="KAI41" s="1176"/>
      <c r="KAJ41" s="1176"/>
      <c r="KAK41" s="1176"/>
      <c r="KAL41" s="1176"/>
      <c r="KAM41" s="1176"/>
      <c r="KAN41" s="1176"/>
      <c r="KAO41" s="1176"/>
      <c r="KAP41" s="1176"/>
      <c r="KAQ41" s="1176"/>
      <c r="KAR41" s="1176"/>
      <c r="KAS41" s="1176"/>
      <c r="KAT41" s="1176"/>
      <c r="KAU41" s="1176"/>
      <c r="KAV41" s="1176"/>
      <c r="KAW41" s="1176"/>
      <c r="KAX41" s="1176"/>
      <c r="KAY41" s="1176"/>
      <c r="KAZ41" s="1176"/>
      <c r="KBA41" s="1176"/>
      <c r="KBB41" s="1176"/>
      <c r="KBC41" s="1176"/>
      <c r="KBD41" s="1176"/>
      <c r="KBE41" s="1176"/>
      <c r="KBF41" s="1176"/>
      <c r="KBG41" s="1176"/>
      <c r="KBH41" s="1176"/>
      <c r="KBI41" s="1176"/>
      <c r="KBJ41" s="1176"/>
      <c r="KBK41" s="1176"/>
      <c r="KBL41" s="1176"/>
      <c r="KBM41" s="1176"/>
      <c r="KBN41" s="1176"/>
      <c r="KBO41" s="1176"/>
      <c r="KBP41" s="1176"/>
      <c r="KBQ41" s="1176"/>
      <c r="KBR41" s="1176"/>
      <c r="KBS41" s="1176"/>
      <c r="KBT41" s="1176"/>
      <c r="KBU41" s="1176"/>
      <c r="KBV41" s="1176"/>
      <c r="KBW41" s="1176"/>
      <c r="KBX41" s="1176"/>
      <c r="KBY41" s="1176"/>
      <c r="KBZ41" s="1176"/>
      <c r="KCA41" s="1176"/>
      <c r="KCB41" s="1176"/>
      <c r="KCC41" s="1176"/>
      <c r="KCD41" s="1176"/>
      <c r="KCE41" s="1176"/>
      <c r="KCF41" s="1176"/>
      <c r="KCG41" s="1176"/>
      <c r="KCH41" s="1176"/>
      <c r="KCI41" s="1176"/>
      <c r="KCJ41" s="1176"/>
      <c r="KCK41" s="1176"/>
      <c r="KCL41" s="1176"/>
      <c r="KCM41" s="1176"/>
      <c r="KCN41" s="1176"/>
      <c r="KCO41" s="1176"/>
      <c r="KCP41" s="1176"/>
      <c r="KCQ41" s="1176"/>
      <c r="KCR41" s="1176"/>
      <c r="KCS41" s="1176"/>
      <c r="KCT41" s="1176"/>
      <c r="KCU41" s="1176"/>
      <c r="KCV41" s="1176"/>
      <c r="KCW41" s="1176"/>
      <c r="KCX41" s="1176"/>
      <c r="KCY41" s="1176"/>
      <c r="KCZ41" s="1176"/>
      <c r="KDA41" s="1176"/>
      <c r="KDB41" s="1176"/>
      <c r="KDC41" s="1176"/>
      <c r="KDD41" s="1176"/>
      <c r="KDE41" s="1176"/>
      <c r="KDF41" s="1176"/>
      <c r="KDG41" s="1176"/>
      <c r="KDH41" s="1176"/>
      <c r="KDI41" s="1176"/>
      <c r="KDJ41" s="1176"/>
      <c r="KDK41" s="1176"/>
      <c r="KDL41" s="1176"/>
      <c r="KDM41" s="1176"/>
      <c r="KDN41" s="1176"/>
      <c r="KDO41" s="1176"/>
      <c r="KDP41" s="1176"/>
      <c r="KDQ41" s="1176"/>
      <c r="KDR41" s="1176"/>
      <c r="KDS41" s="1176"/>
      <c r="KDT41" s="1176"/>
      <c r="KDU41" s="1176"/>
      <c r="KDV41" s="1176"/>
      <c r="KDW41" s="1176"/>
      <c r="KDX41" s="1176"/>
      <c r="KDY41" s="1176"/>
      <c r="KDZ41" s="1176"/>
      <c r="KEA41" s="1176"/>
      <c r="KEB41" s="1176"/>
      <c r="KEC41" s="1176"/>
      <c r="KED41" s="1176"/>
      <c r="KEE41" s="1176"/>
      <c r="KEF41" s="1176"/>
      <c r="KEG41" s="1176"/>
      <c r="KEH41" s="1176"/>
      <c r="KEI41" s="1176"/>
      <c r="KEJ41" s="1176"/>
      <c r="KEK41" s="1176"/>
      <c r="KEL41" s="1176"/>
      <c r="KEM41" s="1176"/>
      <c r="KEN41" s="1176"/>
      <c r="KEO41" s="1176"/>
      <c r="KEP41" s="1176"/>
      <c r="KEQ41" s="1176"/>
      <c r="KER41" s="1176"/>
      <c r="KES41" s="1176"/>
      <c r="KET41" s="1176"/>
      <c r="KEU41" s="1176"/>
      <c r="KEV41" s="1176"/>
      <c r="KEW41" s="1176"/>
      <c r="KEX41" s="1176"/>
      <c r="KEY41" s="1176"/>
      <c r="KEZ41" s="1176"/>
      <c r="KFA41" s="1176"/>
      <c r="KFB41" s="1176"/>
      <c r="KFC41" s="1176"/>
      <c r="KFD41" s="1176"/>
      <c r="KFE41" s="1176"/>
      <c r="KFF41" s="1176"/>
      <c r="KFG41" s="1176"/>
      <c r="KFH41" s="1176"/>
      <c r="KFI41" s="1176"/>
      <c r="KFJ41" s="1176"/>
      <c r="KFK41" s="1176"/>
      <c r="KFL41" s="1176"/>
      <c r="KFM41" s="1176"/>
      <c r="KFN41" s="1176"/>
      <c r="KFO41" s="1176"/>
      <c r="KFP41" s="1176"/>
      <c r="KFQ41" s="1176"/>
      <c r="KFR41" s="1176"/>
      <c r="KFS41" s="1176"/>
      <c r="KFT41" s="1176"/>
      <c r="KFU41" s="1176"/>
      <c r="KFV41" s="1176"/>
      <c r="KFW41" s="1176"/>
      <c r="KFX41" s="1176"/>
      <c r="KFY41" s="1176"/>
      <c r="KFZ41" s="1176"/>
      <c r="KGA41" s="1176"/>
      <c r="KGB41" s="1176"/>
      <c r="KGC41" s="1176"/>
      <c r="KGD41" s="1176"/>
      <c r="KGE41" s="1176"/>
      <c r="KGF41" s="1176"/>
      <c r="KGG41" s="1176"/>
      <c r="KGH41" s="1176"/>
      <c r="KGI41" s="1176"/>
      <c r="KGJ41" s="1176"/>
      <c r="KGK41" s="1176"/>
      <c r="KGL41" s="1176"/>
      <c r="KGM41" s="1176"/>
      <c r="KGN41" s="1176"/>
      <c r="KGO41" s="1176"/>
      <c r="KGP41" s="1176"/>
      <c r="KGQ41" s="1176"/>
      <c r="KGR41" s="1176"/>
      <c r="KGS41" s="1176"/>
      <c r="KGT41" s="1176"/>
      <c r="KGU41" s="1176"/>
      <c r="KGV41" s="1176"/>
      <c r="KGW41" s="1176"/>
      <c r="KGX41" s="1176"/>
      <c r="KGY41" s="1176"/>
      <c r="KGZ41" s="1176"/>
      <c r="KHA41" s="1176"/>
      <c r="KHB41" s="1176"/>
      <c r="KHC41" s="1176"/>
      <c r="KHD41" s="1176"/>
      <c r="KHE41" s="1176"/>
      <c r="KHF41" s="1176"/>
      <c r="KHG41" s="1176"/>
      <c r="KHH41" s="1176"/>
      <c r="KHI41" s="1176"/>
      <c r="KHJ41" s="1176"/>
      <c r="KHK41" s="1176"/>
      <c r="KHL41" s="1176"/>
      <c r="KHM41" s="1176"/>
      <c r="KHN41" s="1176"/>
      <c r="KHO41" s="1176"/>
      <c r="KHP41" s="1176"/>
      <c r="KHQ41" s="1176"/>
      <c r="KHR41" s="1176"/>
      <c r="KHS41" s="1176"/>
      <c r="KHT41" s="1176"/>
      <c r="KHU41" s="1176"/>
      <c r="KHV41" s="1176"/>
      <c r="KHW41" s="1176"/>
      <c r="KHX41" s="1176"/>
      <c r="KHY41" s="1176"/>
      <c r="KHZ41" s="1176"/>
      <c r="KIA41" s="1176"/>
      <c r="KIB41" s="1176"/>
      <c r="KIC41" s="1176"/>
      <c r="KID41" s="1176"/>
      <c r="KIE41" s="1176"/>
      <c r="KIF41" s="1176"/>
      <c r="KIG41" s="1176"/>
      <c r="KIH41" s="1176"/>
      <c r="KII41" s="1176"/>
      <c r="KIJ41" s="1176"/>
      <c r="KIK41" s="1176"/>
      <c r="KIL41" s="1176"/>
      <c r="KIM41" s="1176"/>
      <c r="KIN41" s="1176"/>
      <c r="KIO41" s="1176"/>
      <c r="KIP41" s="1176"/>
      <c r="KIQ41" s="1176"/>
      <c r="KIR41" s="1176"/>
      <c r="KIS41" s="1176"/>
      <c r="KIT41" s="1176"/>
      <c r="KIU41" s="1176"/>
      <c r="KIV41" s="1176"/>
      <c r="KIW41" s="1176"/>
      <c r="KIX41" s="1176"/>
      <c r="KIY41" s="1176"/>
      <c r="KIZ41" s="1176"/>
      <c r="KJA41" s="1176"/>
      <c r="KJB41" s="1176"/>
      <c r="KJC41" s="1176"/>
      <c r="KJD41" s="1176"/>
      <c r="KJE41" s="1176"/>
      <c r="KJF41" s="1176"/>
      <c r="KJG41" s="1176"/>
      <c r="KJH41" s="1176"/>
      <c r="KJI41" s="1176"/>
      <c r="KJJ41" s="1176"/>
      <c r="KJK41" s="1176"/>
      <c r="KJL41" s="1176"/>
      <c r="KJM41" s="1176"/>
      <c r="KJN41" s="1176"/>
      <c r="KJO41" s="1176"/>
      <c r="KJP41" s="1176"/>
      <c r="KJQ41" s="1176"/>
      <c r="KJR41" s="1176"/>
      <c r="KJS41" s="1176"/>
      <c r="KJT41" s="1176"/>
      <c r="KJU41" s="1176"/>
      <c r="KJV41" s="1176"/>
      <c r="KJW41" s="1176"/>
      <c r="KJX41" s="1176"/>
      <c r="KJY41" s="1176"/>
      <c r="KJZ41" s="1176"/>
      <c r="KKA41" s="1176"/>
      <c r="KKB41" s="1176"/>
      <c r="KKC41" s="1176"/>
      <c r="KKD41" s="1176"/>
      <c r="KKE41" s="1176"/>
      <c r="KKF41" s="1176"/>
      <c r="KKG41" s="1176"/>
      <c r="KKH41" s="1176"/>
      <c r="KKI41" s="1176"/>
      <c r="KKJ41" s="1176"/>
      <c r="KKK41" s="1176"/>
      <c r="KKL41" s="1176"/>
      <c r="KKM41" s="1176"/>
      <c r="KKN41" s="1176"/>
      <c r="KKO41" s="1176"/>
      <c r="KKP41" s="1176"/>
      <c r="KKQ41" s="1176"/>
      <c r="KKR41" s="1176"/>
      <c r="KKS41" s="1176"/>
      <c r="KKT41" s="1176"/>
      <c r="KKU41" s="1176"/>
      <c r="KKV41" s="1176"/>
      <c r="KKW41" s="1176"/>
      <c r="KKX41" s="1176"/>
      <c r="KKY41" s="1176"/>
      <c r="KKZ41" s="1176"/>
      <c r="KLA41" s="1176"/>
      <c r="KLB41" s="1176"/>
      <c r="KLC41" s="1176"/>
      <c r="KLD41" s="1176"/>
      <c r="KLE41" s="1176"/>
      <c r="KLF41" s="1176"/>
      <c r="KLG41" s="1176"/>
      <c r="KLH41" s="1176"/>
      <c r="KLI41" s="1176"/>
      <c r="KLJ41" s="1176"/>
      <c r="KLK41" s="1176"/>
      <c r="KLL41" s="1176"/>
      <c r="KLM41" s="1176"/>
      <c r="KLN41" s="1176"/>
      <c r="KLO41" s="1176"/>
      <c r="KLP41" s="1176"/>
      <c r="KLQ41" s="1176"/>
      <c r="KLR41" s="1176"/>
      <c r="KLS41" s="1176"/>
      <c r="KLT41" s="1176"/>
      <c r="KLU41" s="1176"/>
      <c r="KLV41" s="1176"/>
      <c r="KLW41" s="1176"/>
      <c r="KLX41" s="1176"/>
      <c r="KLY41" s="1176"/>
      <c r="KLZ41" s="1176"/>
      <c r="KMA41" s="1176"/>
      <c r="KMB41" s="1176"/>
      <c r="KMC41" s="1176"/>
      <c r="KMD41" s="1176"/>
      <c r="KME41" s="1176"/>
      <c r="KMF41" s="1176"/>
      <c r="KMG41" s="1176"/>
      <c r="KMH41" s="1176"/>
      <c r="KMI41" s="1176"/>
      <c r="KMJ41" s="1176"/>
      <c r="KMK41" s="1176"/>
      <c r="KML41" s="1176"/>
      <c r="KMM41" s="1176"/>
      <c r="KMN41" s="1176"/>
      <c r="KMO41" s="1176"/>
      <c r="KMP41" s="1176"/>
      <c r="KMQ41" s="1176"/>
      <c r="KMR41" s="1176"/>
      <c r="KMS41" s="1176"/>
      <c r="KMT41" s="1176"/>
      <c r="KMU41" s="1176"/>
      <c r="KMV41" s="1176"/>
      <c r="KMW41" s="1176"/>
      <c r="KMX41" s="1176"/>
      <c r="KMY41" s="1176"/>
      <c r="KMZ41" s="1176"/>
      <c r="KNA41" s="1176"/>
      <c r="KNB41" s="1176"/>
      <c r="KNC41" s="1176"/>
      <c r="KND41" s="1176"/>
      <c r="KNE41" s="1176"/>
      <c r="KNF41" s="1176"/>
      <c r="KNG41" s="1176"/>
      <c r="KNH41" s="1176"/>
      <c r="KNI41" s="1176"/>
      <c r="KNJ41" s="1176"/>
      <c r="KNK41" s="1176"/>
      <c r="KNL41" s="1176"/>
      <c r="KNM41" s="1176"/>
      <c r="KNN41" s="1176"/>
      <c r="KNO41" s="1176"/>
      <c r="KNP41" s="1176"/>
      <c r="KNQ41" s="1176"/>
      <c r="KNR41" s="1176"/>
      <c r="KNS41" s="1176"/>
      <c r="KNT41" s="1176"/>
      <c r="KNU41" s="1176"/>
      <c r="KNV41" s="1176"/>
      <c r="KNW41" s="1176"/>
      <c r="KNX41" s="1176"/>
      <c r="KNY41" s="1176"/>
      <c r="KNZ41" s="1176"/>
      <c r="KOA41" s="1176"/>
      <c r="KOB41" s="1176"/>
      <c r="KOC41" s="1176"/>
      <c r="KOD41" s="1176"/>
      <c r="KOE41" s="1176"/>
      <c r="KOF41" s="1176"/>
      <c r="KOG41" s="1176"/>
      <c r="KOH41" s="1176"/>
      <c r="KOI41" s="1176"/>
      <c r="KOJ41" s="1176"/>
      <c r="KOK41" s="1176"/>
      <c r="KOL41" s="1176"/>
      <c r="KOM41" s="1176"/>
      <c r="KON41" s="1176"/>
      <c r="KOO41" s="1176"/>
      <c r="KOP41" s="1176"/>
      <c r="KOQ41" s="1176"/>
      <c r="KOR41" s="1176"/>
      <c r="KOS41" s="1176"/>
      <c r="KOT41" s="1176"/>
      <c r="KOU41" s="1176"/>
      <c r="KOV41" s="1176"/>
      <c r="KOW41" s="1176"/>
      <c r="KOX41" s="1176"/>
      <c r="KOY41" s="1176"/>
      <c r="KOZ41" s="1176"/>
      <c r="KPA41" s="1176"/>
      <c r="KPB41" s="1176"/>
      <c r="KPC41" s="1176"/>
      <c r="KPD41" s="1176"/>
      <c r="KPE41" s="1176"/>
      <c r="KPF41" s="1176"/>
      <c r="KPG41" s="1176"/>
      <c r="KPH41" s="1176"/>
      <c r="KPI41" s="1176"/>
      <c r="KPJ41" s="1176"/>
      <c r="KPK41" s="1176"/>
      <c r="KPL41" s="1176"/>
      <c r="KPM41" s="1176"/>
      <c r="KPN41" s="1176"/>
      <c r="KPO41" s="1176"/>
      <c r="KPP41" s="1176"/>
      <c r="KPQ41" s="1176"/>
      <c r="KPR41" s="1176"/>
      <c r="KPS41" s="1176"/>
      <c r="KPT41" s="1176"/>
      <c r="KPU41" s="1176"/>
      <c r="KPV41" s="1176"/>
      <c r="KPW41" s="1176"/>
      <c r="KPX41" s="1176"/>
      <c r="KPY41" s="1176"/>
      <c r="KPZ41" s="1176"/>
      <c r="KQA41" s="1176"/>
      <c r="KQB41" s="1176"/>
      <c r="KQC41" s="1176"/>
      <c r="KQD41" s="1176"/>
      <c r="KQE41" s="1176"/>
      <c r="KQF41" s="1176"/>
      <c r="KQG41" s="1176"/>
      <c r="KQH41" s="1176"/>
      <c r="KQI41" s="1176"/>
      <c r="KQJ41" s="1176"/>
      <c r="KQK41" s="1176"/>
      <c r="KQL41" s="1176"/>
      <c r="KQM41" s="1176"/>
      <c r="KQN41" s="1176"/>
      <c r="KQO41" s="1176"/>
      <c r="KQP41" s="1176"/>
      <c r="KQQ41" s="1176"/>
      <c r="KQR41" s="1176"/>
      <c r="KQS41" s="1176"/>
      <c r="KQT41" s="1176"/>
      <c r="KQU41" s="1176"/>
      <c r="KQV41" s="1176"/>
      <c r="KQW41" s="1176"/>
      <c r="KQX41" s="1176"/>
      <c r="KQY41" s="1176"/>
      <c r="KQZ41" s="1176"/>
      <c r="KRA41" s="1176"/>
      <c r="KRB41" s="1176"/>
      <c r="KRC41" s="1176"/>
      <c r="KRD41" s="1176"/>
      <c r="KRE41" s="1176"/>
      <c r="KRF41" s="1176"/>
      <c r="KRG41" s="1176"/>
      <c r="KRH41" s="1176"/>
      <c r="KRI41" s="1176"/>
      <c r="KRJ41" s="1176"/>
      <c r="KRK41" s="1176"/>
      <c r="KRL41" s="1176"/>
      <c r="KRM41" s="1176"/>
      <c r="KRN41" s="1176"/>
      <c r="KRO41" s="1176"/>
      <c r="KRP41" s="1176"/>
      <c r="KRQ41" s="1176"/>
      <c r="KRR41" s="1176"/>
      <c r="KRS41" s="1176"/>
      <c r="KRT41" s="1176"/>
      <c r="KRU41" s="1176"/>
      <c r="KRV41" s="1176"/>
      <c r="KRW41" s="1176"/>
      <c r="KRX41" s="1176"/>
      <c r="KRY41" s="1176"/>
      <c r="KRZ41" s="1176"/>
      <c r="KSA41" s="1176"/>
      <c r="KSB41" s="1176"/>
      <c r="KSC41" s="1176"/>
      <c r="KSD41" s="1176"/>
      <c r="KSE41" s="1176"/>
      <c r="KSF41" s="1176"/>
      <c r="KSG41" s="1176"/>
      <c r="KSH41" s="1176"/>
      <c r="KSI41" s="1176"/>
      <c r="KSJ41" s="1176"/>
      <c r="KSK41" s="1176"/>
      <c r="KSL41" s="1176"/>
      <c r="KSM41" s="1176"/>
      <c r="KSN41" s="1176"/>
      <c r="KSO41" s="1176"/>
      <c r="KSP41" s="1176"/>
      <c r="KSQ41" s="1176"/>
      <c r="KSR41" s="1176"/>
      <c r="KSS41" s="1176"/>
      <c r="KST41" s="1176"/>
      <c r="KSU41" s="1176"/>
      <c r="KSV41" s="1176"/>
      <c r="KSW41" s="1176"/>
      <c r="KSX41" s="1176"/>
      <c r="KSY41" s="1176"/>
      <c r="KSZ41" s="1176"/>
      <c r="KTA41" s="1176"/>
      <c r="KTB41" s="1176"/>
      <c r="KTC41" s="1176"/>
      <c r="KTD41" s="1176"/>
      <c r="KTE41" s="1176"/>
      <c r="KTF41" s="1176"/>
      <c r="KTG41" s="1176"/>
      <c r="KTH41" s="1176"/>
      <c r="KTI41" s="1176"/>
      <c r="KTJ41" s="1176"/>
      <c r="KTK41" s="1176"/>
      <c r="KTL41" s="1176"/>
      <c r="KTM41" s="1176"/>
      <c r="KTN41" s="1176"/>
      <c r="KTO41" s="1176"/>
      <c r="KTP41" s="1176"/>
      <c r="KTQ41" s="1176"/>
      <c r="KTR41" s="1176"/>
      <c r="KTS41" s="1176"/>
      <c r="KTT41" s="1176"/>
      <c r="KTU41" s="1176"/>
      <c r="KTV41" s="1176"/>
      <c r="KTW41" s="1176"/>
      <c r="KTX41" s="1176"/>
      <c r="KTY41" s="1176"/>
      <c r="KTZ41" s="1176"/>
      <c r="KUA41" s="1176"/>
      <c r="KUB41" s="1176"/>
      <c r="KUC41" s="1176"/>
      <c r="KUD41" s="1176"/>
      <c r="KUE41" s="1176"/>
      <c r="KUF41" s="1176"/>
      <c r="KUG41" s="1176"/>
      <c r="KUH41" s="1176"/>
      <c r="KUI41" s="1176"/>
      <c r="KUJ41" s="1176"/>
      <c r="KUK41" s="1176"/>
      <c r="KUL41" s="1176"/>
      <c r="KUM41" s="1176"/>
      <c r="KUN41" s="1176"/>
      <c r="KUO41" s="1176"/>
      <c r="KUP41" s="1176"/>
      <c r="KUQ41" s="1176"/>
      <c r="KUR41" s="1176"/>
      <c r="KUS41" s="1176"/>
      <c r="KUT41" s="1176"/>
      <c r="KUU41" s="1176"/>
      <c r="KUV41" s="1176"/>
      <c r="KUW41" s="1176"/>
      <c r="KUX41" s="1176"/>
      <c r="KUY41" s="1176"/>
      <c r="KUZ41" s="1176"/>
      <c r="KVA41" s="1176"/>
      <c r="KVB41" s="1176"/>
      <c r="KVC41" s="1176"/>
      <c r="KVD41" s="1176"/>
      <c r="KVE41" s="1176"/>
      <c r="KVF41" s="1176"/>
      <c r="KVG41" s="1176"/>
      <c r="KVH41" s="1176"/>
      <c r="KVI41" s="1176"/>
      <c r="KVJ41" s="1176"/>
      <c r="KVK41" s="1176"/>
      <c r="KVL41" s="1176"/>
      <c r="KVM41" s="1176"/>
      <c r="KVN41" s="1176"/>
      <c r="KVO41" s="1176"/>
      <c r="KVP41" s="1176"/>
      <c r="KVQ41" s="1176"/>
      <c r="KVR41" s="1176"/>
      <c r="KVS41" s="1176"/>
      <c r="KVT41" s="1176"/>
      <c r="KVU41" s="1176"/>
      <c r="KVV41" s="1176"/>
      <c r="KVW41" s="1176"/>
      <c r="KVX41" s="1176"/>
      <c r="KVY41" s="1176"/>
      <c r="KVZ41" s="1176"/>
      <c r="KWA41" s="1176"/>
      <c r="KWB41" s="1176"/>
      <c r="KWC41" s="1176"/>
      <c r="KWD41" s="1176"/>
      <c r="KWE41" s="1176"/>
      <c r="KWF41" s="1176"/>
      <c r="KWG41" s="1176"/>
      <c r="KWH41" s="1176"/>
      <c r="KWI41" s="1176"/>
      <c r="KWJ41" s="1176"/>
      <c r="KWK41" s="1176"/>
      <c r="KWL41" s="1176"/>
      <c r="KWM41" s="1176"/>
      <c r="KWN41" s="1176"/>
      <c r="KWO41" s="1176"/>
      <c r="KWP41" s="1176"/>
      <c r="KWQ41" s="1176"/>
      <c r="KWR41" s="1176"/>
      <c r="KWS41" s="1176"/>
      <c r="KWT41" s="1176"/>
      <c r="KWU41" s="1176"/>
      <c r="KWV41" s="1176"/>
      <c r="KWW41" s="1176"/>
      <c r="KWX41" s="1176"/>
      <c r="KWY41" s="1176"/>
      <c r="KWZ41" s="1176"/>
      <c r="KXA41" s="1176"/>
      <c r="KXB41" s="1176"/>
      <c r="KXC41" s="1176"/>
      <c r="KXD41" s="1176"/>
      <c r="KXE41" s="1176"/>
      <c r="KXF41" s="1176"/>
      <c r="KXG41" s="1176"/>
      <c r="KXH41" s="1176"/>
      <c r="KXI41" s="1176"/>
      <c r="KXJ41" s="1176"/>
      <c r="KXK41" s="1176"/>
      <c r="KXL41" s="1176"/>
      <c r="KXM41" s="1176"/>
      <c r="KXN41" s="1176"/>
      <c r="KXO41" s="1176"/>
      <c r="KXP41" s="1176"/>
      <c r="KXQ41" s="1176"/>
      <c r="KXR41" s="1176"/>
      <c r="KXS41" s="1176"/>
      <c r="KXT41" s="1176"/>
      <c r="KXU41" s="1176"/>
      <c r="KXV41" s="1176"/>
      <c r="KXW41" s="1176"/>
      <c r="KXX41" s="1176"/>
      <c r="KXY41" s="1176"/>
      <c r="KXZ41" s="1176"/>
      <c r="KYA41" s="1176"/>
      <c r="KYB41" s="1176"/>
      <c r="KYC41" s="1176"/>
      <c r="KYD41" s="1176"/>
      <c r="KYE41" s="1176"/>
      <c r="KYF41" s="1176"/>
      <c r="KYG41" s="1176"/>
      <c r="KYH41" s="1176"/>
      <c r="KYI41" s="1176"/>
      <c r="KYJ41" s="1176"/>
      <c r="KYK41" s="1176"/>
      <c r="KYL41" s="1176"/>
      <c r="KYM41" s="1176"/>
      <c r="KYN41" s="1176"/>
      <c r="KYO41" s="1176"/>
      <c r="KYP41" s="1176"/>
      <c r="KYQ41" s="1176"/>
      <c r="KYR41" s="1176"/>
      <c r="KYS41" s="1176"/>
      <c r="KYT41" s="1176"/>
      <c r="KYU41" s="1176"/>
      <c r="KYV41" s="1176"/>
      <c r="KYW41" s="1176"/>
      <c r="KYX41" s="1176"/>
      <c r="KYY41" s="1176"/>
      <c r="KYZ41" s="1176"/>
      <c r="KZA41" s="1176"/>
      <c r="KZB41" s="1176"/>
      <c r="KZC41" s="1176"/>
      <c r="KZD41" s="1176"/>
      <c r="KZE41" s="1176"/>
      <c r="KZF41" s="1176"/>
      <c r="KZG41" s="1176"/>
      <c r="KZH41" s="1176"/>
      <c r="KZI41" s="1176"/>
      <c r="KZJ41" s="1176"/>
      <c r="KZK41" s="1176"/>
      <c r="KZL41" s="1176"/>
      <c r="KZM41" s="1176"/>
      <c r="KZN41" s="1176"/>
      <c r="KZO41" s="1176"/>
      <c r="KZP41" s="1176"/>
      <c r="KZQ41" s="1176"/>
      <c r="KZR41" s="1176"/>
      <c r="KZS41" s="1176"/>
      <c r="KZT41" s="1176"/>
      <c r="KZU41" s="1176"/>
      <c r="KZV41" s="1176"/>
      <c r="KZW41" s="1176"/>
      <c r="KZX41" s="1176"/>
      <c r="KZY41" s="1176"/>
      <c r="KZZ41" s="1176"/>
      <c r="LAA41" s="1176"/>
      <c r="LAB41" s="1176"/>
      <c r="LAC41" s="1176"/>
      <c r="LAD41" s="1176"/>
      <c r="LAE41" s="1176"/>
      <c r="LAF41" s="1176"/>
      <c r="LAG41" s="1176"/>
      <c r="LAH41" s="1176"/>
      <c r="LAI41" s="1176"/>
      <c r="LAJ41" s="1176"/>
      <c r="LAK41" s="1176"/>
      <c r="LAL41" s="1176"/>
      <c r="LAM41" s="1176"/>
      <c r="LAN41" s="1176"/>
      <c r="LAO41" s="1176"/>
      <c r="LAP41" s="1176"/>
      <c r="LAQ41" s="1176"/>
      <c r="LAR41" s="1176"/>
      <c r="LAS41" s="1176"/>
      <c r="LAT41" s="1176"/>
      <c r="LAU41" s="1176"/>
      <c r="LAV41" s="1176"/>
      <c r="LAW41" s="1176"/>
      <c r="LAX41" s="1176"/>
      <c r="LAY41" s="1176"/>
      <c r="LAZ41" s="1176"/>
      <c r="LBA41" s="1176"/>
      <c r="LBB41" s="1176"/>
      <c r="LBC41" s="1176"/>
      <c r="LBD41" s="1176"/>
      <c r="LBE41" s="1176"/>
      <c r="LBF41" s="1176"/>
      <c r="LBG41" s="1176"/>
      <c r="LBH41" s="1176"/>
      <c r="LBI41" s="1176"/>
      <c r="LBJ41" s="1176"/>
      <c r="LBK41" s="1176"/>
      <c r="LBL41" s="1176"/>
      <c r="LBM41" s="1176"/>
      <c r="LBN41" s="1176"/>
      <c r="LBO41" s="1176"/>
      <c r="LBP41" s="1176"/>
      <c r="LBQ41" s="1176"/>
      <c r="LBR41" s="1176"/>
      <c r="LBS41" s="1176"/>
      <c r="LBT41" s="1176"/>
      <c r="LBU41" s="1176"/>
      <c r="LBV41" s="1176"/>
      <c r="LBW41" s="1176"/>
      <c r="LBX41" s="1176"/>
      <c r="LBY41" s="1176"/>
      <c r="LBZ41" s="1176"/>
      <c r="LCA41" s="1176"/>
      <c r="LCB41" s="1176"/>
      <c r="LCC41" s="1176"/>
      <c r="LCD41" s="1176"/>
      <c r="LCE41" s="1176"/>
      <c r="LCF41" s="1176"/>
      <c r="LCG41" s="1176"/>
      <c r="LCH41" s="1176"/>
      <c r="LCI41" s="1176"/>
      <c r="LCJ41" s="1176"/>
      <c r="LCK41" s="1176"/>
      <c r="LCL41" s="1176"/>
      <c r="LCM41" s="1176"/>
      <c r="LCN41" s="1176"/>
      <c r="LCO41" s="1176"/>
      <c r="LCP41" s="1176"/>
      <c r="LCQ41" s="1176"/>
      <c r="LCR41" s="1176"/>
      <c r="LCS41" s="1176"/>
      <c r="LCT41" s="1176"/>
      <c r="LCU41" s="1176"/>
      <c r="LCV41" s="1176"/>
      <c r="LCW41" s="1176"/>
      <c r="LCX41" s="1176"/>
      <c r="LCY41" s="1176"/>
      <c r="LCZ41" s="1176"/>
      <c r="LDA41" s="1176"/>
      <c r="LDB41" s="1176"/>
      <c r="LDC41" s="1176"/>
      <c r="LDD41" s="1176"/>
      <c r="LDE41" s="1176"/>
      <c r="LDF41" s="1176"/>
      <c r="LDG41" s="1176"/>
      <c r="LDH41" s="1176"/>
      <c r="LDI41" s="1176"/>
      <c r="LDJ41" s="1176"/>
      <c r="LDK41" s="1176"/>
      <c r="LDL41" s="1176"/>
      <c r="LDM41" s="1176"/>
      <c r="LDN41" s="1176"/>
      <c r="LDO41" s="1176"/>
      <c r="LDP41" s="1176"/>
      <c r="LDQ41" s="1176"/>
      <c r="LDR41" s="1176"/>
      <c r="LDS41" s="1176"/>
      <c r="LDT41" s="1176"/>
      <c r="LDU41" s="1176"/>
      <c r="LDV41" s="1176"/>
      <c r="LDW41" s="1176"/>
      <c r="LDX41" s="1176"/>
      <c r="LDY41" s="1176"/>
      <c r="LDZ41" s="1176"/>
      <c r="LEA41" s="1176"/>
      <c r="LEB41" s="1176"/>
      <c r="LEC41" s="1176"/>
      <c r="LED41" s="1176"/>
      <c r="LEE41" s="1176"/>
      <c r="LEF41" s="1176"/>
      <c r="LEG41" s="1176"/>
      <c r="LEH41" s="1176"/>
      <c r="LEI41" s="1176"/>
      <c r="LEJ41" s="1176"/>
      <c r="LEK41" s="1176"/>
      <c r="LEL41" s="1176"/>
      <c r="LEM41" s="1176"/>
      <c r="LEN41" s="1176"/>
      <c r="LEO41" s="1176"/>
      <c r="LEP41" s="1176"/>
      <c r="LEQ41" s="1176"/>
      <c r="LER41" s="1176"/>
      <c r="LES41" s="1176"/>
      <c r="LET41" s="1176"/>
      <c r="LEU41" s="1176"/>
      <c r="LEV41" s="1176"/>
      <c r="LEW41" s="1176"/>
      <c r="LEX41" s="1176"/>
      <c r="LEY41" s="1176"/>
      <c r="LEZ41" s="1176"/>
      <c r="LFA41" s="1176"/>
      <c r="LFB41" s="1176"/>
      <c r="LFC41" s="1176"/>
      <c r="LFD41" s="1176"/>
      <c r="LFE41" s="1176"/>
      <c r="LFF41" s="1176"/>
      <c r="LFG41" s="1176"/>
      <c r="LFH41" s="1176"/>
      <c r="LFI41" s="1176"/>
      <c r="LFJ41" s="1176"/>
      <c r="LFK41" s="1176"/>
      <c r="LFL41" s="1176"/>
      <c r="LFM41" s="1176"/>
      <c r="LFN41" s="1176"/>
      <c r="LFO41" s="1176"/>
      <c r="LFP41" s="1176"/>
      <c r="LFQ41" s="1176"/>
      <c r="LFR41" s="1176"/>
      <c r="LFS41" s="1176"/>
      <c r="LFT41" s="1176"/>
      <c r="LFU41" s="1176"/>
      <c r="LFV41" s="1176"/>
      <c r="LFW41" s="1176"/>
      <c r="LFX41" s="1176"/>
      <c r="LFY41" s="1176"/>
      <c r="LFZ41" s="1176"/>
      <c r="LGA41" s="1176"/>
      <c r="LGB41" s="1176"/>
      <c r="LGC41" s="1176"/>
      <c r="LGD41" s="1176"/>
      <c r="LGE41" s="1176"/>
      <c r="LGF41" s="1176"/>
      <c r="LGG41" s="1176"/>
      <c r="LGH41" s="1176"/>
      <c r="LGI41" s="1176"/>
      <c r="LGJ41" s="1176"/>
      <c r="LGK41" s="1176"/>
      <c r="LGL41" s="1176"/>
      <c r="LGM41" s="1176"/>
      <c r="LGN41" s="1176"/>
      <c r="LGO41" s="1176"/>
      <c r="LGP41" s="1176"/>
      <c r="LGQ41" s="1176"/>
      <c r="LGR41" s="1176"/>
      <c r="LGS41" s="1176"/>
      <c r="LGT41" s="1176"/>
      <c r="LGU41" s="1176"/>
      <c r="LGV41" s="1176"/>
      <c r="LGW41" s="1176"/>
      <c r="LGX41" s="1176"/>
      <c r="LGY41" s="1176"/>
      <c r="LGZ41" s="1176"/>
      <c r="LHA41" s="1176"/>
      <c r="LHB41" s="1176"/>
      <c r="LHC41" s="1176"/>
      <c r="LHD41" s="1176"/>
      <c r="LHE41" s="1176"/>
      <c r="LHF41" s="1176"/>
      <c r="LHG41" s="1176"/>
      <c r="LHH41" s="1176"/>
      <c r="LHI41" s="1176"/>
      <c r="LHJ41" s="1176"/>
      <c r="LHK41" s="1176"/>
      <c r="LHL41" s="1176"/>
      <c r="LHM41" s="1176"/>
      <c r="LHN41" s="1176"/>
      <c r="LHO41" s="1176"/>
      <c r="LHP41" s="1176"/>
      <c r="LHQ41" s="1176"/>
      <c r="LHR41" s="1176"/>
      <c r="LHS41" s="1176"/>
      <c r="LHT41" s="1176"/>
      <c r="LHU41" s="1176"/>
      <c r="LHV41" s="1176"/>
      <c r="LHW41" s="1176"/>
      <c r="LHX41" s="1176"/>
      <c r="LHY41" s="1176"/>
      <c r="LHZ41" s="1176"/>
      <c r="LIA41" s="1176"/>
      <c r="LIB41" s="1176"/>
      <c r="LIC41" s="1176"/>
      <c r="LID41" s="1176"/>
      <c r="LIE41" s="1176"/>
      <c r="LIF41" s="1176"/>
      <c r="LIG41" s="1176"/>
      <c r="LIH41" s="1176"/>
      <c r="LII41" s="1176"/>
      <c r="LIJ41" s="1176"/>
      <c r="LIK41" s="1176"/>
      <c r="LIL41" s="1176"/>
      <c r="LIM41" s="1176"/>
      <c r="LIN41" s="1176"/>
      <c r="LIO41" s="1176"/>
      <c r="LIP41" s="1176"/>
      <c r="LIQ41" s="1176"/>
      <c r="LIR41" s="1176"/>
      <c r="LIS41" s="1176"/>
      <c r="LIT41" s="1176"/>
      <c r="LIU41" s="1176"/>
      <c r="LIV41" s="1176"/>
      <c r="LIW41" s="1176"/>
      <c r="LIX41" s="1176"/>
      <c r="LIY41" s="1176"/>
      <c r="LIZ41" s="1176"/>
      <c r="LJA41" s="1176"/>
      <c r="LJB41" s="1176"/>
      <c r="LJC41" s="1176"/>
      <c r="LJD41" s="1176"/>
      <c r="LJE41" s="1176"/>
      <c r="LJF41" s="1176"/>
      <c r="LJG41" s="1176"/>
      <c r="LJH41" s="1176"/>
      <c r="LJI41" s="1176"/>
      <c r="LJJ41" s="1176"/>
      <c r="LJK41" s="1176"/>
      <c r="LJL41" s="1176"/>
      <c r="LJM41" s="1176"/>
      <c r="LJN41" s="1176"/>
      <c r="LJO41" s="1176"/>
      <c r="LJP41" s="1176"/>
      <c r="LJQ41" s="1176"/>
      <c r="LJR41" s="1176"/>
      <c r="LJS41" s="1176"/>
      <c r="LJT41" s="1176"/>
      <c r="LJU41" s="1176"/>
      <c r="LJV41" s="1176"/>
      <c r="LJW41" s="1176"/>
      <c r="LJX41" s="1176"/>
      <c r="LJY41" s="1176"/>
      <c r="LJZ41" s="1176"/>
      <c r="LKA41" s="1176"/>
      <c r="LKB41" s="1176"/>
      <c r="LKC41" s="1176"/>
      <c r="LKD41" s="1176"/>
      <c r="LKE41" s="1176"/>
      <c r="LKF41" s="1176"/>
      <c r="LKG41" s="1176"/>
      <c r="LKH41" s="1176"/>
      <c r="LKI41" s="1176"/>
      <c r="LKJ41" s="1176"/>
      <c r="LKK41" s="1176"/>
      <c r="LKL41" s="1176"/>
      <c r="LKM41" s="1176"/>
      <c r="LKN41" s="1176"/>
      <c r="LKO41" s="1176"/>
      <c r="LKP41" s="1176"/>
      <c r="LKQ41" s="1176"/>
      <c r="LKR41" s="1176"/>
      <c r="LKS41" s="1176"/>
      <c r="LKT41" s="1176"/>
      <c r="LKU41" s="1176"/>
      <c r="LKV41" s="1176"/>
      <c r="LKW41" s="1176"/>
      <c r="LKX41" s="1176"/>
      <c r="LKY41" s="1176"/>
      <c r="LKZ41" s="1176"/>
      <c r="LLA41" s="1176"/>
      <c r="LLB41" s="1176"/>
      <c r="LLC41" s="1176"/>
      <c r="LLD41" s="1176"/>
      <c r="LLE41" s="1176"/>
      <c r="LLF41" s="1176"/>
      <c r="LLG41" s="1176"/>
      <c r="LLH41" s="1176"/>
      <c r="LLI41" s="1176"/>
      <c r="LLJ41" s="1176"/>
      <c r="LLK41" s="1176"/>
      <c r="LLL41" s="1176"/>
      <c r="LLM41" s="1176"/>
      <c r="LLN41" s="1176"/>
      <c r="LLO41" s="1176"/>
      <c r="LLP41" s="1176"/>
      <c r="LLQ41" s="1176"/>
      <c r="LLR41" s="1176"/>
      <c r="LLS41" s="1176"/>
      <c r="LLT41" s="1176"/>
      <c r="LLU41" s="1176"/>
      <c r="LLV41" s="1176"/>
      <c r="LLW41" s="1176"/>
      <c r="LLX41" s="1176"/>
      <c r="LLY41" s="1176"/>
      <c r="LLZ41" s="1176"/>
      <c r="LMA41" s="1176"/>
      <c r="LMB41" s="1176"/>
      <c r="LMC41" s="1176"/>
      <c r="LMD41" s="1176"/>
      <c r="LME41" s="1176"/>
      <c r="LMF41" s="1176"/>
      <c r="LMG41" s="1176"/>
      <c r="LMH41" s="1176"/>
      <c r="LMI41" s="1176"/>
      <c r="LMJ41" s="1176"/>
      <c r="LMK41" s="1176"/>
      <c r="LML41" s="1176"/>
      <c r="LMM41" s="1176"/>
      <c r="LMN41" s="1176"/>
      <c r="LMO41" s="1176"/>
      <c r="LMP41" s="1176"/>
      <c r="LMQ41" s="1176"/>
      <c r="LMR41" s="1176"/>
      <c r="LMS41" s="1176"/>
      <c r="LMT41" s="1176"/>
      <c r="LMU41" s="1176"/>
      <c r="LMV41" s="1176"/>
      <c r="LMW41" s="1176"/>
      <c r="LMX41" s="1176"/>
      <c r="LMY41" s="1176"/>
      <c r="LMZ41" s="1176"/>
      <c r="LNA41" s="1176"/>
      <c r="LNB41" s="1176"/>
      <c r="LNC41" s="1176"/>
      <c r="LND41" s="1176"/>
      <c r="LNE41" s="1176"/>
      <c r="LNF41" s="1176"/>
      <c r="LNG41" s="1176"/>
      <c r="LNH41" s="1176"/>
      <c r="LNI41" s="1176"/>
      <c r="LNJ41" s="1176"/>
      <c r="LNK41" s="1176"/>
      <c r="LNL41" s="1176"/>
      <c r="LNM41" s="1176"/>
      <c r="LNN41" s="1176"/>
      <c r="LNO41" s="1176"/>
      <c r="LNP41" s="1176"/>
      <c r="LNQ41" s="1176"/>
      <c r="LNR41" s="1176"/>
      <c r="LNS41" s="1176"/>
      <c r="LNT41" s="1176"/>
      <c r="LNU41" s="1176"/>
      <c r="LNV41" s="1176"/>
      <c r="LNW41" s="1176"/>
      <c r="LNX41" s="1176"/>
      <c r="LNY41" s="1176"/>
      <c r="LNZ41" s="1176"/>
      <c r="LOA41" s="1176"/>
      <c r="LOB41" s="1176"/>
      <c r="LOC41" s="1176"/>
      <c r="LOD41" s="1176"/>
      <c r="LOE41" s="1176"/>
      <c r="LOF41" s="1176"/>
      <c r="LOG41" s="1176"/>
      <c r="LOH41" s="1176"/>
      <c r="LOI41" s="1176"/>
      <c r="LOJ41" s="1176"/>
      <c r="LOK41" s="1176"/>
      <c r="LOL41" s="1176"/>
      <c r="LOM41" s="1176"/>
      <c r="LON41" s="1176"/>
      <c r="LOO41" s="1176"/>
      <c r="LOP41" s="1176"/>
      <c r="LOQ41" s="1176"/>
      <c r="LOR41" s="1176"/>
      <c r="LOS41" s="1176"/>
      <c r="LOT41" s="1176"/>
      <c r="LOU41" s="1176"/>
      <c r="LOV41" s="1176"/>
      <c r="LOW41" s="1176"/>
      <c r="LOX41" s="1176"/>
      <c r="LOY41" s="1176"/>
      <c r="LOZ41" s="1176"/>
      <c r="LPA41" s="1176"/>
      <c r="LPB41" s="1176"/>
      <c r="LPC41" s="1176"/>
      <c r="LPD41" s="1176"/>
      <c r="LPE41" s="1176"/>
      <c r="LPF41" s="1176"/>
      <c r="LPG41" s="1176"/>
      <c r="LPH41" s="1176"/>
      <c r="LPI41" s="1176"/>
      <c r="LPJ41" s="1176"/>
      <c r="LPK41" s="1176"/>
      <c r="LPL41" s="1176"/>
      <c r="LPM41" s="1176"/>
      <c r="LPN41" s="1176"/>
      <c r="LPO41" s="1176"/>
      <c r="LPP41" s="1176"/>
      <c r="LPQ41" s="1176"/>
      <c r="LPR41" s="1176"/>
      <c r="LPS41" s="1176"/>
      <c r="LPT41" s="1176"/>
      <c r="LPU41" s="1176"/>
      <c r="LPV41" s="1176"/>
      <c r="LPW41" s="1176"/>
      <c r="LPX41" s="1176"/>
      <c r="LPY41" s="1176"/>
      <c r="LPZ41" s="1176"/>
      <c r="LQA41" s="1176"/>
      <c r="LQB41" s="1176"/>
      <c r="LQC41" s="1176"/>
      <c r="LQD41" s="1176"/>
      <c r="LQE41" s="1176"/>
      <c r="LQF41" s="1176"/>
      <c r="LQG41" s="1176"/>
      <c r="LQH41" s="1176"/>
      <c r="LQI41" s="1176"/>
      <c r="LQJ41" s="1176"/>
      <c r="LQK41" s="1176"/>
      <c r="LQL41" s="1176"/>
      <c r="LQM41" s="1176"/>
      <c r="LQN41" s="1176"/>
      <c r="LQO41" s="1176"/>
      <c r="LQP41" s="1176"/>
      <c r="LQQ41" s="1176"/>
      <c r="LQR41" s="1176"/>
      <c r="LQS41" s="1176"/>
      <c r="LQT41" s="1176"/>
      <c r="LQU41" s="1176"/>
      <c r="LQV41" s="1176"/>
      <c r="LQW41" s="1176"/>
      <c r="LQX41" s="1176"/>
      <c r="LQY41" s="1176"/>
      <c r="LQZ41" s="1176"/>
      <c r="LRA41" s="1176"/>
      <c r="LRB41" s="1176"/>
      <c r="LRC41" s="1176"/>
      <c r="LRD41" s="1176"/>
      <c r="LRE41" s="1176"/>
      <c r="LRF41" s="1176"/>
      <c r="LRG41" s="1176"/>
      <c r="LRH41" s="1176"/>
      <c r="LRI41" s="1176"/>
      <c r="LRJ41" s="1176"/>
      <c r="LRK41" s="1176"/>
      <c r="LRL41" s="1176"/>
      <c r="LRM41" s="1176"/>
      <c r="LRN41" s="1176"/>
      <c r="LRO41" s="1176"/>
      <c r="LRP41" s="1176"/>
      <c r="LRQ41" s="1176"/>
      <c r="LRR41" s="1176"/>
      <c r="LRS41" s="1176"/>
      <c r="LRT41" s="1176"/>
      <c r="LRU41" s="1176"/>
      <c r="LRV41" s="1176"/>
      <c r="LRW41" s="1176"/>
      <c r="LRX41" s="1176"/>
      <c r="LRY41" s="1176"/>
      <c r="LRZ41" s="1176"/>
      <c r="LSA41" s="1176"/>
      <c r="LSB41" s="1176"/>
      <c r="LSC41" s="1176"/>
      <c r="LSD41" s="1176"/>
      <c r="LSE41" s="1176"/>
      <c r="LSF41" s="1176"/>
      <c r="LSG41" s="1176"/>
      <c r="LSH41" s="1176"/>
      <c r="LSI41" s="1176"/>
      <c r="LSJ41" s="1176"/>
      <c r="LSK41" s="1176"/>
      <c r="LSL41" s="1176"/>
      <c r="LSM41" s="1176"/>
      <c r="LSN41" s="1176"/>
      <c r="LSO41" s="1176"/>
      <c r="LSP41" s="1176"/>
      <c r="LSQ41" s="1176"/>
      <c r="LSR41" s="1176"/>
      <c r="LSS41" s="1176"/>
      <c r="LST41" s="1176"/>
      <c r="LSU41" s="1176"/>
      <c r="LSV41" s="1176"/>
      <c r="LSW41" s="1176"/>
      <c r="LSX41" s="1176"/>
      <c r="LSY41" s="1176"/>
      <c r="LSZ41" s="1176"/>
      <c r="LTA41" s="1176"/>
      <c r="LTB41" s="1176"/>
      <c r="LTC41" s="1176"/>
      <c r="LTD41" s="1176"/>
      <c r="LTE41" s="1176"/>
      <c r="LTF41" s="1176"/>
      <c r="LTG41" s="1176"/>
      <c r="LTH41" s="1176"/>
      <c r="LTI41" s="1176"/>
      <c r="LTJ41" s="1176"/>
      <c r="LTK41" s="1176"/>
      <c r="LTL41" s="1176"/>
      <c r="LTM41" s="1176"/>
      <c r="LTN41" s="1176"/>
      <c r="LTO41" s="1176"/>
      <c r="LTP41" s="1176"/>
      <c r="LTQ41" s="1176"/>
      <c r="LTR41" s="1176"/>
      <c r="LTS41" s="1176"/>
      <c r="LTT41" s="1176"/>
      <c r="LTU41" s="1176"/>
      <c r="LTV41" s="1176"/>
      <c r="LTW41" s="1176"/>
      <c r="LTX41" s="1176"/>
      <c r="LTY41" s="1176"/>
      <c r="LTZ41" s="1176"/>
      <c r="LUA41" s="1176"/>
      <c r="LUB41" s="1176"/>
      <c r="LUC41" s="1176"/>
      <c r="LUD41" s="1176"/>
      <c r="LUE41" s="1176"/>
      <c r="LUF41" s="1176"/>
      <c r="LUG41" s="1176"/>
      <c r="LUH41" s="1176"/>
      <c r="LUI41" s="1176"/>
      <c r="LUJ41" s="1176"/>
      <c r="LUK41" s="1176"/>
      <c r="LUL41" s="1176"/>
      <c r="LUM41" s="1176"/>
      <c r="LUN41" s="1176"/>
      <c r="LUO41" s="1176"/>
      <c r="LUP41" s="1176"/>
      <c r="LUQ41" s="1176"/>
      <c r="LUR41" s="1176"/>
      <c r="LUS41" s="1176"/>
      <c r="LUT41" s="1176"/>
      <c r="LUU41" s="1176"/>
      <c r="LUV41" s="1176"/>
      <c r="LUW41" s="1176"/>
      <c r="LUX41" s="1176"/>
      <c r="LUY41" s="1176"/>
      <c r="LUZ41" s="1176"/>
      <c r="LVA41" s="1176"/>
      <c r="LVB41" s="1176"/>
      <c r="LVC41" s="1176"/>
      <c r="LVD41" s="1176"/>
      <c r="LVE41" s="1176"/>
      <c r="LVF41" s="1176"/>
      <c r="LVG41" s="1176"/>
      <c r="LVH41" s="1176"/>
      <c r="LVI41" s="1176"/>
      <c r="LVJ41" s="1176"/>
      <c r="LVK41" s="1176"/>
      <c r="LVL41" s="1176"/>
      <c r="LVM41" s="1176"/>
      <c r="LVN41" s="1176"/>
      <c r="LVO41" s="1176"/>
      <c r="LVP41" s="1176"/>
      <c r="LVQ41" s="1176"/>
      <c r="LVR41" s="1176"/>
      <c r="LVS41" s="1176"/>
      <c r="LVT41" s="1176"/>
      <c r="LVU41" s="1176"/>
      <c r="LVV41" s="1176"/>
      <c r="LVW41" s="1176"/>
      <c r="LVX41" s="1176"/>
      <c r="LVY41" s="1176"/>
      <c r="LVZ41" s="1176"/>
      <c r="LWA41" s="1176"/>
      <c r="LWB41" s="1176"/>
      <c r="LWC41" s="1176"/>
      <c r="LWD41" s="1176"/>
      <c r="LWE41" s="1176"/>
      <c r="LWF41" s="1176"/>
      <c r="LWG41" s="1176"/>
      <c r="LWH41" s="1176"/>
      <c r="LWI41" s="1176"/>
      <c r="LWJ41" s="1176"/>
      <c r="LWK41" s="1176"/>
      <c r="LWL41" s="1176"/>
      <c r="LWM41" s="1176"/>
      <c r="LWN41" s="1176"/>
      <c r="LWO41" s="1176"/>
      <c r="LWP41" s="1176"/>
      <c r="LWQ41" s="1176"/>
      <c r="LWR41" s="1176"/>
      <c r="LWS41" s="1176"/>
      <c r="LWT41" s="1176"/>
      <c r="LWU41" s="1176"/>
      <c r="LWV41" s="1176"/>
      <c r="LWW41" s="1176"/>
      <c r="LWX41" s="1176"/>
      <c r="LWY41" s="1176"/>
      <c r="LWZ41" s="1176"/>
      <c r="LXA41" s="1176"/>
      <c r="LXB41" s="1176"/>
      <c r="LXC41" s="1176"/>
      <c r="LXD41" s="1176"/>
      <c r="LXE41" s="1176"/>
      <c r="LXF41" s="1176"/>
      <c r="LXG41" s="1176"/>
      <c r="LXH41" s="1176"/>
      <c r="LXI41" s="1176"/>
      <c r="LXJ41" s="1176"/>
      <c r="LXK41" s="1176"/>
      <c r="LXL41" s="1176"/>
      <c r="LXM41" s="1176"/>
      <c r="LXN41" s="1176"/>
      <c r="LXO41" s="1176"/>
      <c r="LXP41" s="1176"/>
      <c r="LXQ41" s="1176"/>
      <c r="LXR41" s="1176"/>
      <c r="LXS41" s="1176"/>
      <c r="LXT41" s="1176"/>
      <c r="LXU41" s="1176"/>
      <c r="LXV41" s="1176"/>
      <c r="LXW41" s="1176"/>
      <c r="LXX41" s="1176"/>
      <c r="LXY41" s="1176"/>
      <c r="LXZ41" s="1176"/>
      <c r="LYA41" s="1176"/>
      <c r="LYB41" s="1176"/>
      <c r="LYC41" s="1176"/>
      <c r="LYD41" s="1176"/>
      <c r="LYE41" s="1176"/>
      <c r="LYF41" s="1176"/>
      <c r="LYG41" s="1176"/>
      <c r="LYH41" s="1176"/>
      <c r="LYI41" s="1176"/>
      <c r="LYJ41" s="1176"/>
      <c r="LYK41" s="1176"/>
      <c r="LYL41" s="1176"/>
      <c r="LYM41" s="1176"/>
      <c r="LYN41" s="1176"/>
      <c r="LYO41" s="1176"/>
      <c r="LYP41" s="1176"/>
      <c r="LYQ41" s="1176"/>
      <c r="LYR41" s="1176"/>
      <c r="LYS41" s="1176"/>
      <c r="LYT41" s="1176"/>
      <c r="LYU41" s="1176"/>
      <c r="LYV41" s="1176"/>
      <c r="LYW41" s="1176"/>
      <c r="LYX41" s="1176"/>
      <c r="LYY41" s="1176"/>
      <c r="LYZ41" s="1176"/>
      <c r="LZA41" s="1176"/>
      <c r="LZB41" s="1176"/>
      <c r="LZC41" s="1176"/>
      <c r="LZD41" s="1176"/>
      <c r="LZE41" s="1176"/>
      <c r="LZF41" s="1176"/>
      <c r="LZG41" s="1176"/>
      <c r="LZH41" s="1176"/>
      <c r="LZI41" s="1176"/>
      <c r="LZJ41" s="1176"/>
      <c r="LZK41" s="1176"/>
      <c r="LZL41" s="1176"/>
      <c r="LZM41" s="1176"/>
      <c r="LZN41" s="1176"/>
      <c r="LZO41" s="1176"/>
      <c r="LZP41" s="1176"/>
      <c r="LZQ41" s="1176"/>
      <c r="LZR41" s="1176"/>
      <c r="LZS41" s="1176"/>
      <c r="LZT41" s="1176"/>
      <c r="LZU41" s="1176"/>
      <c r="LZV41" s="1176"/>
      <c r="LZW41" s="1176"/>
      <c r="LZX41" s="1176"/>
      <c r="LZY41" s="1176"/>
      <c r="LZZ41" s="1176"/>
      <c r="MAA41" s="1176"/>
      <c r="MAB41" s="1176"/>
      <c r="MAC41" s="1176"/>
      <c r="MAD41" s="1176"/>
      <c r="MAE41" s="1176"/>
      <c r="MAF41" s="1176"/>
      <c r="MAG41" s="1176"/>
      <c r="MAH41" s="1176"/>
      <c r="MAI41" s="1176"/>
      <c r="MAJ41" s="1176"/>
      <c r="MAK41" s="1176"/>
      <c r="MAL41" s="1176"/>
      <c r="MAM41" s="1176"/>
      <c r="MAN41" s="1176"/>
      <c r="MAO41" s="1176"/>
      <c r="MAP41" s="1176"/>
      <c r="MAQ41" s="1176"/>
      <c r="MAR41" s="1176"/>
      <c r="MAS41" s="1176"/>
      <c r="MAT41" s="1176"/>
      <c r="MAU41" s="1176"/>
      <c r="MAV41" s="1176"/>
      <c r="MAW41" s="1176"/>
      <c r="MAX41" s="1176"/>
      <c r="MAY41" s="1176"/>
      <c r="MAZ41" s="1176"/>
      <c r="MBA41" s="1176"/>
      <c r="MBB41" s="1176"/>
      <c r="MBC41" s="1176"/>
      <c r="MBD41" s="1176"/>
      <c r="MBE41" s="1176"/>
      <c r="MBF41" s="1176"/>
      <c r="MBG41" s="1176"/>
      <c r="MBH41" s="1176"/>
      <c r="MBI41" s="1176"/>
      <c r="MBJ41" s="1176"/>
      <c r="MBK41" s="1176"/>
      <c r="MBL41" s="1176"/>
      <c r="MBM41" s="1176"/>
      <c r="MBN41" s="1176"/>
      <c r="MBO41" s="1176"/>
      <c r="MBP41" s="1176"/>
      <c r="MBQ41" s="1176"/>
      <c r="MBR41" s="1176"/>
      <c r="MBS41" s="1176"/>
      <c r="MBT41" s="1176"/>
      <c r="MBU41" s="1176"/>
      <c r="MBV41" s="1176"/>
      <c r="MBW41" s="1176"/>
      <c r="MBX41" s="1176"/>
      <c r="MBY41" s="1176"/>
      <c r="MBZ41" s="1176"/>
      <c r="MCA41" s="1176"/>
      <c r="MCB41" s="1176"/>
      <c r="MCC41" s="1176"/>
      <c r="MCD41" s="1176"/>
      <c r="MCE41" s="1176"/>
      <c r="MCF41" s="1176"/>
      <c r="MCG41" s="1176"/>
      <c r="MCH41" s="1176"/>
      <c r="MCI41" s="1176"/>
      <c r="MCJ41" s="1176"/>
      <c r="MCK41" s="1176"/>
      <c r="MCL41" s="1176"/>
      <c r="MCM41" s="1176"/>
      <c r="MCN41" s="1176"/>
      <c r="MCO41" s="1176"/>
      <c r="MCP41" s="1176"/>
      <c r="MCQ41" s="1176"/>
      <c r="MCR41" s="1176"/>
      <c r="MCS41" s="1176"/>
      <c r="MCT41" s="1176"/>
      <c r="MCU41" s="1176"/>
      <c r="MCV41" s="1176"/>
      <c r="MCW41" s="1176"/>
      <c r="MCX41" s="1176"/>
      <c r="MCY41" s="1176"/>
      <c r="MCZ41" s="1176"/>
      <c r="MDA41" s="1176"/>
      <c r="MDB41" s="1176"/>
      <c r="MDC41" s="1176"/>
      <c r="MDD41" s="1176"/>
      <c r="MDE41" s="1176"/>
      <c r="MDF41" s="1176"/>
      <c r="MDG41" s="1176"/>
      <c r="MDH41" s="1176"/>
      <c r="MDI41" s="1176"/>
      <c r="MDJ41" s="1176"/>
      <c r="MDK41" s="1176"/>
      <c r="MDL41" s="1176"/>
      <c r="MDM41" s="1176"/>
      <c r="MDN41" s="1176"/>
      <c r="MDO41" s="1176"/>
      <c r="MDP41" s="1176"/>
      <c r="MDQ41" s="1176"/>
      <c r="MDR41" s="1176"/>
      <c r="MDS41" s="1176"/>
      <c r="MDT41" s="1176"/>
      <c r="MDU41" s="1176"/>
      <c r="MDV41" s="1176"/>
      <c r="MDW41" s="1176"/>
      <c r="MDX41" s="1176"/>
      <c r="MDY41" s="1176"/>
      <c r="MDZ41" s="1176"/>
      <c r="MEA41" s="1176"/>
      <c r="MEB41" s="1176"/>
      <c r="MEC41" s="1176"/>
      <c r="MED41" s="1176"/>
      <c r="MEE41" s="1176"/>
      <c r="MEF41" s="1176"/>
      <c r="MEG41" s="1176"/>
      <c r="MEH41" s="1176"/>
      <c r="MEI41" s="1176"/>
      <c r="MEJ41" s="1176"/>
      <c r="MEK41" s="1176"/>
      <c r="MEL41" s="1176"/>
      <c r="MEM41" s="1176"/>
      <c r="MEN41" s="1176"/>
      <c r="MEO41" s="1176"/>
      <c r="MEP41" s="1176"/>
      <c r="MEQ41" s="1176"/>
      <c r="MER41" s="1176"/>
      <c r="MES41" s="1176"/>
      <c r="MET41" s="1176"/>
      <c r="MEU41" s="1176"/>
      <c r="MEV41" s="1176"/>
      <c r="MEW41" s="1176"/>
      <c r="MEX41" s="1176"/>
      <c r="MEY41" s="1176"/>
      <c r="MEZ41" s="1176"/>
      <c r="MFA41" s="1176"/>
      <c r="MFB41" s="1176"/>
      <c r="MFC41" s="1176"/>
      <c r="MFD41" s="1176"/>
      <c r="MFE41" s="1176"/>
      <c r="MFF41" s="1176"/>
      <c r="MFG41" s="1176"/>
      <c r="MFH41" s="1176"/>
      <c r="MFI41" s="1176"/>
      <c r="MFJ41" s="1176"/>
      <c r="MFK41" s="1176"/>
      <c r="MFL41" s="1176"/>
      <c r="MFM41" s="1176"/>
      <c r="MFN41" s="1176"/>
      <c r="MFO41" s="1176"/>
      <c r="MFP41" s="1176"/>
      <c r="MFQ41" s="1176"/>
      <c r="MFR41" s="1176"/>
      <c r="MFS41" s="1176"/>
      <c r="MFT41" s="1176"/>
      <c r="MFU41" s="1176"/>
      <c r="MFV41" s="1176"/>
      <c r="MFW41" s="1176"/>
      <c r="MFX41" s="1176"/>
      <c r="MFY41" s="1176"/>
      <c r="MFZ41" s="1176"/>
      <c r="MGA41" s="1176"/>
      <c r="MGB41" s="1176"/>
      <c r="MGC41" s="1176"/>
      <c r="MGD41" s="1176"/>
      <c r="MGE41" s="1176"/>
      <c r="MGF41" s="1176"/>
      <c r="MGG41" s="1176"/>
      <c r="MGH41" s="1176"/>
      <c r="MGI41" s="1176"/>
      <c r="MGJ41" s="1176"/>
      <c r="MGK41" s="1176"/>
      <c r="MGL41" s="1176"/>
      <c r="MGM41" s="1176"/>
      <c r="MGN41" s="1176"/>
      <c r="MGO41" s="1176"/>
      <c r="MGP41" s="1176"/>
      <c r="MGQ41" s="1176"/>
      <c r="MGR41" s="1176"/>
      <c r="MGS41" s="1176"/>
      <c r="MGT41" s="1176"/>
      <c r="MGU41" s="1176"/>
      <c r="MGV41" s="1176"/>
      <c r="MGW41" s="1176"/>
      <c r="MGX41" s="1176"/>
      <c r="MGY41" s="1176"/>
      <c r="MGZ41" s="1176"/>
      <c r="MHA41" s="1176"/>
      <c r="MHB41" s="1176"/>
      <c r="MHC41" s="1176"/>
      <c r="MHD41" s="1176"/>
      <c r="MHE41" s="1176"/>
      <c r="MHF41" s="1176"/>
      <c r="MHG41" s="1176"/>
      <c r="MHH41" s="1176"/>
      <c r="MHI41" s="1176"/>
      <c r="MHJ41" s="1176"/>
      <c r="MHK41" s="1176"/>
      <c r="MHL41" s="1176"/>
      <c r="MHM41" s="1176"/>
      <c r="MHN41" s="1176"/>
      <c r="MHO41" s="1176"/>
      <c r="MHP41" s="1176"/>
      <c r="MHQ41" s="1176"/>
      <c r="MHR41" s="1176"/>
      <c r="MHS41" s="1176"/>
      <c r="MHT41" s="1176"/>
      <c r="MHU41" s="1176"/>
      <c r="MHV41" s="1176"/>
      <c r="MHW41" s="1176"/>
      <c r="MHX41" s="1176"/>
      <c r="MHY41" s="1176"/>
      <c r="MHZ41" s="1176"/>
      <c r="MIA41" s="1176"/>
      <c r="MIB41" s="1176"/>
      <c r="MIC41" s="1176"/>
      <c r="MID41" s="1176"/>
      <c r="MIE41" s="1176"/>
      <c r="MIF41" s="1176"/>
      <c r="MIG41" s="1176"/>
      <c r="MIH41" s="1176"/>
      <c r="MII41" s="1176"/>
      <c r="MIJ41" s="1176"/>
      <c r="MIK41" s="1176"/>
      <c r="MIL41" s="1176"/>
      <c r="MIM41" s="1176"/>
      <c r="MIN41" s="1176"/>
      <c r="MIO41" s="1176"/>
      <c r="MIP41" s="1176"/>
      <c r="MIQ41" s="1176"/>
      <c r="MIR41" s="1176"/>
      <c r="MIS41" s="1176"/>
      <c r="MIT41" s="1176"/>
      <c r="MIU41" s="1176"/>
      <c r="MIV41" s="1176"/>
      <c r="MIW41" s="1176"/>
      <c r="MIX41" s="1176"/>
      <c r="MIY41" s="1176"/>
      <c r="MIZ41" s="1176"/>
      <c r="MJA41" s="1176"/>
      <c r="MJB41" s="1176"/>
      <c r="MJC41" s="1176"/>
      <c r="MJD41" s="1176"/>
      <c r="MJE41" s="1176"/>
      <c r="MJF41" s="1176"/>
      <c r="MJG41" s="1176"/>
      <c r="MJH41" s="1176"/>
      <c r="MJI41" s="1176"/>
      <c r="MJJ41" s="1176"/>
      <c r="MJK41" s="1176"/>
      <c r="MJL41" s="1176"/>
      <c r="MJM41" s="1176"/>
      <c r="MJN41" s="1176"/>
      <c r="MJO41" s="1176"/>
      <c r="MJP41" s="1176"/>
      <c r="MJQ41" s="1176"/>
      <c r="MJR41" s="1176"/>
      <c r="MJS41" s="1176"/>
      <c r="MJT41" s="1176"/>
      <c r="MJU41" s="1176"/>
      <c r="MJV41" s="1176"/>
      <c r="MJW41" s="1176"/>
      <c r="MJX41" s="1176"/>
      <c r="MJY41" s="1176"/>
      <c r="MJZ41" s="1176"/>
      <c r="MKA41" s="1176"/>
      <c r="MKB41" s="1176"/>
      <c r="MKC41" s="1176"/>
      <c r="MKD41" s="1176"/>
      <c r="MKE41" s="1176"/>
      <c r="MKF41" s="1176"/>
      <c r="MKG41" s="1176"/>
      <c r="MKH41" s="1176"/>
      <c r="MKI41" s="1176"/>
      <c r="MKJ41" s="1176"/>
      <c r="MKK41" s="1176"/>
      <c r="MKL41" s="1176"/>
      <c r="MKM41" s="1176"/>
      <c r="MKN41" s="1176"/>
      <c r="MKO41" s="1176"/>
      <c r="MKP41" s="1176"/>
      <c r="MKQ41" s="1176"/>
      <c r="MKR41" s="1176"/>
      <c r="MKS41" s="1176"/>
      <c r="MKT41" s="1176"/>
      <c r="MKU41" s="1176"/>
      <c r="MKV41" s="1176"/>
      <c r="MKW41" s="1176"/>
      <c r="MKX41" s="1176"/>
      <c r="MKY41" s="1176"/>
      <c r="MKZ41" s="1176"/>
      <c r="MLA41" s="1176"/>
      <c r="MLB41" s="1176"/>
      <c r="MLC41" s="1176"/>
      <c r="MLD41" s="1176"/>
      <c r="MLE41" s="1176"/>
      <c r="MLF41" s="1176"/>
      <c r="MLG41" s="1176"/>
      <c r="MLH41" s="1176"/>
      <c r="MLI41" s="1176"/>
      <c r="MLJ41" s="1176"/>
      <c r="MLK41" s="1176"/>
      <c r="MLL41" s="1176"/>
      <c r="MLM41" s="1176"/>
      <c r="MLN41" s="1176"/>
      <c r="MLO41" s="1176"/>
      <c r="MLP41" s="1176"/>
      <c r="MLQ41" s="1176"/>
      <c r="MLR41" s="1176"/>
      <c r="MLS41" s="1176"/>
      <c r="MLT41" s="1176"/>
      <c r="MLU41" s="1176"/>
      <c r="MLV41" s="1176"/>
      <c r="MLW41" s="1176"/>
      <c r="MLX41" s="1176"/>
      <c r="MLY41" s="1176"/>
      <c r="MLZ41" s="1176"/>
      <c r="MMA41" s="1176"/>
      <c r="MMB41" s="1176"/>
      <c r="MMC41" s="1176"/>
      <c r="MMD41" s="1176"/>
      <c r="MME41" s="1176"/>
      <c r="MMF41" s="1176"/>
      <c r="MMG41" s="1176"/>
      <c r="MMH41" s="1176"/>
      <c r="MMI41" s="1176"/>
      <c r="MMJ41" s="1176"/>
      <c r="MMK41" s="1176"/>
      <c r="MML41" s="1176"/>
      <c r="MMM41" s="1176"/>
      <c r="MMN41" s="1176"/>
      <c r="MMO41" s="1176"/>
      <c r="MMP41" s="1176"/>
      <c r="MMQ41" s="1176"/>
      <c r="MMR41" s="1176"/>
      <c r="MMS41" s="1176"/>
      <c r="MMT41" s="1176"/>
      <c r="MMU41" s="1176"/>
      <c r="MMV41" s="1176"/>
      <c r="MMW41" s="1176"/>
      <c r="MMX41" s="1176"/>
      <c r="MMY41" s="1176"/>
      <c r="MMZ41" s="1176"/>
      <c r="MNA41" s="1176"/>
      <c r="MNB41" s="1176"/>
      <c r="MNC41" s="1176"/>
      <c r="MND41" s="1176"/>
      <c r="MNE41" s="1176"/>
      <c r="MNF41" s="1176"/>
      <c r="MNG41" s="1176"/>
      <c r="MNH41" s="1176"/>
      <c r="MNI41" s="1176"/>
      <c r="MNJ41" s="1176"/>
      <c r="MNK41" s="1176"/>
      <c r="MNL41" s="1176"/>
      <c r="MNM41" s="1176"/>
      <c r="MNN41" s="1176"/>
      <c r="MNO41" s="1176"/>
      <c r="MNP41" s="1176"/>
      <c r="MNQ41" s="1176"/>
      <c r="MNR41" s="1176"/>
      <c r="MNS41" s="1176"/>
      <c r="MNT41" s="1176"/>
      <c r="MNU41" s="1176"/>
      <c r="MNV41" s="1176"/>
      <c r="MNW41" s="1176"/>
      <c r="MNX41" s="1176"/>
      <c r="MNY41" s="1176"/>
      <c r="MNZ41" s="1176"/>
      <c r="MOA41" s="1176"/>
      <c r="MOB41" s="1176"/>
      <c r="MOC41" s="1176"/>
      <c r="MOD41" s="1176"/>
      <c r="MOE41" s="1176"/>
      <c r="MOF41" s="1176"/>
      <c r="MOG41" s="1176"/>
      <c r="MOH41" s="1176"/>
      <c r="MOI41" s="1176"/>
      <c r="MOJ41" s="1176"/>
      <c r="MOK41" s="1176"/>
      <c r="MOL41" s="1176"/>
      <c r="MOM41" s="1176"/>
      <c r="MON41" s="1176"/>
      <c r="MOO41" s="1176"/>
      <c r="MOP41" s="1176"/>
      <c r="MOQ41" s="1176"/>
      <c r="MOR41" s="1176"/>
      <c r="MOS41" s="1176"/>
      <c r="MOT41" s="1176"/>
      <c r="MOU41" s="1176"/>
      <c r="MOV41" s="1176"/>
      <c r="MOW41" s="1176"/>
      <c r="MOX41" s="1176"/>
      <c r="MOY41" s="1176"/>
      <c r="MOZ41" s="1176"/>
      <c r="MPA41" s="1176"/>
      <c r="MPB41" s="1176"/>
      <c r="MPC41" s="1176"/>
      <c r="MPD41" s="1176"/>
      <c r="MPE41" s="1176"/>
      <c r="MPF41" s="1176"/>
      <c r="MPG41" s="1176"/>
      <c r="MPH41" s="1176"/>
      <c r="MPI41" s="1176"/>
      <c r="MPJ41" s="1176"/>
      <c r="MPK41" s="1176"/>
      <c r="MPL41" s="1176"/>
      <c r="MPM41" s="1176"/>
      <c r="MPN41" s="1176"/>
      <c r="MPO41" s="1176"/>
      <c r="MPP41" s="1176"/>
      <c r="MPQ41" s="1176"/>
      <c r="MPR41" s="1176"/>
      <c r="MPS41" s="1176"/>
      <c r="MPT41" s="1176"/>
      <c r="MPU41" s="1176"/>
      <c r="MPV41" s="1176"/>
      <c r="MPW41" s="1176"/>
      <c r="MPX41" s="1176"/>
      <c r="MPY41" s="1176"/>
      <c r="MPZ41" s="1176"/>
      <c r="MQA41" s="1176"/>
      <c r="MQB41" s="1176"/>
      <c r="MQC41" s="1176"/>
      <c r="MQD41" s="1176"/>
      <c r="MQE41" s="1176"/>
      <c r="MQF41" s="1176"/>
      <c r="MQG41" s="1176"/>
      <c r="MQH41" s="1176"/>
      <c r="MQI41" s="1176"/>
      <c r="MQJ41" s="1176"/>
      <c r="MQK41" s="1176"/>
      <c r="MQL41" s="1176"/>
      <c r="MQM41" s="1176"/>
      <c r="MQN41" s="1176"/>
      <c r="MQO41" s="1176"/>
      <c r="MQP41" s="1176"/>
      <c r="MQQ41" s="1176"/>
      <c r="MQR41" s="1176"/>
      <c r="MQS41" s="1176"/>
      <c r="MQT41" s="1176"/>
      <c r="MQU41" s="1176"/>
      <c r="MQV41" s="1176"/>
      <c r="MQW41" s="1176"/>
      <c r="MQX41" s="1176"/>
      <c r="MQY41" s="1176"/>
      <c r="MQZ41" s="1176"/>
      <c r="MRA41" s="1176"/>
      <c r="MRB41" s="1176"/>
      <c r="MRC41" s="1176"/>
      <c r="MRD41" s="1176"/>
      <c r="MRE41" s="1176"/>
      <c r="MRF41" s="1176"/>
      <c r="MRG41" s="1176"/>
      <c r="MRH41" s="1176"/>
      <c r="MRI41" s="1176"/>
      <c r="MRJ41" s="1176"/>
      <c r="MRK41" s="1176"/>
      <c r="MRL41" s="1176"/>
      <c r="MRM41" s="1176"/>
      <c r="MRN41" s="1176"/>
      <c r="MRO41" s="1176"/>
      <c r="MRP41" s="1176"/>
      <c r="MRQ41" s="1176"/>
      <c r="MRR41" s="1176"/>
      <c r="MRS41" s="1176"/>
      <c r="MRT41" s="1176"/>
      <c r="MRU41" s="1176"/>
      <c r="MRV41" s="1176"/>
      <c r="MRW41" s="1176"/>
      <c r="MRX41" s="1176"/>
      <c r="MRY41" s="1176"/>
      <c r="MRZ41" s="1176"/>
      <c r="MSA41" s="1176"/>
      <c r="MSB41" s="1176"/>
      <c r="MSC41" s="1176"/>
      <c r="MSD41" s="1176"/>
      <c r="MSE41" s="1176"/>
      <c r="MSF41" s="1176"/>
      <c r="MSG41" s="1176"/>
      <c r="MSH41" s="1176"/>
      <c r="MSI41" s="1176"/>
      <c r="MSJ41" s="1176"/>
      <c r="MSK41" s="1176"/>
      <c r="MSL41" s="1176"/>
      <c r="MSM41" s="1176"/>
      <c r="MSN41" s="1176"/>
      <c r="MSO41" s="1176"/>
      <c r="MSP41" s="1176"/>
      <c r="MSQ41" s="1176"/>
      <c r="MSR41" s="1176"/>
      <c r="MSS41" s="1176"/>
      <c r="MST41" s="1176"/>
      <c r="MSU41" s="1176"/>
      <c r="MSV41" s="1176"/>
      <c r="MSW41" s="1176"/>
      <c r="MSX41" s="1176"/>
      <c r="MSY41" s="1176"/>
      <c r="MSZ41" s="1176"/>
      <c r="MTA41" s="1176"/>
      <c r="MTB41" s="1176"/>
      <c r="MTC41" s="1176"/>
      <c r="MTD41" s="1176"/>
      <c r="MTE41" s="1176"/>
      <c r="MTF41" s="1176"/>
      <c r="MTG41" s="1176"/>
      <c r="MTH41" s="1176"/>
      <c r="MTI41" s="1176"/>
      <c r="MTJ41" s="1176"/>
      <c r="MTK41" s="1176"/>
      <c r="MTL41" s="1176"/>
      <c r="MTM41" s="1176"/>
      <c r="MTN41" s="1176"/>
      <c r="MTO41" s="1176"/>
      <c r="MTP41" s="1176"/>
      <c r="MTQ41" s="1176"/>
      <c r="MTR41" s="1176"/>
      <c r="MTS41" s="1176"/>
      <c r="MTT41" s="1176"/>
      <c r="MTU41" s="1176"/>
      <c r="MTV41" s="1176"/>
      <c r="MTW41" s="1176"/>
      <c r="MTX41" s="1176"/>
      <c r="MTY41" s="1176"/>
      <c r="MTZ41" s="1176"/>
      <c r="MUA41" s="1176"/>
      <c r="MUB41" s="1176"/>
      <c r="MUC41" s="1176"/>
      <c r="MUD41" s="1176"/>
      <c r="MUE41" s="1176"/>
      <c r="MUF41" s="1176"/>
      <c r="MUG41" s="1176"/>
      <c r="MUH41" s="1176"/>
      <c r="MUI41" s="1176"/>
      <c r="MUJ41" s="1176"/>
      <c r="MUK41" s="1176"/>
      <c r="MUL41" s="1176"/>
      <c r="MUM41" s="1176"/>
      <c r="MUN41" s="1176"/>
      <c r="MUO41" s="1176"/>
      <c r="MUP41" s="1176"/>
      <c r="MUQ41" s="1176"/>
      <c r="MUR41" s="1176"/>
      <c r="MUS41" s="1176"/>
      <c r="MUT41" s="1176"/>
      <c r="MUU41" s="1176"/>
      <c r="MUV41" s="1176"/>
      <c r="MUW41" s="1176"/>
      <c r="MUX41" s="1176"/>
      <c r="MUY41" s="1176"/>
      <c r="MUZ41" s="1176"/>
      <c r="MVA41" s="1176"/>
      <c r="MVB41" s="1176"/>
      <c r="MVC41" s="1176"/>
      <c r="MVD41" s="1176"/>
      <c r="MVE41" s="1176"/>
      <c r="MVF41" s="1176"/>
      <c r="MVG41" s="1176"/>
      <c r="MVH41" s="1176"/>
      <c r="MVI41" s="1176"/>
      <c r="MVJ41" s="1176"/>
      <c r="MVK41" s="1176"/>
      <c r="MVL41" s="1176"/>
      <c r="MVM41" s="1176"/>
      <c r="MVN41" s="1176"/>
      <c r="MVO41" s="1176"/>
      <c r="MVP41" s="1176"/>
      <c r="MVQ41" s="1176"/>
      <c r="MVR41" s="1176"/>
      <c r="MVS41" s="1176"/>
      <c r="MVT41" s="1176"/>
      <c r="MVU41" s="1176"/>
      <c r="MVV41" s="1176"/>
      <c r="MVW41" s="1176"/>
      <c r="MVX41" s="1176"/>
      <c r="MVY41" s="1176"/>
      <c r="MVZ41" s="1176"/>
      <c r="MWA41" s="1176"/>
      <c r="MWB41" s="1176"/>
      <c r="MWC41" s="1176"/>
      <c r="MWD41" s="1176"/>
      <c r="MWE41" s="1176"/>
      <c r="MWF41" s="1176"/>
      <c r="MWG41" s="1176"/>
      <c r="MWH41" s="1176"/>
      <c r="MWI41" s="1176"/>
      <c r="MWJ41" s="1176"/>
      <c r="MWK41" s="1176"/>
      <c r="MWL41" s="1176"/>
      <c r="MWM41" s="1176"/>
      <c r="MWN41" s="1176"/>
      <c r="MWO41" s="1176"/>
      <c r="MWP41" s="1176"/>
      <c r="MWQ41" s="1176"/>
      <c r="MWR41" s="1176"/>
      <c r="MWS41" s="1176"/>
      <c r="MWT41" s="1176"/>
      <c r="MWU41" s="1176"/>
      <c r="MWV41" s="1176"/>
      <c r="MWW41" s="1176"/>
      <c r="MWX41" s="1176"/>
      <c r="MWY41" s="1176"/>
      <c r="MWZ41" s="1176"/>
      <c r="MXA41" s="1176"/>
      <c r="MXB41" s="1176"/>
      <c r="MXC41" s="1176"/>
      <c r="MXD41" s="1176"/>
      <c r="MXE41" s="1176"/>
      <c r="MXF41" s="1176"/>
      <c r="MXG41" s="1176"/>
      <c r="MXH41" s="1176"/>
      <c r="MXI41" s="1176"/>
      <c r="MXJ41" s="1176"/>
      <c r="MXK41" s="1176"/>
      <c r="MXL41" s="1176"/>
      <c r="MXM41" s="1176"/>
      <c r="MXN41" s="1176"/>
      <c r="MXO41" s="1176"/>
      <c r="MXP41" s="1176"/>
      <c r="MXQ41" s="1176"/>
      <c r="MXR41" s="1176"/>
      <c r="MXS41" s="1176"/>
      <c r="MXT41" s="1176"/>
      <c r="MXU41" s="1176"/>
      <c r="MXV41" s="1176"/>
      <c r="MXW41" s="1176"/>
      <c r="MXX41" s="1176"/>
      <c r="MXY41" s="1176"/>
      <c r="MXZ41" s="1176"/>
      <c r="MYA41" s="1176"/>
      <c r="MYB41" s="1176"/>
      <c r="MYC41" s="1176"/>
      <c r="MYD41" s="1176"/>
      <c r="MYE41" s="1176"/>
      <c r="MYF41" s="1176"/>
      <c r="MYG41" s="1176"/>
      <c r="MYH41" s="1176"/>
      <c r="MYI41" s="1176"/>
      <c r="MYJ41" s="1176"/>
      <c r="MYK41" s="1176"/>
      <c r="MYL41" s="1176"/>
      <c r="MYM41" s="1176"/>
      <c r="MYN41" s="1176"/>
      <c r="MYO41" s="1176"/>
      <c r="MYP41" s="1176"/>
      <c r="MYQ41" s="1176"/>
      <c r="MYR41" s="1176"/>
      <c r="MYS41" s="1176"/>
      <c r="MYT41" s="1176"/>
      <c r="MYU41" s="1176"/>
      <c r="MYV41" s="1176"/>
      <c r="MYW41" s="1176"/>
      <c r="MYX41" s="1176"/>
      <c r="MYY41" s="1176"/>
      <c r="MYZ41" s="1176"/>
      <c r="MZA41" s="1176"/>
      <c r="MZB41" s="1176"/>
      <c r="MZC41" s="1176"/>
      <c r="MZD41" s="1176"/>
      <c r="MZE41" s="1176"/>
      <c r="MZF41" s="1176"/>
      <c r="MZG41" s="1176"/>
      <c r="MZH41" s="1176"/>
      <c r="MZI41" s="1176"/>
      <c r="MZJ41" s="1176"/>
      <c r="MZK41" s="1176"/>
      <c r="MZL41" s="1176"/>
      <c r="MZM41" s="1176"/>
      <c r="MZN41" s="1176"/>
      <c r="MZO41" s="1176"/>
      <c r="MZP41" s="1176"/>
      <c r="MZQ41" s="1176"/>
      <c r="MZR41" s="1176"/>
      <c r="MZS41" s="1176"/>
      <c r="MZT41" s="1176"/>
      <c r="MZU41" s="1176"/>
      <c r="MZV41" s="1176"/>
      <c r="MZW41" s="1176"/>
      <c r="MZX41" s="1176"/>
      <c r="MZY41" s="1176"/>
      <c r="MZZ41" s="1176"/>
      <c r="NAA41" s="1176"/>
      <c r="NAB41" s="1176"/>
      <c r="NAC41" s="1176"/>
      <c r="NAD41" s="1176"/>
      <c r="NAE41" s="1176"/>
      <c r="NAF41" s="1176"/>
      <c r="NAG41" s="1176"/>
      <c r="NAH41" s="1176"/>
      <c r="NAI41" s="1176"/>
      <c r="NAJ41" s="1176"/>
      <c r="NAK41" s="1176"/>
      <c r="NAL41" s="1176"/>
      <c r="NAM41" s="1176"/>
      <c r="NAN41" s="1176"/>
      <c r="NAO41" s="1176"/>
      <c r="NAP41" s="1176"/>
      <c r="NAQ41" s="1176"/>
      <c r="NAR41" s="1176"/>
      <c r="NAS41" s="1176"/>
      <c r="NAT41" s="1176"/>
      <c r="NAU41" s="1176"/>
      <c r="NAV41" s="1176"/>
      <c r="NAW41" s="1176"/>
      <c r="NAX41" s="1176"/>
      <c r="NAY41" s="1176"/>
      <c r="NAZ41" s="1176"/>
      <c r="NBA41" s="1176"/>
      <c r="NBB41" s="1176"/>
      <c r="NBC41" s="1176"/>
      <c r="NBD41" s="1176"/>
      <c r="NBE41" s="1176"/>
      <c r="NBF41" s="1176"/>
      <c r="NBG41" s="1176"/>
      <c r="NBH41" s="1176"/>
      <c r="NBI41" s="1176"/>
      <c r="NBJ41" s="1176"/>
      <c r="NBK41" s="1176"/>
      <c r="NBL41" s="1176"/>
      <c r="NBM41" s="1176"/>
      <c r="NBN41" s="1176"/>
      <c r="NBO41" s="1176"/>
      <c r="NBP41" s="1176"/>
      <c r="NBQ41" s="1176"/>
      <c r="NBR41" s="1176"/>
      <c r="NBS41" s="1176"/>
      <c r="NBT41" s="1176"/>
      <c r="NBU41" s="1176"/>
      <c r="NBV41" s="1176"/>
      <c r="NBW41" s="1176"/>
      <c r="NBX41" s="1176"/>
      <c r="NBY41" s="1176"/>
      <c r="NBZ41" s="1176"/>
      <c r="NCA41" s="1176"/>
      <c r="NCB41" s="1176"/>
      <c r="NCC41" s="1176"/>
      <c r="NCD41" s="1176"/>
      <c r="NCE41" s="1176"/>
      <c r="NCF41" s="1176"/>
      <c r="NCG41" s="1176"/>
      <c r="NCH41" s="1176"/>
      <c r="NCI41" s="1176"/>
      <c r="NCJ41" s="1176"/>
      <c r="NCK41" s="1176"/>
      <c r="NCL41" s="1176"/>
      <c r="NCM41" s="1176"/>
      <c r="NCN41" s="1176"/>
      <c r="NCO41" s="1176"/>
      <c r="NCP41" s="1176"/>
      <c r="NCQ41" s="1176"/>
      <c r="NCR41" s="1176"/>
      <c r="NCS41" s="1176"/>
      <c r="NCT41" s="1176"/>
      <c r="NCU41" s="1176"/>
      <c r="NCV41" s="1176"/>
      <c r="NCW41" s="1176"/>
      <c r="NCX41" s="1176"/>
      <c r="NCY41" s="1176"/>
      <c r="NCZ41" s="1176"/>
      <c r="NDA41" s="1176"/>
      <c r="NDB41" s="1176"/>
      <c r="NDC41" s="1176"/>
      <c r="NDD41" s="1176"/>
      <c r="NDE41" s="1176"/>
      <c r="NDF41" s="1176"/>
      <c r="NDG41" s="1176"/>
      <c r="NDH41" s="1176"/>
      <c r="NDI41" s="1176"/>
      <c r="NDJ41" s="1176"/>
      <c r="NDK41" s="1176"/>
      <c r="NDL41" s="1176"/>
      <c r="NDM41" s="1176"/>
      <c r="NDN41" s="1176"/>
      <c r="NDO41" s="1176"/>
      <c r="NDP41" s="1176"/>
      <c r="NDQ41" s="1176"/>
      <c r="NDR41" s="1176"/>
      <c r="NDS41" s="1176"/>
      <c r="NDT41" s="1176"/>
      <c r="NDU41" s="1176"/>
      <c r="NDV41" s="1176"/>
      <c r="NDW41" s="1176"/>
      <c r="NDX41" s="1176"/>
      <c r="NDY41" s="1176"/>
      <c r="NDZ41" s="1176"/>
      <c r="NEA41" s="1176"/>
      <c r="NEB41" s="1176"/>
      <c r="NEC41" s="1176"/>
      <c r="NED41" s="1176"/>
      <c r="NEE41" s="1176"/>
      <c r="NEF41" s="1176"/>
      <c r="NEG41" s="1176"/>
      <c r="NEH41" s="1176"/>
      <c r="NEI41" s="1176"/>
      <c r="NEJ41" s="1176"/>
      <c r="NEK41" s="1176"/>
      <c r="NEL41" s="1176"/>
      <c r="NEM41" s="1176"/>
      <c r="NEN41" s="1176"/>
      <c r="NEO41" s="1176"/>
      <c r="NEP41" s="1176"/>
      <c r="NEQ41" s="1176"/>
      <c r="NER41" s="1176"/>
      <c r="NES41" s="1176"/>
      <c r="NET41" s="1176"/>
      <c r="NEU41" s="1176"/>
      <c r="NEV41" s="1176"/>
      <c r="NEW41" s="1176"/>
      <c r="NEX41" s="1176"/>
      <c r="NEY41" s="1176"/>
      <c r="NEZ41" s="1176"/>
      <c r="NFA41" s="1176"/>
      <c r="NFB41" s="1176"/>
      <c r="NFC41" s="1176"/>
      <c r="NFD41" s="1176"/>
      <c r="NFE41" s="1176"/>
      <c r="NFF41" s="1176"/>
      <c r="NFG41" s="1176"/>
      <c r="NFH41" s="1176"/>
      <c r="NFI41" s="1176"/>
      <c r="NFJ41" s="1176"/>
      <c r="NFK41" s="1176"/>
      <c r="NFL41" s="1176"/>
      <c r="NFM41" s="1176"/>
      <c r="NFN41" s="1176"/>
      <c r="NFO41" s="1176"/>
      <c r="NFP41" s="1176"/>
      <c r="NFQ41" s="1176"/>
      <c r="NFR41" s="1176"/>
      <c r="NFS41" s="1176"/>
      <c r="NFT41" s="1176"/>
      <c r="NFU41" s="1176"/>
      <c r="NFV41" s="1176"/>
      <c r="NFW41" s="1176"/>
      <c r="NFX41" s="1176"/>
      <c r="NFY41" s="1176"/>
      <c r="NFZ41" s="1176"/>
      <c r="NGA41" s="1176"/>
      <c r="NGB41" s="1176"/>
      <c r="NGC41" s="1176"/>
      <c r="NGD41" s="1176"/>
      <c r="NGE41" s="1176"/>
      <c r="NGF41" s="1176"/>
      <c r="NGG41" s="1176"/>
      <c r="NGH41" s="1176"/>
      <c r="NGI41" s="1176"/>
      <c r="NGJ41" s="1176"/>
      <c r="NGK41" s="1176"/>
      <c r="NGL41" s="1176"/>
      <c r="NGM41" s="1176"/>
      <c r="NGN41" s="1176"/>
      <c r="NGO41" s="1176"/>
      <c r="NGP41" s="1176"/>
      <c r="NGQ41" s="1176"/>
      <c r="NGR41" s="1176"/>
      <c r="NGS41" s="1176"/>
      <c r="NGT41" s="1176"/>
      <c r="NGU41" s="1176"/>
      <c r="NGV41" s="1176"/>
      <c r="NGW41" s="1176"/>
      <c r="NGX41" s="1176"/>
      <c r="NGY41" s="1176"/>
      <c r="NGZ41" s="1176"/>
      <c r="NHA41" s="1176"/>
      <c r="NHB41" s="1176"/>
      <c r="NHC41" s="1176"/>
      <c r="NHD41" s="1176"/>
      <c r="NHE41" s="1176"/>
      <c r="NHF41" s="1176"/>
      <c r="NHG41" s="1176"/>
      <c r="NHH41" s="1176"/>
      <c r="NHI41" s="1176"/>
      <c r="NHJ41" s="1176"/>
      <c r="NHK41" s="1176"/>
      <c r="NHL41" s="1176"/>
      <c r="NHM41" s="1176"/>
      <c r="NHN41" s="1176"/>
      <c r="NHO41" s="1176"/>
      <c r="NHP41" s="1176"/>
      <c r="NHQ41" s="1176"/>
      <c r="NHR41" s="1176"/>
      <c r="NHS41" s="1176"/>
      <c r="NHT41" s="1176"/>
      <c r="NHU41" s="1176"/>
      <c r="NHV41" s="1176"/>
      <c r="NHW41" s="1176"/>
      <c r="NHX41" s="1176"/>
      <c r="NHY41" s="1176"/>
      <c r="NHZ41" s="1176"/>
      <c r="NIA41" s="1176"/>
      <c r="NIB41" s="1176"/>
      <c r="NIC41" s="1176"/>
      <c r="NID41" s="1176"/>
      <c r="NIE41" s="1176"/>
      <c r="NIF41" s="1176"/>
      <c r="NIG41" s="1176"/>
      <c r="NIH41" s="1176"/>
      <c r="NII41" s="1176"/>
      <c r="NIJ41" s="1176"/>
      <c r="NIK41" s="1176"/>
      <c r="NIL41" s="1176"/>
      <c r="NIM41" s="1176"/>
      <c r="NIN41" s="1176"/>
      <c r="NIO41" s="1176"/>
      <c r="NIP41" s="1176"/>
      <c r="NIQ41" s="1176"/>
      <c r="NIR41" s="1176"/>
      <c r="NIS41" s="1176"/>
      <c r="NIT41" s="1176"/>
      <c r="NIU41" s="1176"/>
      <c r="NIV41" s="1176"/>
      <c r="NIW41" s="1176"/>
      <c r="NIX41" s="1176"/>
      <c r="NIY41" s="1176"/>
      <c r="NIZ41" s="1176"/>
      <c r="NJA41" s="1176"/>
      <c r="NJB41" s="1176"/>
      <c r="NJC41" s="1176"/>
      <c r="NJD41" s="1176"/>
      <c r="NJE41" s="1176"/>
      <c r="NJF41" s="1176"/>
      <c r="NJG41" s="1176"/>
      <c r="NJH41" s="1176"/>
      <c r="NJI41" s="1176"/>
      <c r="NJJ41" s="1176"/>
      <c r="NJK41" s="1176"/>
      <c r="NJL41" s="1176"/>
      <c r="NJM41" s="1176"/>
      <c r="NJN41" s="1176"/>
      <c r="NJO41" s="1176"/>
      <c r="NJP41" s="1176"/>
      <c r="NJQ41" s="1176"/>
      <c r="NJR41" s="1176"/>
      <c r="NJS41" s="1176"/>
      <c r="NJT41" s="1176"/>
      <c r="NJU41" s="1176"/>
      <c r="NJV41" s="1176"/>
      <c r="NJW41" s="1176"/>
      <c r="NJX41" s="1176"/>
      <c r="NJY41" s="1176"/>
      <c r="NJZ41" s="1176"/>
      <c r="NKA41" s="1176"/>
      <c r="NKB41" s="1176"/>
      <c r="NKC41" s="1176"/>
      <c r="NKD41" s="1176"/>
      <c r="NKE41" s="1176"/>
      <c r="NKF41" s="1176"/>
      <c r="NKG41" s="1176"/>
      <c r="NKH41" s="1176"/>
      <c r="NKI41" s="1176"/>
      <c r="NKJ41" s="1176"/>
      <c r="NKK41" s="1176"/>
      <c r="NKL41" s="1176"/>
      <c r="NKM41" s="1176"/>
      <c r="NKN41" s="1176"/>
      <c r="NKO41" s="1176"/>
      <c r="NKP41" s="1176"/>
      <c r="NKQ41" s="1176"/>
      <c r="NKR41" s="1176"/>
      <c r="NKS41" s="1176"/>
      <c r="NKT41" s="1176"/>
      <c r="NKU41" s="1176"/>
      <c r="NKV41" s="1176"/>
      <c r="NKW41" s="1176"/>
      <c r="NKX41" s="1176"/>
      <c r="NKY41" s="1176"/>
      <c r="NKZ41" s="1176"/>
      <c r="NLA41" s="1176"/>
      <c r="NLB41" s="1176"/>
      <c r="NLC41" s="1176"/>
      <c r="NLD41" s="1176"/>
      <c r="NLE41" s="1176"/>
      <c r="NLF41" s="1176"/>
      <c r="NLG41" s="1176"/>
      <c r="NLH41" s="1176"/>
      <c r="NLI41" s="1176"/>
      <c r="NLJ41" s="1176"/>
      <c r="NLK41" s="1176"/>
      <c r="NLL41" s="1176"/>
      <c r="NLM41" s="1176"/>
      <c r="NLN41" s="1176"/>
      <c r="NLO41" s="1176"/>
      <c r="NLP41" s="1176"/>
      <c r="NLQ41" s="1176"/>
      <c r="NLR41" s="1176"/>
      <c r="NLS41" s="1176"/>
      <c r="NLT41" s="1176"/>
      <c r="NLU41" s="1176"/>
      <c r="NLV41" s="1176"/>
      <c r="NLW41" s="1176"/>
      <c r="NLX41" s="1176"/>
      <c r="NLY41" s="1176"/>
      <c r="NLZ41" s="1176"/>
      <c r="NMA41" s="1176"/>
      <c r="NMB41" s="1176"/>
      <c r="NMC41" s="1176"/>
      <c r="NMD41" s="1176"/>
      <c r="NME41" s="1176"/>
      <c r="NMF41" s="1176"/>
      <c r="NMG41" s="1176"/>
      <c r="NMH41" s="1176"/>
      <c r="NMI41" s="1176"/>
      <c r="NMJ41" s="1176"/>
      <c r="NMK41" s="1176"/>
      <c r="NML41" s="1176"/>
      <c r="NMM41" s="1176"/>
      <c r="NMN41" s="1176"/>
      <c r="NMO41" s="1176"/>
      <c r="NMP41" s="1176"/>
      <c r="NMQ41" s="1176"/>
      <c r="NMR41" s="1176"/>
      <c r="NMS41" s="1176"/>
      <c r="NMT41" s="1176"/>
      <c r="NMU41" s="1176"/>
      <c r="NMV41" s="1176"/>
      <c r="NMW41" s="1176"/>
      <c r="NMX41" s="1176"/>
      <c r="NMY41" s="1176"/>
      <c r="NMZ41" s="1176"/>
      <c r="NNA41" s="1176"/>
      <c r="NNB41" s="1176"/>
      <c r="NNC41" s="1176"/>
      <c r="NND41" s="1176"/>
      <c r="NNE41" s="1176"/>
      <c r="NNF41" s="1176"/>
      <c r="NNG41" s="1176"/>
      <c r="NNH41" s="1176"/>
      <c r="NNI41" s="1176"/>
      <c r="NNJ41" s="1176"/>
      <c r="NNK41" s="1176"/>
      <c r="NNL41" s="1176"/>
      <c r="NNM41" s="1176"/>
      <c r="NNN41" s="1176"/>
      <c r="NNO41" s="1176"/>
      <c r="NNP41" s="1176"/>
      <c r="NNQ41" s="1176"/>
      <c r="NNR41" s="1176"/>
      <c r="NNS41" s="1176"/>
      <c r="NNT41" s="1176"/>
      <c r="NNU41" s="1176"/>
      <c r="NNV41" s="1176"/>
      <c r="NNW41" s="1176"/>
      <c r="NNX41" s="1176"/>
      <c r="NNY41" s="1176"/>
      <c r="NNZ41" s="1176"/>
      <c r="NOA41" s="1176"/>
      <c r="NOB41" s="1176"/>
      <c r="NOC41" s="1176"/>
      <c r="NOD41" s="1176"/>
      <c r="NOE41" s="1176"/>
      <c r="NOF41" s="1176"/>
      <c r="NOG41" s="1176"/>
      <c r="NOH41" s="1176"/>
      <c r="NOI41" s="1176"/>
      <c r="NOJ41" s="1176"/>
      <c r="NOK41" s="1176"/>
      <c r="NOL41" s="1176"/>
      <c r="NOM41" s="1176"/>
      <c r="NON41" s="1176"/>
      <c r="NOO41" s="1176"/>
      <c r="NOP41" s="1176"/>
      <c r="NOQ41" s="1176"/>
      <c r="NOR41" s="1176"/>
      <c r="NOS41" s="1176"/>
      <c r="NOT41" s="1176"/>
      <c r="NOU41" s="1176"/>
      <c r="NOV41" s="1176"/>
      <c r="NOW41" s="1176"/>
      <c r="NOX41" s="1176"/>
      <c r="NOY41" s="1176"/>
      <c r="NOZ41" s="1176"/>
      <c r="NPA41" s="1176"/>
      <c r="NPB41" s="1176"/>
      <c r="NPC41" s="1176"/>
      <c r="NPD41" s="1176"/>
      <c r="NPE41" s="1176"/>
      <c r="NPF41" s="1176"/>
      <c r="NPG41" s="1176"/>
      <c r="NPH41" s="1176"/>
      <c r="NPI41" s="1176"/>
      <c r="NPJ41" s="1176"/>
      <c r="NPK41" s="1176"/>
      <c r="NPL41" s="1176"/>
      <c r="NPM41" s="1176"/>
      <c r="NPN41" s="1176"/>
      <c r="NPO41" s="1176"/>
      <c r="NPP41" s="1176"/>
      <c r="NPQ41" s="1176"/>
      <c r="NPR41" s="1176"/>
      <c r="NPS41" s="1176"/>
      <c r="NPT41" s="1176"/>
      <c r="NPU41" s="1176"/>
      <c r="NPV41" s="1176"/>
      <c r="NPW41" s="1176"/>
      <c r="NPX41" s="1176"/>
      <c r="NPY41" s="1176"/>
      <c r="NPZ41" s="1176"/>
      <c r="NQA41" s="1176"/>
      <c r="NQB41" s="1176"/>
      <c r="NQC41" s="1176"/>
      <c r="NQD41" s="1176"/>
      <c r="NQE41" s="1176"/>
      <c r="NQF41" s="1176"/>
      <c r="NQG41" s="1176"/>
      <c r="NQH41" s="1176"/>
      <c r="NQI41" s="1176"/>
      <c r="NQJ41" s="1176"/>
      <c r="NQK41" s="1176"/>
      <c r="NQL41" s="1176"/>
      <c r="NQM41" s="1176"/>
      <c r="NQN41" s="1176"/>
      <c r="NQO41" s="1176"/>
      <c r="NQP41" s="1176"/>
      <c r="NQQ41" s="1176"/>
      <c r="NQR41" s="1176"/>
      <c r="NQS41" s="1176"/>
      <c r="NQT41" s="1176"/>
      <c r="NQU41" s="1176"/>
      <c r="NQV41" s="1176"/>
      <c r="NQW41" s="1176"/>
      <c r="NQX41" s="1176"/>
      <c r="NQY41" s="1176"/>
      <c r="NQZ41" s="1176"/>
      <c r="NRA41" s="1176"/>
      <c r="NRB41" s="1176"/>
      <c r="NRC41" s="1176"/>
      <c r="NRD41" s="1176"/>
      <c r="NRE41" s="1176"/>
      <c r="NRF41" s="1176"/>
      <c r="NRG41" s="1176"/>
      <c r="NRH41" s="1176"/>
      <c r="NRI41" s="1176"/>
      <c r="NRJ41" s="1176"/>
      <c r="NRK41" s="1176"/>
      <c r="NRL41" s="1176"/>
      <c r="NRM41" s="1176"/>
      <c r="NRN41" s="1176"/>
      <c r="NRO41" s="1176"/>
      <c r="NRP41" s="1176"/>
      <c r="NRQ41" s="1176"/>
      <c r="NRR41" s="1176"/>
      <c r="NRS41" s="1176"/>
      <c r="NRT41" s="1176"/>
      <c r="NRU41" s="1176"/>
      <c r="NRV41" s="1176"/>
      <c r="NRW41" s="1176"/>
      <c r="NRX41" s="1176"/>
      <c r="NRY41" s="1176"/>
      <c r="NRZ41" s="1176"/>
      <c r="NSA41" s="1176"/>
      <c r="NSB41" s="1176"/>
      <c r="NSC41" s="1176"/>
      <c r="NSD41" s="1176"/>
      <c r="NSE41" s="1176"/>
      <c r="NSF41" s="1176"/>
      <c r="NSG41" s="1176"/>
      <c r="NSH41" s="1176"/>
      <c r="NSI41" s="1176"/>
      <c r="NSJ41" s="1176"/>
      <c r="NSK41" s="1176"/>
      <c r="NSL41" s="1176"/>
      <c r="NSM41" s="1176"/>
      <c r="NSN41" s="1176"/>
      <c r="NSO41" s="1176"/>
      <c r="NSP41" s="1176"/>
      <c r="NSQ41" s="1176"/>
      <c r="NSR41" s="1176"/>
      <c r="NSS41" s="1176"/>
      <c r="NST41" s="1176"/>
      <c r="NSU41" s="1176"/>
      <c r="NSV41" s="1176"/>
      <c r="NSW41" s="1176"/>
      <c r="NSX41" s="1176"/>
      <c r="NSY41" s="1176"/>
      <c r="NSZ41" s="1176"/>
      <c r="NTA41" s="1176"/>
      <c r="NTB41" s="1176"/>
      <c r="NTC41" s="1176"/>
      <c r="NTD41" s="1176"/>
      <c r="NTE41" s="1176"/>
      <c r="NTF41" s="1176"/>
      <c r="NTG41" s="1176"/>
      <c r="NTH41" s="1176"/>
      <c r="NTI41" s="1176"/>
      <c r="NTJ41" s="1176"/>
      <c r="NTK41" s="1176"/>
      <c r="NTL41" s="1176"/>
      <c r="NTM41" s="1176"/>
      <c r="NTN41" s="1176"/>
      <c r="NTO41" s="1176"/>
      <c r="NTP41" s="1176"/>
      <c r="NTQ41" s="1176"/>
      <c r="NTR41" s="1176"/>
      <c r="NTS41" s="1176"/>
      <c r="NTT41" s="1176"/>
      <c r="NTU41" s="1176"/>
      <c r="NTV41" s="1176"/>
      <c r="NTW41" s="1176"/>
      <c r="NTX41" s="1176"/>
      <c r="NTY41" s="1176"/>
      <c r="NTZ41" s="1176"/>
      <c r="NUA41" s="1176"/>
      <c r="NUB41" s="1176"/>
      <c r="NUC41" s="1176"/>
      <c r="NUD41" s="1176"/>
      <c r="NUE41" s="1176"/>
      <c r="NUF41" s="1176"/>
      <c r="NUG41" s="1176"/>
      <c r="NUH41" s="1176"/>
      <c r="NUI41" s="1176"/>
      <c r="NUJ41" s="1176"/>
      <c r="NUK41" s="1176"/>
      <c r="NUL41" s="1176"/>
      <c r="NUM41" s="1176"/>
      <c r="NUN41" s="1176"/>
      <c r="NUO41" s="1176"/>
      <c r="NUP41" s="1176"/>
      <c r="NUQ41" s="1176"/>
      <c r="NUR41" s="1176"/>
      <c r="NUS41" s="1176"/>
      <c r="NUT41" s="1176"/>
      <c r="NUU41" s="1176"/>
      <c r="NUV41" s="1176"/>
      <c r="NUW41" s="1176"/>
      <c r="NUX41" s="1176"/>
      <c r="NUY41" s="1176"/>
      <c r="NUZ41" s="1176"/>
      <c r="NVA41" s="1176"/>
      <c r="NVB41" s="1176"/>
      <c r="NVC41" s="1176"/>
      <c r="NVD41" s="1176"/>
      <c r="NVE41" s="1176"/>
      <c r="NVF41" s="1176"/>
      <c r="NVG41" s="1176"/>
      <c r="NVH41" s="1176"/>
      <c r="NVI41" s="1176"/>
      <c r="NVJ41" s="1176"/>
      <c r="NVK41" s="1176"/>
      <c r="NVL41" s="1176"/>
      <c r="NVM41" s="1176"/>
      <c r="NVN41" s="1176"/>
      <c r="NVO41" s="1176"/>
      <c r="NVP41" s="1176"/>
      <c r="NVQ41" s="1176"/>
      <c r="NVR41" s="1176"/>
      <c r="NVS41" s="1176"/>
      <c r="NVT41" s="1176"/>
      <c r="NVU41" s="1176"/>
      <c r="NVV41" s="1176"/>
      <c r="NVW41" s="1176"/>
      <c r="NVX41" s="1176"/>
      <c r="NVY41" s="1176"/>
      <c r="NVZ41" s="1176"/>
      <c r="NWA41" s="1176"/>
      <c r="NWB41" s="1176"/>
      <c r="NWC41" s="1176"/>
      <c r="NWD41" s="1176"/>
      <c r="NWE41" s="1176"/>
      <c r="NWF41" s="1176"/>
      <c r="NWG41" s="1176"/>
      <c r="NWH41" s="1176"/>
      <c r="NWI41" s="1176"/>
      <c r="NWJ41" s="1176"/>
      <c r="NWK41" s="1176"/>
      <c r="NWL41" s="1176"/>
      <c r="NWM41" s="1176"/>
      <c r="NWN41" s="1176"/>
      <c r="NWO41" s="1176"/>
      <c r="NWP41" s="1176"/>
      <c r="NWQ41" s="1176"/>
      <c r="NWR41" s="1176"/>
      <c r="NWS41" s="1176"/>
      <c r="NWT41" s="1176"/>
      <c r="NWU41" s="1176"/>
      <c r="NWV41" s="1176"/>
      <c r="NWW41" s="1176"/>
      <c r="NWX41" s="1176"/>
      <c r="NWY41" s="1176"/>
      <c r="NWZ41" s="1176"/>
      <c r="NXA41" s="1176"/>
      <c r="NXB41" s="1176"/>
      <c r="NXC41" s="1176"/>
      <c r="NXD41" s="1176"/>
      <c r="NXE41" s="1176"/>
      <c r="NXF41" s="1176"/>
      <c r="NXG41" s="1176"/>
      <c r="NXH41" s="1176"/>
      <c r="NXI41" s="1176"/>
      <c r="NXJ41" s="1176"/>
      <c r="NXK41" s="1176"/>
      <c r="NXL41" s="1176"/>
      <c r="NXM41" s="1176"/>
      <c r="NXN41" s="1176"/>
      <c r="NXO41" s="1176"/>
      <c r="NXP41" s="1176"/>
      <c r="NXQ41" s="1176"/>
      <c r="NXR41" s="1176"/>
      <c r="NXS41" s="1176"/>
      <c r="NXT41" s="1176"/>
      <c r="NXU41" s="1176"/>
      <c r="NXV41" s="1176"/>
      <c r="NXW41" s="1176"/>
      <c r="NXX41" s="1176"/>
      <c r="NXY41" s="1176"/>
      <c r="NXZ41" s="1176"/>
      <c r="NYA41" s="1176"/>
      <c r="NYB41" s="1176"/>
      <c r="NYC41" s="1176"/>
      <c r="NYD41" s="1176"/>
      <c r="NYE41" s="1176"/>
      <c r="NYF41" s="1176"/>
      <c r="NYG41" s="1176"/>
      <c r="NYH41" s="1176"/>
      <c r="NYI41" s="1176"/>
      <c r="NYJ41" s="1176"/>
      <c r="NYK41" s="1176"/>
      <c r="NYL41" s="1176"/>
      <c r="NYM41" s="1176"/>
      <c r="NYN41" s="1176"/>
      <c r="NYO41" s="1176"/>
      <c r="NYP41" s="1176"/>
      <c r="NYQ41" s="1176"/>
      <c r="NYR41" s="1176"/>
      <c r="NYS41" s="1176"/>
      <c r="NYT41" s="1176"/>
      <c r="NYU41" s="1176"/>
      <c r="NYV41" s="1176"/>
      <c r="NYW41" s="1176"/>
      <c r="NYX41" s="1176"/>
      <c r="NYY41" s="1176"/>
      <c r="NYZ41" s="1176"/>
      <c r="NZA41" s="1176"/>
      <c r="NZB41" s="1176"/>
      <c r="NZC41" s="1176"/>
      <c r="NZD41" s="1176"/>
      <c r="NZE41" s="1176"/>
      <c r="NZF41" s="1176"/>
      <c r="NZG41" s="1176"/>
      <c r="NZH41" s="1176"/>
      <c r="NZI41" s="1176"/>
      <c r="NZJ41" s="1176"/>
      <c r="NZK41" s="1176"/>
      <c r="NZL41" s="1176"/>
      <c r="NZM41" s="1176"/>
      <c r="NZN41" s="1176"/>
      <c r="NZO41" s="1176"/>
      <c r="NZP41" s="1176"/>
      <c r="NZQ41" s="1176"/>
      <c r="NZR41" s="1176"/>
      <c r="NZS41" s="1176"/>
      <c r="NZT41" s="1176"/>
      <c r="NZU41" s="1176"/>
      <c r="NZV41" s="1176"/>
      <c r="NZW41" s="1176"/>
      <c r="NZX41" s="1176"/>
      <c r="NZY41" s="1176"/>
      <c r="NZZ41" s="1176"/>
      <c r="OAA41" s="1176"/>
      <c r="OAB41" s="1176"/>
      <c r="OAC41" s="1176"/>
      <c r="OAD41" s="1176"/>
      <c r="OAE41" s="1176"/>
      <c r="OAF41" s="1176"/>
      <c r="OAG41" s="1176"/>
      <c r="OAH41" s="1176"/>
      <c r="OAI41" s="1176"/>
      <c r="OAJ41" s="1176"/>
      <c r="OAK41" s="1176"/>
      <c r="OAL41" s="1176"/>
      <c r="OAM41" s="1176"/>
      <c r="OAN41" s="1176"/>
      <c r="OAO41" s="1176"/>
      <c r="OAP41" s="1176"/>
      <c r="OAQ41" s="1176"/>
      <c r="OAR41" s="1176"/>
      <c r="OAS41" s="1176"/>
      <c r="OAT41" s="1176"/>
      <c r="OAU41" s="1176"/>
      <c r="OAV41" s="1176"/>
      <c r="OAW41" s="1176"/>
      <c r="OAX41" s="1176"/>
      <c r="OAY41" s="1176"/>
      <c r="OAZ41" s="1176"/>
      <c r="OBA41" s="1176"/>
      <c r="OBB41" s="1176"/>
      <c r="OBC41" s="1176"/>
      <c r="OBD41" s="1176"/>
      <c r="OBE41" s="1176"/>
      <c r="OBF41" s="1176"/>
      <c r="OBG41" s="1176"/>
      <c r="OBH41" s="1176"/>
      <c r="OBI41" s="1176"/>
      <c r="OBJ41" s="1176"/>
      <c r="OBK41" s="1176"/>
      <c r="OBL41" s="1176"/>
      <c r="OBM41" s="1176"/>
      <c r="OBN41" s="1176"/>
      <c r="OBO41" s="1176"/>
      <c r="OBP41" s="1176"/>
      <c r="OBQ41" s="1176"/>
      <c r="OBR41" s="1176"/>
      <c r="OBS41" s="1176"/>
      <c r="OBT41" s="1176"/>
      <c r="OBU41" s="1176"/>
      <c r="OBV41" s="1176"/>
      <c r="OBW41" s="1176"/>
      <c r="OBX41" s="1176"/>
      <c r="OBY41" s="1176"/>
      <c r="OBZ41" s="1176"/>
      <c r="OCA41" s="1176"/>
      <c r="OCB41" s="1176"/>
      <c r="OCC41" s="1176"/>
      <c r="OCD41" s="1176"/>
      <c r="OCE41" s="1176"/>
      <c r="OCF41" s="1176"/>
      <c r="OCG41" s="1176"/>
      <c r="OCH41" s="1176"/>
      <c r="OCI41" s="1176"/>
      <c r="OCJ41" s="1176"/>
      <c r="OCK41" s="1176"/>
      <c r="OCL41" s="1176"/>
      <c r="OCM41" s="1176"/>
      <c r="OCN41" s="1176"/>
      <c r="OCO41" s="1176"/>
      <c r="OCP41" s="1176"/>
      <c r="OCQ41" s="1176"/>
      <c r="OCR41" s="1176"/>
      <c r="OCS41" s="1176"/>
      <c r="OCT41" s="1176"/>
      <c r="OCU41" s="1176"/>
      <c r="OCV41" s="1176"/>
      <c r="OCW41" s="1176"/>
      <c r="OCX41" s="1176"/>
      <c r="OCY41" s="1176"/>
      <c r="OCZ41" s="1176"/>
      <c r="ODA41" s="1176"/>
      <c r="ODB41" s="1176"/>
      <c r="ODC41" s="1176"/>
      <c r="ODD41" s="1176"/>
      <c r="ODE41" s="1176"/>
      <c r="ODF41" s="1176"/>
      <c r="ODG41" s="1176"/>
      <c r="ODH41" s="1176"/>
      <c r="ODI41" s="1176"/>
      <c r="ODJ41" s="1176"/>
      <c r="ODK41" s="1176"/>
      <c r="ODL41" s="1176"/>
      <c r="ODM41" s="1176"/>
      <c r="ODN41" s="1176"/>
      <c r="ODO41" s="1176"/>
      <c r="ODP41" s="1176"/>
      <c r="ODQ41" s="1176"/>
      <c r="ODR41" s="1176"/>
      <c r="ODS41" s="1176"/>
      <c r="ODT41" s="1176"/>
      <c r="ODU41" s="1176"/>
      <c r="ODV41" s="1176"/>
      <c r="ODW41" s="1176"/>
      <c r="ODX41" s="1176"/>
      <c r="ODY41" s="1176"/>
      <c r="ODZ41" s="1176"/>
      <c r="OEA41" s="1176"/>
      <c r="OEB41" s="1176"/>
      <c r="OEC41" s="1176"/>
      <c r="OED41" s="1176"/>
      <c r="OEE41" s="1176"/>
      <c r="OEF41" s="1176"/>
      <c r="OEG41" s="1176"/>
      <c r="OEH41" s="1176"/>
      <c r="OEI41" s="1176"/>
      <c r="OEJ41" s="1176"/>
      <c r="OEK41" s="1176"/>
      <c r="OEL41" s="1176"/>
      <c r="OEM41" s="1176"/>
      <c r="OEN41" s="1176"/>
      <c r="OEO41" s="1176"/>
      <c r="OEP41" s="1176"/>
      <c r="OEQ41" s="1176"/>
      <c r="OER41" s="1176"/>
      <c r="OES41" s="1176"/>
      <c r="OET41" s="1176"/>
      <c r="OEU41" s="1176"/>
      <c r="OEV41" s="1176"/>
      <c r="OEW41" s="1176"/>
      <c r="OEX41" s="1176"/>
      <c r="OEY41" s="1176"/>
      <c r="OEZ41" s="1176"/>
      <c r="OFA41" s="1176"/>
      <c r="OFB41" s="1176"/>
      <c r="OFC41" s="1176"/>
      <c r="OFD41" s="1176"/>
      <c r="OFE41" s="1176"/>
      <c r="OFF41" s="1176"/>
      <c r="OFG41" s="1176"/>
      <c r="OFH41" s="1176"/>
      <c r="OFI41" s="1176"/>
      <c r="OFJ41" s="1176"/>
      <c r="OFK41" s="1176"/>
      <c r="OFL41" s="1176"/>
      <c r="OFM41" s="1176"/>
      <c r="OFN41" s="1176"/>
      <c r="OFO41" s="1176"/>
      <c r="OFP41" s="1176"/>
      <c r="OFQ41" s="1176"/>
      <c r="OFR41" s="1176"/>
      <c r="OFS41" s="1176"/>
      <c r="OFT41" s="1176"/>
      <c r="OFU41" s="1176"/>
      <c r="OFV41" s="1176"/>
      <c r="OFW41" s="1176"/>
      <c r="OFX41" s="1176"/>
      <c r="OFY41" s="1176"/>
      <c r="OFZ41" s="1176"/>
      <c r="OGA41" s="1176"/>
      <c r="OGB41" s="1176"/>
      <c r="OGC41" s="1176"/>
      <c r="OGD41" s="1176"/>
      <c r="OGE41" s="1176"/>
      <c r="OGF41" s="1176"/>
      <c r="OGG41" s="1176"/>
      <c r="OGH41" s="1176"/>
      <c r="OGI41" s="1176"/>
      <c r="OGJ41" s="1176"/>
      <c r="OGK41" s="1176"/>
      <c r="OGL41" s="1176"/>
      <c r="OGM41" s="1176"/>
      <c r="OGN41" s="1176"/>
      <c r="OGO41" s="1176"/>
      <c r="OGP41" s="1176"/>
      <c r="OGQ41" s="1176"/>
      <c r="OGR41" s="1176"/>
      <c r="OGS41" s="1176"/>
      <c r="OGT41" s="1176"/>
      <c r="OGU41" s="1176"/>
      <c r="OGV41" s="1176"/>
      <c r="OGW41" s="1176"/>
      <c r="OGX41" s="1176"/>
      <c r="OGY41" s="1176"/>
      <c r="OGZ41" s="1176"/>
      <c r="OHA41" s="1176"/>
      <c r="OHB41" s="1176"/>
      <c r="OHC41" s="1176"/>
      <c r="OHD41" s="1176"/>
      <c r="OHE41" s="1176"/>
      <c r="OHF41" s="1176"/>
      <c r="OHG41" s="1176"/>
      <c r="OHH41" s="1176"/>
      <c r="OHI41" s="1176"/>
      <c r="OHJ41" s="1176"/>
      <c r="OHK41" s="1176"/>
      <c r="OHL41" s="1176"/>
      <c r="OHM41" s="1176"/>
      <c r="OHN41" s="1176"/>
      <c r="OHO41" s="1176"/>
      <c r="OHP41" s="1176"/>
      <c r="OHQ41" s="1176"/>
      <c r="OHR41" s="1176"/>
      <c r="OHS41" s="1176"/>
      <c r="OHT41" s="1176"/>
      <c r="OHU41" s="1176"/>
      <c r="OHV41" s="1176"/>
      <c r="OHW41" s="1176"/>
      <c r="OHX41" s="1176"/>
      <c r="OHY41" s="1176"/>
      <c r="OHZ41" s="1176"/>
      <c r="OIA41" s="1176"/>
      <c r="OIB41" s="1176"/>
      <c r="OIC41" s="1176"/>
      <c r="OID41" s="1176"/>
      <c r="OIE41" s="1176"/>
      <c r="OIF41" s="1176"/>
      <c r="OIG41" s="1176"/>
      <c r="OIH41" s="1176"/>
      <c r="OII41" s="1176"/>
      <c r="OIJ41" s="1176"/>
      <c r="OIK41" s="1176"/>
      <c r="OIL41" s="1176"/>
      <c r="OIM41" s="1176"/>
      <c r="OIN41" s="1176"/>
      <c r="OIO41" s="1176"/>
      <c r="OIP41" s="1176"/>
      <c r="OIQ41" s="1176"/>
      <c r="OIR41" s="1176"/>
      <c r="OIS41" s="1176"/>
      <c r="OIT41" s="1176"/>
      <c r="OIU41" s="1176"/>
      <c r="OIV41" s="1176"/>
      <c r="OIW41" s="1176"/>
      <c r="OIX41" s="1176"/>
      <c r="OIY41" s="1176"/>
      <c r="OIZ41" s="1176"/>
      <c r="OJA41" s="1176"/>
      <c r="OJB41" s="1176"/>
      <c r="OJC41" s="1176"/>
      <c r="OJD41" s="1176"/>
      <c r="OJE41" s="1176"/>
      <c r="OJF41" s="1176"/>
      <c r="OJG41" s="1176"/>
      <c r="OJH41" s="1176"/>
      <c r="OJI41" s="1176"/>
      <c r="OJJ41" s="1176"/>
      <c r="OJK41" s="1176"/>
      <c r="OJL41" s="1176"/>
      <c r="OJM41" s="1176"/>
      <c r="OJN41" s="1176"/>
      <c r="OJO41" s="1176"/>
      <c r="OJP41" s="1176"/>
      <c r="OJQ41" s="1176"/>
      <c r="OJR41" s="1176"/>
      <c r="OJS41" s="1176"/>
      <c r="OJT41" s="1176"/>
      <c r="OJU41" s="1176"/>
      <c r="OJV41" s="1176"/>
      <c r="OJW41" s="1176"/>
      <c r="OJX41" s="1176"/>
      <c r="OJY41" s="1176"/>
      <c r="OJZ41" s="1176"/>
      <c r="OKA41" s="1176"/>
      <c r="OKB41" s="1176"/>
      <c r="OKC41" s="1176"/>
      <c r="OKD41" s="1176"/>
      <c r="OKE41" s="1176"/>
      <c r="OKF41" s="1176"/>
      <c r="OKG41" s="1176"/>
      <c r="OKH41" s="1176"/>
      <c r="OKI41" s="1176"/>
      <c r="OKJ41" s="1176"/>
      <c r="OKK41" s="1176"/>
      <c r="OKL41" s="1176"/>
      <c r="OKM41" s="1176"/>
      <c r="OKN41" s="1176"/>
      <c r="OKO41" s="1176"/>
      <c r="OKP41" s="1176"/>
      <c r="OKQ41" s="1176"/>
      <c r="OKR41" s="1176"/>
      <c r="OKS41" s="1176"/>
      <c r="OKT41" s="1176"/>
      <c r="OKU41" s="1176"/>
      <c r="OKV41" s="1176"/>
      <c r="OKW41" s="1176"/>
      <c r="OKX41" s="1176"/>
      <c r="OKY41" s="1176"/>
      <c r="OKZ41" s="1176"/>
      <c r="OLA41" s="1176"/>
      <c r="OLB41" s="1176"/>
      <c r="OLC41" s="1176"/>
      <c r="OLD41" s="1176"/>
      <c r="OLE41" s="1176"/>
      <c r="OLF41" s="1176"/>
      <c r="OLG41" s="1176"/>
      <c r="OLH41" s="1176"/>
      <c r="OLI41" s="1176"/>
      <c r="OLJ41" s="1176"/>
      <c r="OLK41" s="1176"/>
      <c r="OLL41" s="1176"/>
      <c r="OLM41" s="1176"/>
      <c r="OLN41" s="1176"/>
      <c r="OLO41" s="1176"/>
      <c r="OLP41" s="1176"/>
      <c r="OLQ41" s="1176"/>
      <c r="OLR41" s="1176"/>
      <c r="OLS41" s="1176"/>
      <c r="OLT41" s="1176"/>
      <c r="OLU41" s="1176"/>
      <c r="OLV41" s="1176"/>
      <c r="OLW41" s="1176"/>
      <c r="OLX41" s="1176"/>
      <c r="OLY41" s="1176"/>
      <c r="OLZ41" s="1176"/>
      <c r="OMA41" s="1176"/>
      <c r="OMB41" s="1176"/>
      <c r="OMC41" s="1176"/>
      <c r="OMD41" s="1176"/>
      <c r="OME41" s="1176"/>
      <c r="OMF41" s="1176"/>
      <c r="OMG41" s="1176"/>
      <c r="OMH41" s="1176"/>
      <c r="OMI41" s="1176"/>
      <c r="OMJ41" s="1176"/>
      <c r="OMK41" s="1176"/>
      <c r="OML41" s="1176"/>
      <c r="OMM41" s="1176"/>
      <c r="OMN41" s="1176"/>
      <c r="OMO41" s="1176"/>
      <c r="OMP41" s="1176"/>
      <c r="OMQ41" s="1176"/>
      <c r="OMR41" s="1176"/>
      <c r="OMS41" s="1176"/>
      <c r="OMT41" s="1176"/>
      <c r="OMU41" s="1176"/>
      <c r="OMV41" s="1176"/>
      <c r="OMW41" s="1176"/>
      <c r="OMX41" s="1176"/>
      <c r="OMY41" s="1176"/>
      <c r="OMZ41" s="1176"/>
      <c r="ONA41" s="1176"/>
      <c r="ONB41" s="1176"/>
      <c r="ONC41" s="1176"/>
      <c r="OND41" s="1176"/>
      <c r="ONE41" s="1176"/>
      <c r="ONF41" s="1176"/>
      <c r="ONG41" s="1176"/>
      <c r="ONH41" s="1176"/>
      <c r="ONI41" s="1176"/>
      <c r="ONJ41" s="1176"/>
      <c r="ONK41" s="1176"/>
      <c r="ONL41" s="1176"/>
      <c r="ONM41" s="1176"/>
      <c r="ONN41" s="1176"/>
      <c r="ONO41" s="1176"/>
      <c r="ONP41" s="1176"/>
      <c r="ONQ41" s="1176"/>
      <c r="ONR41" s="1176"/>
      <c r="ONS41" s="1176"/>
      <c r="ONT41" s="1176"/>
      <c r="ONU41" s="1176"/>
      <c r="ONV41" s="1176"/>
      <c r="ONW41" s="1176"/>
      <c r="ONX41" s="1176"/>
      <c r="ONY41" s="1176"/>
      <c r="ONZ41" s="1176"/>
      <c r="OOA41" s="1176"/>
      <c r="OOB41" s="1176"/>
      <c r="OOC41" s="1176"/>
      <c r="OOD41" s="1176"/>
      <c r="OOE41" s="1176"/>
      <c r="OOF41" s="1176"/>
      <c r="OOG41" s="1176"/>
      <c r="OOH41" s="1176"/>
      <c r="OOI41" s="1176"/>
      <c r="OOJ41" s="1176"/>
      <c r="OOK41" s="1176"/>
      <c r="OOL41" s="1176"/>
      <c r="OOM41" s="1176"/>
      <c r="OON41" s="1176"/>
      <c r="OOO41" s="1176"/>
      <c r="OOP41" s="1176"/>
      <c r="OOQ41" s="1176"/>
      <c r="OOR41" s="1176"/>
      <c r="OOS41" s="1176"/>
      <c r="OOT41" s="1176"/>
      <c r="OOU41" s="1176"/>
      <c r="OOV41" s="1176"/>
      <c r="OOW41" s="1176"/>
      <c r="OOX41" s="1176"/>
      <c r="OOY41" s="1176"/>
      <c r="OOZ41" s="1176"/>
      <c r="OPA41" s="1176"/>
      <c r="OPB41" s="1176"/>
      <c r="OPC41" s="1176"/>
      <c r="OPD41" s="1176"/>
      <c r="OPE41" s="1176"/>
      <c r="OPF41" s="1176"/>
      <c r="OPG41" s="1176"/>
      <c r="OPH41" s="1176"/>
      <c r="OPI41" s="1176"/>
      <c r="OPJ41" s="1176"/>
      <c r="OPK41" s="1176"/>
      <c r="OPL41" s="1176"/>
      <c r="OPM41" s="1176"/>
      <c r="OPN41" s="1176"/>
      <c r="OPO41" s="1176"/>
      <c r="OPP41" s="1176"/>
      <c r="OPQ41" s="1176"/>
      <c r="OPR41" s="1176"/>
      <c r="OPS41" s="1176"/>
      <c r="OPT41" s="1176"/>
      <c r="OPU41" s="1176"/>
      <c r="OPV41" s="1176"/>
      <c r="OPW41" s="1176"/>
      <c r="OPX41" s="1176"/>
      <c r="OPY41" s="1176"/>
      <c r="OPZ41" s="1176"/>
      <c r="OQA41" s="1176"/>
      <c r="OQB41" s="1176"/>
      <c r="OQC41" s="1176"/>
      <c r="OQD41" s="1176"/>
      <c r="OQE41" s="1176"/>
      <c r="OQF41" s="1176"/>
      <c r="OQG41" s="1176"/>
      <c r="OQH41" s="1176"/>
      <c r="OQI41" s="1176"/>
      <c r="OQJ41" s="1176"/>
      <c r="OQK41" s="1176"/>
      <c r="OQL41" s="1176"/>
      <c r="OQM41" s="1176"/>
      <c r="OQN41" s="1176"/>
      <c r="OQO41" s="1176"/>
      <c r="OQP41" s="1176"/>
      <c r="OQQ41" s="1176"/>
      <c r="OQR41" s="1176"/>
      <c r="OQS41" s="1176"/>
      <c r="OQT41" s="1176"/>
      <c r="OQU41" s="1176"/>
      <c r="OQV41" s="1176"/>
      <c r="OQW41" s="1176"/>
      <c r="OQX41" s="1176"/>
      <c r="OQY41" s="1176"/>
      <c r="OQZ41" s="1176"/>
      <c r="ORA41" s="1176"/>
      <c r="ORB41" s="1176"/>
      <c r="ORC41" s="1176"/>
      <c r="ORD41" s="1176"/>
      <c r="ORE41" s="1176"/>
      <c r="ORF41" s="1176"/>
      <c r="ORG41" s="1176"/>
      <c r="ORH41" s="1176"/>
      <c r="ORI41" s="1176"/>
      <c r="ORJ41" s="1176"/>
      <c r="ORK41" s="1176"/>
      <c r="ORL41" s="1176"/>
      <c r="ORM41" s="1176"/>
      <c r="ORN41" s="1176"/>
      <c r="ORO41" s="1176"/>
      <c r="ORP41" s="1176"/>
      <c r="ORQ41" s="1176"/>
      <c r="ORR41" s="1176"/>
      <c r="ORS41" s="1176"/>
      <c r="ORT41" s="1176"/>
      <c r="ORU41" s="1176"/>
      <c r="ORV41" s="1176"/>
      <c r="ORW41" s="1176"/>
      <c r="ORX41" s="1176"/>
      <c r="ORY41" s="1176"/>
      <c r="ORZ41" s="1176"/>
      <c r="OSA41" s="1176"/>
      <c r="OSB41" s="1176"/>
      <c r="OSC41" s="1176"/>
      <c r="OSD41" s="1176"/>
      <c r="OSE41" s="1176"/>
      <c r="OSF41" s="1176"/>
      <c r="OSG41" s="1176"/>
      <c r="OSH41" s="1176"/>
      <c r="OSI41" s="1176"/>
      <c r="OSJ41" s="1176"/>
      <c r="OSK41" s="1176"/>
      <c r="OSL41" s="1176"/>
      <c r="OSM41" s="1176"/>
      <c r="OSN41" s="1176"/>
      <c r="OSO41" s="1176"/>
      <c r="OSP41" s="1176"/>
      <c r="OSQ41" s="1176"/>
      <c r="OSR41" s="1176"/>
      <c r="OSS41" s="1176"/>
      <c r="OST41" s="1176"/>
      <c r="OSU41" s="1176"/>
      <c r="OSV41" s="1176"/>
      <c r="OSW41" s="1176"/>
      <c r="OSX41" s="1176"/>
      <c r="OSY41" s="1176"/>
      <c r="OSZ41" s="1176"/>
      <c r="OTA41" s="1176"/>
      <c r="OTB41" s="1176"/>
      <c r="OTC41" s="1176"/>
      <c r="OTD41" s="1176"/>
      <c r="OTE41" s="1176"/>
      <c r="OTF41" s="1176"/>
      <c r="OTG41" s="1176"/>
      <c r="OTH41" s="1176"/>
      <c r="OTI41" s="1176"/>
      <c r="OTJ41" s="1176"/>
      <c r="OTK41" s="1176"/>
      <c r="OTL41" s="1176"/>
      <c r="OTM41" s="1176"/>
      <c r="OTN41" s="1176"/>
      <c r="OTO41" s="1176"/>
      <c r="OTP41" s="1176"/>
      <c r="OTQ41" s="1176"/>
      <c r="OTR41" s="1176"/>
      <c r="OTS41" s="1176"/>
      <c r="OTT41" s="1176"/>
      <c r="OTU41" s="1176"/>
      <c r="OTV41" s="1176"/>
      <c r="OTW41" s="1176"/>
      <c r="OTX41" s="1176"/>
      <c r="OTY41" s="1176"/>
      <c r="OTZ41" s="1176"/>
      <c r="OUA41" s="1176"/>
      <c r="OUB41" s="1176"/>
      <c r="OUC41" s="1176"/>
      <c r="OUD41" s="1176"/>
      <c r="OUE41" s="1176"/>
      <c r="OUF41" s="1176"/>
      <c r="OUG41" s="1176"/>
      <c r="OUH41" s="1176"/>
      <c r="OUI41" s="1176"/>
      <c r="OUJ41" s="1176"/>
      <c r="OUK41" s="1176"/>
      <c r="OUL41" s="1176"/>
      <c r="OUM41" s="1176"/>
      <c r="OUN41" s="1176"/>
      <c r="OUO41" s="1176"/>
      <c r="OUP41" s="1176"/>
      <c r="OUQ41" s="1176"/>
      <c r="OUR41" s="1176"/>
      <c r="OUS41" s="1176"/>
      <c r="OUT41" s="1176"/>
      <c r="OUU41" s="1176"/>
      <c r="OUV41" s="1176"/>
      <c r="OUW41" s="1176"/>
      <c r="OUX41" s="1176"/>
      <c r="OUY41" s="1176"/>
      <c r="OUZ41" s="1176"/>
      <c r="OVA41" s="1176"/>
      <c r="OVB41" s="1176"/>
      <c r="OVC41" s="1176"/>
      <c r="OVD41" s="1176"/>
      <c r="OVE41" s="1176"/>
      <c r="OVF41" s="1176"/>
      <c r="OVG41" s="1176"/>
      <c r="OVH41" s="1176"/>
      <c r="OVI41" s="1176"/>
      <c r="OVJ41" s="1176"/>
      <c r="OVK41" s="1176"/>
      <c r="OVL41" s="1176"/>
      <c r="OVM41" s="1176"/>
      <c r="OVN41" s="1176"/>
      <c r="OVO41" s="1176"/>
      <c r="OVP41" s="1176"/>
      <c r="OVQ41" s="1176"/>
      <c r="OVR41" s="1176"/>
      <c r="OVS41" s="1176"/>
      <c r="OVT41" s="1176"/>
      <c r="OVU41" s="1176"/>
      <c r="OVV41" s="1176"/>
      <c r="OVW41" s="1176"/>
      <c r="OVX41" s="1176"/>
      <c r="OVY41" s="1176"/>
      <c r="OVZ41" s="1176"/>
      <c r="OWA41" s="1176"/>
      <c r="OWB41" s="1176"/>
      <c r="OWC41" s="1176"/>
      <c r="OWD41" s="1176"/>
      <c r="OWE41" s="1176"/>
      <c r="OWF41" s="1176"/>
      <c r="OWG41" s="1176"/>
      <c r="OWH41" s="1176"/>
      <c r="OWI41" s="1176"/>
      <c r="OWJ41" s="1176"/>
      <c r="OWK41" s="1176"/>
      <c r="OWL41" s="1176"/>
      <c r="OWM41" s="1176"/>
      <c r="OWN41" s="1176"/>
      <c r="OWO41" s="1176"/>
      <c r="OWP41" s="1176"/>
      <c r="OWQ41" s="1176"/>
      <c r="OWR41" s="1176"/>
      <c r="OWS41" s="1176"/>
      <c r="OWT41" s="1176"/>
      <c r="OWU41" s="1176"/>
      <c r="OWV41" s="1176"/>
      <c r="OWW41" s="1176"/>
      <c r="OWX41" s="1176"/>
      <c r="OWY41" s="1176"/>
      <c r="OWZ41" s="1176"/>
      <c r="OXA41" s="1176"/>
      <c r="OXB41" s="1176"/>
      <c r="OXC41" s="1176"/>
      <c r="OXD41" s="1176"/>
      <c r="OXE41" s="1176"/>
      <c r="OXF41" s="1176"/>
      <c r="OXG41" s="1176"/>
      <c r="OXH41" s="1176"/>
      <c r="OXI41" s="1176"/>
      <c r="OXJ41" s="1176"/>
      <c r="OXK41" s="1176"/>
      <c r="OXL41" s="1176"/>
      <c r="OXM41" s="1176"/>
      <c r="OXN41" s="1176"/>
      <c r="OXO41" s="1176"/>
      <c r="OXP41" s="1176"/>
      <c r="OXQ41" s="1176"/>
      <c r="OXR41" s="1176"/>
      <c r="OXS41" s="1176"/>
      <c r="OXT41" s="1176"/>
      <c r="OXU41" s="1176"/>
      <c r="OXV41" s="1176"/>
      <c r="OXW41" s="1176"/>
      <c r="OXX41" s="1176"/>
      <c r="OXY41" s="1176"/>
      <c r="OXZ41" s="1176"/>
      <c r="OYA41" s="1176"/>
      <c r="OYB41" s="1176"/>
      <c r="OYC41" s="1176"/>
      <c r="OYD41" s="1176"/>
      <c r="OYE41" s="1176"/>
      <c r="OYF41" s="1176"/>
      <c r="OYG41" s="1176"/>
      <c r="OYH41" s="1176"/>
      <c r="OYI41" s="1176"/>
      <c r="OYJ41" s="1176"/>
      <c r="OYK41" s="1176"/>
      <c r="OYL41" s="1176"/>
      <c r="OYM41" s="1176"/>
      <c r="OYN41" s="1176"/>
      <c r="OYO41" s="1176"/>
      <c r="OYP41" s="1176"/>
      <c r="OYQ41" s="1176"/>
      <c r="OYR41" s="1176"/>
      <c r="OYS41" s="1176"/>
      <c r="OYT41" s="1176"/>
      <c r="OYU41" s="1176"/>
      <c r="OYV41" s="1176"/>
      <c r="OYW41" s="1176"/>
      <c r="OYX41" s="1176"/>
      <c r="OYY41" s="1176"/>
      <c r="OYZ41" s="1176"/>
      <c r="OZA41" s="1176"/>
      <c r="OZB41" s="1176"/>
      <c r="OZC41" s="1176"/>
      <c r="OZD41" s="1176"/>
      <c r="OZE41" s="1176"/>
      <c r="OZF41" s="1176"/>
      <c r="OZG41" s="1176"/>
      <c r="OZH41" s="1176"/>
      <c r="OZI41" s="1176"/>
      <c r="OZJ41" s="1176"/>
      <c r="OZK41" s="1176"/>
      <c r="OZL41" s="1176"/>
      <c r="OZM41" s="1176"/>
      <c r="OZN41" s="1176"/>
      <c r="OZO41" s="1176"/>
      <c r="OZP41" s="1176"/>
      <c r="OZQ41" s="1176"/>
      <c r="OZR41" s="1176"/>
      <c r="OZS41" s="1176"/>
      <c r="OZT41" s="1176"/>
      <c r="OZU41" s="1176"/>
      <c r="OZV41" s="1176"/>
      <c r="OZW41" s="1176"/>
      <c r="OZX41" s="1176"/>
      <c r="OZY41" s="1176"/>
      <c r="OZZ41" s="1176"/>
      <c r="PAA41" s="1176"/>
      <c r="PAB41" s="1176"/>
      <c r="PAC41" s="1176"/>
      <c r="PAD41" s="1176"/>
      <c r="PAE41" s="1176"/>
      <c r="PAF41" s="1176"/>
      <c r="PAG41" s="1176"/>
      <c r="PAH41" s="1176"/>
      <c r="PAI41" s="1176"/>
      <c r="PAJ41" s="1176"/>
      <c r="PAK41" s="1176"/>
      <c r="PAL41" s="1176"/>
      <c r="PAM41" s="1176"/>
      <c r="PAN41" s="1176"/>
      <c r="PAO41" s="1176"/>
      <c r="PAP41" s="1176"/>
      <c r="PAQ41" s="1176"/>
      <c r="PAR41" s="1176"/>
      <c r="PAS41" s="1176"/>
      <c r="PAT41" s="1176"/>
      <c r="PAU41" s="1176"/>
      <c r="PAV41" s="1176"/>
      <c r="PAW41" s="1176"/>
      <c r="PAX41" s="1176"/>
      <c r="PAY41" s="1176"/>
      <c r="PAZ41" s="1176"/>
      <c r="PBA41" s="1176"/>
      <c r="PBB41" s="1176"/>
      <c r="PBC41" s="1176"/>
      <c r="PBD41" s="1176"/>
      <c r="PBE41" s="1176"/>
      <c r="PBF41" s="1176"/>
      <c r="PBG41" s="1176"/>
      <c r="PBH41" s="1176"/>
      <c r="PBI41" s="1176"/>
      <c r="PBJ41" s="1176"/>
      <c r="PBK41" s="1176"/>
      <c r="PBL41" s="1176"/>
      <c r="PBM41" s="1176"/>
      <c r="PBN41" s="1176"/>
      <c r="PBO41" s="1176"/>
      <c r="PBP41" s="1176"/>
      <c r="PBQ41" s="1176"/>
      <c r="PBR41" s="1176"/>
      <c r="PBS41" s="1176"/>
      <c r="PBT41" s="1176"/>
      <c r="PBU41" s="1176"/>
      <c r="PBV41" s="1176"/>
      <c r="PBW41" s="1176"/>
      <c r="PBX41" s="1176"/>
      <c r="PBY41" s="1176"/>
      <c r="PBZ41" s="1176"/>
      <c r="PCA41" s="1176"/>
      <c r="PCB41" s="1176"/>
      <c r="PCC41" s="1176"/>
      <c r="PCD41" s="1176"/>
      <c r="PCE41" s="1176"/>
      <c r="PCF41" s="1176"/>
      <c r="PCG41" s="1176"/>
      <c r="PCH41" s="1176"/>
      <c r="PCI41" s="1176"/>
      <c r="PCJ41" s="1176"/>
      <c r="PCK41" s="1176"/>
      <c r="PCL41" s="1176"/>
      <c r="PCM41" s="1176"/>
      <c r="PCN41" s="1176"/>
      <c r="PCO41" s="1176"/>
      <c r="PCP41" s="1176"/>
      <c r="PCQ41" s="1176"/>
      <c r="PCR41" s="1176"/>
      <c r="PCS41" s="1176"/>
      <c r="PCT41" s="1176"/>
      <c r="PCU41" s="1176"/>
      <c r="PCV41" s="1176"/>
      <c r="PCW41" s="1176"/>
      <c r="PCX41" s="1176"/>
      <c r="PCY41" s="1176"/>
      <c r="PCZ41" s="1176"/>
      <c r="PDA41" s="1176"/>
      <c r="PDB41" s="1176"/>
      <c r="PDC41" s="1176"/>
      <c r="PDD41" s="1176"/>
      <c r="PDE41" s="1176"/>
      <c r="PDF41" s="1176"/>
      <c r="PDG41" s="1176"/>
      <c r="PDH41" s="1176"/>
      <c r="PDI41" s="1176"/>
      <c r="PDJ41" s="1176"/>
      <c r="PDK41" s="1176"/>
      <c r="PDL41" s="1176"/>
      <c r="PDM41" s="1176"/>
      <c r="PDN41" s="1176"/>
      <c r="PDO41" s="1176"/>
      <c r="PDP41" s="1176"/>
      <c r="PDQ41" s="1176"/>
      <c r="PDR41" s="1176"/>
      <c r="PDS41" s="1176"/>
      <c r="PDT41" s="1176"/>
      <c r="PDU41" s="1176"/>
      <c r="PDV41" s="1176"/>
      <c r="PDW41" s="1176"/>
      <c r="PDX41" s="1176"/>
      <c r="PDY41" s="1176"/>
      <c r="PDZ41" s="1176"/>
      <c r="PEA41" s="1176"/>
      <c r="PEB41" s="1176"/>
      <c r="PEC41" s="1176"/>
      <c r="PED41" s="1176"/>
      <c r="PEE41" s="1176"/>
      <c r="PEF41" s="1176"/>
      <c r="PEG41" s="1176"/>
      <c r="PEH41" s="1176"/>
      <c r="PEI41" s="1176"/>
      <c r="PEJ41" s="1176"/>
      <c r="PEK41" s="1176"/>
      <c r="PEL41" s="1176"/>
      <c r="PEM41" s="1176"/>
      <c r="PEN41" s="1176"/>
      <c r="PEO41" s="1176"/>
      <c r="PEP41" s="1176"/>
      <c r="PEQ41" s="1176"/>
      <c r="PER41" s="1176"/>
      <c r="PES41" s="1176"/>
      <c r="PET41" s="1176"/>
      <c r="PEU41" s="1176"/>
      <c r="PEV41" s="1176"/>
      <c r="PEW41" s="1176"/>
      <c r="PEX41" s="1176"/>
      <c r="PEY41" s="1176"/>
      <c r="PEZ41" s="1176"/>
      <c r="PFA41" s="1176"/>
      <c r="PFB41" s="1176"/>
      <c r="PFC41" s="1176"/>
      <c r="PFD41" s="1176"/>
      <c r="PFE41" s="1176"/>
      <c r="PFF41" s="1176"/>
      <c r="PFG41" s="1176"/>
      <c r="PFH41" s="1176"/>
      <c r="PFI41" s="1176"/>
      <c r="PFJ41" s="1176"/>
      <c r="PFK41" s="1176"/>
      <c r="PFL41" s="1176"/>
      <c r="PFM41" s="1176"/>
      <c r="PFN41" s="1176"/>
      <c r="PFO41" s="1176"/>
      <c r="PFP41" s="1176"/>
      <c r="PFQ41" s="1176"/>
      <c r="PFR41" s="1176"/>
      <c r="PFS41" s="1176"/>
      <c r="PFT41" s="1176"/>
      <c r="PFU41" s="1176"/>
      <c r="PFV41" s="1176"/>
      <c r="PFW41" s="1176"/>
      <c r="PFX41" s="1176"/>
      <c r="PFY41" s="1176"/>
      <c r="PFZ41" s="1176"/>
      <c r="PGA41" s="1176"/>
      <c r="PGB41" s="1176"/>
      <c r="PGC41" s="1176"/>
      <c r="PGD41" s="1176"/>
      <c r="PGE41" s="1176"/>
      <c r="PGF41" s="1176"/>
      <c r="PGG41" s="1176"/>
      <c r="PGH41" s="1176"/>
      <c r="PGI41" s="1176"/>
      <c r="PGJ41" s="1176"/>
      <c r="PGK41" s="1176"/>
      <c r="PGL41" s="1176"/>
      <c r="PGM41" s="1176"/>
      <c r="PGN41" s="1176"/>
      <c r="PGO41" s="1176"/>
      <c r="PGP41" s="1176"/>
      <c r="PGQ41" s="1176"/>
      <c r="PGR41" s="1176"/>
      <c r="PGS41" s="1176"/>
      <c r="PGT41" s="1176"/>
      <c r="PGU41" s="1176"/>
      <c r="PGV41" s="1176"/>
      <c r="PGW41" s="1176"/>
      <c r="PGX41" s="1176"/>
      <c r="PGY41" s="1176"/>
      <c r="PGZ41" s="1176"/>
      <c r="PHA41" s="1176"/>
      <c r="PHB41" s="1176"/>
      <c r="PHC41" s="1176"/>
      <c r="PHD41" s="1176"/>
      <c r="PHE41" s="1176"/>
      <c r="PHF41" s="1176"/>
      <c r="PHG41" s="1176"/>
      <c r="PHH41" s="1176"/>
      <c r="PHI41" s="1176"/>
      <c r="PHJ41" s="1176"/>
      <c r="PHK41" s="1176"/>
      <c r="PHL41" s="1176"/>
      <c r="PHM41" s="1176"/>
      <c r="PHN41" s="1176"/>
      <c r="PHO41" s="1176"/>
      <c r="PHP41" s="1176"/>
      <c r="PHQ41" s="1176"/>
      <c r="PHR41" s="1176"/>
      <c r="PHS41" s="1176"/>
      <c r="PHT41" s="1176"/>
      <c r="PHU41" s="1176"/>
      <c r="PHV41" s="1176"/>
      <c r="PHW41" s="1176"/>
      <c r="PHX41" s="1176"/>
      <c r="PHY41" s="1176"/>
      <c r="PHZ41" s="1176"/>
      <c r="PIA41" s="1176"/>
      <c r="PIB41" s="1176"/>
      <c r="PIC41" s="1176"/>
      <c r="PID41" s="1176"/>
      <c r="PIE41" s="1176"/>
      <c r="PIF41" s="1176"/>
      <c r="PIG41" s="1176"/>
      <c r="PIH41" s="1176"/>
      <c r="PII41" s="1176"/>
      <c r="PIJ41" s="1176"/>
      <c r="PIK41" s="1176"/>
      <c r="PIL41" s="1176"/>
      <c r="PIM41" s="1176"/>
      <c r="PIN41" s="1176"/>
      <c r="PIO41" s="1176"/>
      <c r="PIP41" s="1176"/>
      <c r="PIQ41" s="1176"/>
      <c r="PIR41" s="1176"/>
      <c r="PIS41" s="1176"/>
      <c r="PIT41" s="1176"/>
      <c r="PIU41" s="1176"/>
      <c r="PIV41" s="1176"/>
      <c r="PIW41" s="1176"/>
      <c r="PIX41" s="1176"/>
      <c r="PIY41" s="1176"/>
      <c r="PIZ41" s="1176"/>
      <c r="PJA41" s="1176"/>
      <c r="PJB41" s="1176"/>
      <c r="PJC41" s="1176"/>
      <c r="PJD41" s="1176"/>
      <c r="PJE41" s="1176"/>
      <c r="PJF41" s="1176"/>
      <c r="PJG41" s="1176"/>
      <c r="PJH41" s="1176"/>
      <c r="PJI41" s="1176"/>
      <c r="PJJ41" s="1176"/>
      <c r="PJK41" s="1176"/>
      <c r="PJL41" s="1176"/>
      <c r="PJM41" s="1176"/>
      <c r="PJN41" s="1176"/>
      <c r="PJO41" s="1176"/>
      <c r="PJP41" s="1176"/>
      <c r="PJQ41" s="1176"/>
      <c r="PJR41" s="1176"/>
      <c r="PJS41" s="1176"/>
      <c r="PJT41" s="1176"/>
      <c r="PJU41" s="1176"/>
      <c r="PJV41" s="1176"/>
      <c r="PJW41" s="1176"/>
      <c r="PJX41" s="1176"/>
      <c r="PJY41" s="1176"/>
      <c r="PJZ41" s="1176"/>
      <c r="PKA41" s="1176"/>
      <c r="PKB41" s="1176"/>
      <c r="PKC41" s="1176"/>
      <c r="PKD41" s="1176"/>
      <c r="PKE41" s="1176"/>
      <c r="PKF41" s="1176"/>
      <c r="PKG41" s="1176"/>
      <c r="PKH41" s="1176"/>
      <c r="PKI41" s="1176"/>
      <c r="PKJ41" s="1176"/>
      <c r="PKK41" s="1176"/>
      <c r="PKL41" s="1176"/>
      <c r="PKM41" s="1176"/>
      <c r="PKN41" s="1176"/>
      <c r="PKO41" s="1176"/>
      <c r="PKP41" s="1176"/>
      <c r="PKQ41" s="1176"/>
      <c r="PKR41" s="1176"/>
      <c r="PKS41" s="1176"/>
      <c r="PKT41" s="1176"/>
      <c r="PKU41" s="1176"/>
      <c r="PKV41" s="1176"/>
      <c r="PKW41" s="1176"/>
      <c r="PKX41" s="1176"/>
      <c r="PKY41" s="1176"/>
      <c r="PKZ41" s="1176"/>
      <c r="PLA41" s="1176"/>
      <c r="PLB41" s="1176"/>
      <c r="PLC41" s="1176"/>
      <c r="PLD41" s="1176"/>
      <c r="PLE41" s="1176"/>
      <c r="PLF41" s="1176"/>
      <c r="PLG41" s="1176"/>
      <c r="PLH41" s="1176"/>
      <c r="PLI41" s="1176"/>
      <c r="PLJ41" s="1176"/>
      <c r="PLK41" s="1176"/>
      <c r="PLL41" s="1176"/>
      <c r="PLM41" s="1176"/>
      <c r="PLN41" s="1176"/>
      <c r="PLO41" s="1176"/>
      <c r="PLP41" s="1176"/>
      <c r="PLQ41" s="1176"/>
      <c r="PLR41" s="1176"/>
      <c r="PLS41" s="1176"/>
      <c r="PLT41" s="1176"/>
      <c r="PLU41" s="1176"/>
      <c r="PLV41" s="1176"/>
      <c r="PLW41" s="1176"/>
      <c r="PLX41" s="1176"/>
      <c r="PLY41" s="1176"/>
      <c r="PLZ41" s="1176"/>
      <c r="PMA41" s="1176"/>
      <c r="PMB41" s="1176"/>
      <c r="PMC41" s="1176"/>
      <c r="PMD41" s="1176"/>
      <c r="PME41" s="1176"/>
      <c r="PMF41" s="1176"/>
      <c r="PMG41" s="1176"/>
      <c r="PMH41" s="1176"/>
      <c r="PMI41" s="1176"/>
      <c r="PMJ41" s="1176"/>
      <c r="PMK41" s="1176"/>
      <c r="PML41" s="1176"/>
      <c r="PMM41" s="1176"/>
      <c r="PMN41" s="1176"/>
      <c r="PMO41" s="1176"/>
      <c r="PMP41" s="1176"/>
      <c r="PMQ41" s="1176"/>
      <c r="PMR41" s="1176"/>
      <c r="PMS41" s="1176"/>
      <c r="PMT41" s="1176"/>
      <c r="PMU41" s="1176"/>
      <c r="PMV41" s="1176"/>
      <c r="PMW41" s="1176"/>
      <c r="PMX41" s="1176"/>
      <c r="PMY41" s="1176"/>
      <c r="PMZ41" s="1176"/>
      <c r="PNA41" s="1176"/>
      <c r="PNB41" s="1176"/>
      <c r="PNC41" s="1176"/>
      <c r="PND41" s="1176"/>
      <c r="PNE41" s="1176"/>
      <c r="PNF41" s="1176"/>
      <c r="PNG41" s="1176"/>
      <c r="PNH41" s="1176"/>
      <c r="PNI41" s="1176"/>
      <c r="PNJ41" s="1176"/>
      <c r="PNK41" s="1176"/>
      <c r="PNL41" s="1176"/>
      <c r="PNM41" s="1176"/>
      <c r="PNN41" s="1176"/>
      <c r="PNO41" s="1176"/>
      <c r="PNP41" s="1176"/>
      <c r="PNQ41" s="1176"/>
      <c r="PNR41" s="1176"/>
      <c r="PNS41" s="1176"/>
      <c r="PNT41" s="1176"/>
      <c r="PNU41" s="1176"/>
      <c r="PNV41" s="1176"/>
      <c r="PNW41" s="1176"/>
      <c r="PNX41" s="1176"/>
      <c r="PNY41" s="1176"/>
      <c r="PNZ41" s="1176"/>
      <c r="POA41" s="1176"/>
      <c r="POB41" s="1176"/>
      <c r="POC41" s="1176"/>
      <c r="POD41" s="1176"/>
      <c r="POE41" s="1176"/>
      <c r="POF41" s="1176"/>
      <c r="POG41" s="1176"/>
      <c r="POH41" s="1176"/>
      <c r="POI41" s="1176"/>
      <c r="POJ41" s="1176"/>
      <c r="POK41" s="1176"/>
      <c r="POL41" s="1176"/>
      <c r="POM41" s="1176"/>
      <c r="PON41" s="1176"/>
      <c r="POO41" s="1176"/>
      <c r="POP41" s="1176"/>
      <c r="POQ41" s="1176"/>
      <c r="POR41" s="1176"/>
      <c r="POS41" s="1176"/>
      <c r="POT41" s="1176"/>
      <c r="POU41" s="1176"/>
      <c r="POV41" s="1176"/>
      <c r="POW41" s="1176"/>
      <c r="POX41" s="1176"/>
      <c r="POY41" s="1176"/>
      <c r="POZ41" s="1176"/>
      <c r="PPA41" s="1176"/>
      <c r="PPB41" s="1176"/>
      <c r="PPC41" s="1176"/>
      <c r="PPD41" s="1176"/>
      <c r="PPE41" s="1176"/>
      <c r="PPF41" s="1176"/>
      <c r="PPG41" s="1176"/>
      <c r="PPH41" s="1176"/>
      <c r="PPI41" s="1176"/>
      <c r="PPJ41" s="1176"/>
      <c r="PPK41" s="1176"/>
      <c r="PPL41" s="1176"/>
      <c r="PPM41" s="1176"/>
      <c r="PPN41" s="1176"/>
      <c r="PPO41" s="1176"/>
      <c r="PPP41" s="1176"/>
      <c r="PPQ41" s="1176"/>
      <c r="PPR41" s="1176"/>
      <c r="PPS41" s="1176"/>
      <c r="PPT41" s="1176"/>
      <c r="PPU41" s="1176"/>
      <c r="PPV41" s="1176"/>
      <c r="PPW41" s="1176"/>
      <c r="PPX41" s="1176"/>
      <c r="PPY41" s="1176"/>
      <c r="PPZ41" s="1176"/>
      <c r="PQA41" s="1176"/>
      <c r="PQB41" s="1176"/>
      <c r="PQC41" s="1176"/>
      <c r="PQD41" s="1176"/>
      <c r="PQE41" s="1176"/>
      <c r="PQF41" s="1176"/>
      <c r="PQG41" s="1176"/>
      <c r="PQH41" s="1176"/>
      <c r="PQI41" s="1176"/>
      <c r="PQJ41" s="1176"/>
      <c r="PQK41" s="1176"/>
      <c r="PQL41" s="1176"/>
      <c r="PQM41" s="1176"/>
      <c r="PQN41" s="1176"/>
      <c r="PQO41" s="1176"/>
      <c r="PQP41" s="1176"/>
      <c r="PQQ41" s="1176"/>
      <c r="PQR41" s="1176"/>
      <c r="PQS41" s="1176"/>
      <c r="PQT41" s="1176"/>
      <c r="PQU41" s="1176"/>
      <c r="PQV41" s="1176"/>
      <c r="PQW41" s="1176"/>
      <c r="PQX41" s="1176"/>
      <c r="PQY41" s="1176"/>
      <c r="PQZ41" s="1176"/>
      <c r="PRA41" s="1176"/>
      <c r="PRB41" s="1176"/>
      <c r="PRC41" s="1176"/>
      <c r="PRD41" s="1176"/>
      <c r="PRE41" s="1176"/>
      <c r="PRF41" s="1176"/>
      <c r="PRG41" s="1176"/>
      <c r="PRH41" s="1176"/>
      <c r="PRI41" s="1176"/>
      <c r="PRJ41" s="1176"/>
      <c r="PRK41" s="1176"/>
      <c r="PRL41" s="1176"/>
      <c r="PRM41" s="1176"/>
      <c r="PRN41" s="1176"/>
      <c r="PRO41" s="1176"/>
      <c r="PRP41" s="1176"/>
      <c r="PRQ41" s="1176"/>
      <c r="PRR41" s="1176"/>
      <c r="PRS41" s="1176"/>
      <c r="PRT41" s="1176"/>
      <c r="PRU41" s="1176"/>
      <c r="PRV41" s="1176"/>
      <c r="PRW41" s="1176"/>
      <c r="PRX41" s="1176"/>
      <c r="PRY41" s="1176"/>
      <c r="PRZ41" s="1176"/>
      <c r="PSA41" s="1176"/>
      <c r="PSB41" s="1176"/>
      <c r="PSC41" s="1176"/>
      <c r="PSD41" s="1176"/>
      <c r="PSE41" s="1176"/>
      <c r="PSF41" s="1176"/>
      <c r="PSG41" s="1176"/>
      <c r="PSH41" s="1176"/>
      <c r="PSI41" s="1176"/>
      <c r="PSJ41" s="1176"/>
      <c r="PSK41" s="1176"/>
      <c r="PSL41" s="1176"/>
      <c r="PSM41" s="1176"/>
      <c r="PSN41" s="1176"/>
      <c r="PSO41" s="1176"/>
      <c r="PSP41" s="1176"/>
      <c r="PSQ41" s="1176"/>
      <c r="PSR41" s="1176"/>
      <c r="PSS41" s="1176"/>
      <c r="PST41" s="1176"/>
      <c r="PSU41" s="1176"/>
      <c r="PSV41" s="1176"/>
      <c r="PSW41" s="1176"/>
      <c r="PSX41" s="1176"/>
      <c r="PSY41" s="1176"/>
      <c r="PSZ41" s="1176"/>
      <c r="PTA41" s="1176"/>
      <c r="PTB41" s="1176"/>
      <c r="PTC41" s="1176"/>
      <c r="PTD41" s="1176"/>
      <c r="PTE41" s="1176"/>
      <c r="PTF41" s="1176"/>
      <c r="PTG41" s="1176"/>
      <c r="PTH41" s="1176"/>
      <c r="PTI41" s="1176"/>
      <c r="PTJ41" s="1176"/>
      <c r="PTK41" s="1176"/>
      <c r="PTL41" s="1176"/>
      <c r="PTM41" s="1176"/>
      <c r="PTN41" s="1176"/>
      <c r="PTO41" s="1176"/>
      <c r="PTP41" s="1176"/>
      <c r="PTQ41" s="1176"/>
      <c r="PTR41" s="1176"/>
      <c r="PTS41" s="1176"/>
      <c r="PTT41" s="1176"/>
      <c r="PTU41" s="1176"/>
      <c r="PTV41" s="1176"/>
      <c r="PTW41" s="1176"/>
      <c r="PTX41" s="1176"/>
      <c r="PTY41" s="1176"/>
      <c r="PTZ41" s="1176"/>
      <c r="PUA41" s="1176"/>
      <c r="PUB41" s="1176"/>
      <c r="PUC41" s="1176"/>
      <c r="PUD41" s="1176"/>
      <c r="PUE41" s="1176"/>
      <c r="PUF41" s="1176"/>
      <c r="PUG41" s="1176"/>
      <c r="PUH41" s="1176"/>
      <c r="PUI41" s="1176"/>
      <c r="PUJ41" s="1176"/>
      <c r="PUK41" s="1176"/>
      <c r="PUL41" s="1176"/>
      <c r="PUM41" s="1176"/>
      <c r="PUN41" s="1176"/>
      <c r="PUO41" s="1176"/>
      <c r="PUP41" s="1176"/>
      <c r="PUQ41" s="1176"/>
      <c r="PUR41" s="1176"/>
      <c r="PUS41" s="1176"/>
      <c r="PUT41" s="1176"/>
      <c r="PUU41" s="1176"/>
      <c r="PUV41" s="1176"/>
      <c r="PUW41" s="1176"/>
      <c r="PUX41" s="1176"/>
      <c r="PUY41" s="1176"/>
      <c r="PUZ41" s="1176"/>
      <c r="PVA41" s="1176"/>
      <c r="PVB41" s="1176"/>
      <c r="PVC41" s="1176"/>
      <c r="PVD41" s="1176"/>
      <c r="PVE41" s="1176"/>
      <c r="PVF41" s="1176"/>
      <c r="PVG41" s="1176"/>
      <c r="PVH41" s="1176"/>
      <c r="PVI41" s="1176"/>
      <c r="PVJ41" s="1176"/>
      <c r="PVK41" s="1176"/>
      <c r="PVL41" s="1176"/>
      <c r="PVM41" s="1176"/>
      <c r="PVN41" s="1176"/>
      <c r="PVO41" s="1176"/>
      <c r="PVP41" s="1176"/>
      <c r="PVQ41" s="1176"/>
      <c r="PVR41" s="1176"/>
      <c r="PVS41" s="1176"/>
      <c r="PVT41" s="1176"/>
      <c r="PVU41" s="1176"/>
      <c r="PVV41" s="1176"/>
      <c r="PVW41" s="1176"/>
      <c r="PVX41" s="1176"/>
      <c r="PVY41" s="1176"/>
      <c r="PVZ41" s="1176"/>
      <c r="PWA41" s="1176"/>
      <c r="PWB41" s="1176"/>
      <c r="PWC41" s="1176"/>
      <c r="PWD41" s="1176"/>
      <c r="PWE41" s="1176"/>
      <c r="PWF41" s="1176"/>
      <c r="PWG41" s="1176"/>
      <c r="PWH41" s="1176"/>
      <c r="PWI41" s="1176"/>
      <c r="PWJ41" s="1176"/>
      <c r="PWK41" s="1176"/>
      <c r="PWL41" s="1176"/>
      <c r="PWM41" s="1176"/>
      <c r="PWN41" s="1176"/>
      <c r="PWO41" s="1176"/>
      <c r="PWP41" s="1176"/>
      <c r="PWQ41" s="1176"/>
      <c r="PWR41" s="1176"/>
      <c r="PWS41" s="1176"/>
      <c r="PWT41" s="1176"/>
      <c r="PWU41" s="1176"/>
      <c r="PWV41" s="1176"/>
      <c r="PWW41" s="1176"/>
      <c r="PWX41" s="1176"/>
      <c r="PWY41" s="1176"/>
      <c r="PWZ41" s="1176"/>
      <c r="PXA41" s="1176"/>
      <c r="PXB41" s="1176"/>
      <c r="PXC41" s="1176"/>
      <c r="PXD41" s="1176"/>
      <c r="PXE41" s="1176"/>
      <c r="PXF41" s="1176"/>
      <c r="PXG41" s="1176"/>
      <c r="PXH41" s="1176"/>
      <c r="PXI41" s="1176"/>
      <c r="PXJ41" s="1176"/>
      <c r="PXK41" s="1176"/>
      <c r="PXL41" s="1176"/>
      <c r="PXM41" s="1176"/>
      <c r="PXN41" s="1176"/>
      <c r="PXO41" s="1176"/>
      <c r="PXP41" s="1176"/>
      <c r="PXQ41" s="1176"/>
      <c r="PXR41" s="1176"/>
      <c r="PXS41" s="1176"/>
      <c r="PXT41" s="1176"/>
      <c r="PXU41" s="1176"/>
      <c r="PXV41" s="1176"/>
      <c r="PXW41" s="1176"/>
      <c r="PXX41" s="1176"/>
      <c r="PXY41" s="1176"/>
      <c r="PXZ41" s="1176"/>
      <c r="PYA41" s="1176"/>
      <c r="PYB41" s="1176"/>
      <c r="PYC41" s="1176"/>
      <c r="PYD41" s="1176"/>
      <c r="PYE41" s="1176"/>
      <c r="PYF41" s="1176"/>
      <c r="PYG41" s="1176"/>
      <c r="PYH41" s="1176"/>
      <c r="PYI41" s="1176"/>
      <c r="PYJ41" s="1176"/>
      <c r="PYK41" s="1176"/>
      <c r="PYL41" s="1176"/>
      <c r="PYM41" s="1176"/>
      <c r="PYN41" s="1176"/>
      <c r="PYO41" s="1176"/>
      <c r="PYP41" s="1176"/>
      <c r="PYQ41" s="1176"/>
      <c r="PYR41" s="1176"/>
      <c r="PYS41" s="1176"/>
      <c r="PYT41" s="1176"/>
      <c r="PYU41" s="1176"/>
      <c r="PYV41" s="1176"/>
      <c r="PYW41" s="1176"/>
      <c r="PYX41" s="1176"/>
      <c r="PYY41" s="1176"/>
      <c r="PYZ41" s="1176"/>
      <c r="PZA41" s="1176"/>
      <c r="PZB41" s="1176"/>
      <c r="PZC41" s="1176"/>
      <c r="PZD41" s="1176"/>
      <c r="PZE41" s="1176"/>
      <c r="PZF41" s="1176"/>
      <c r="PZG41" s="1176"/>
      <c r="PZH41" s="1176"/>
      <c r="PZI41" s="1176"/>
      <c r="PZJ41" s="1176"/>
      <c r="PZK41" s="1176"/>
      <c r="PZL41" s="1176"/>
      <c r="PZM41" s="1176"/>
      <c r="PZN41" s="1176"/>
      <c r="PZO41" s="1176"/>
      <c r="PZP41" s="1176"/>
      <c r="PZQ41" s="1176"/>
      <c r="PZR41" s="1176"/>
      <c r="PZS41" s="1176"/>
      <c r="PZT41" s="1176"/>
      <c r="PZU41" s="1176"/>
      <c r="PZV41" s="1176"/>
      <c r="PZW41" s="1176"/>
      <c r="PZX41" s="1176"/>
      <c r="PZY41" s="1176"/>
      <c r="PZZ41" s="1176"/>
      <c r="QAA41" s="1176"/>
      <c r="QAB41" s="1176"/>
      <c r="QAC41" s="1176"/>
      <c r="QAD41" s="1176"/>
      <c r="QAE41" s="1176"/>
      <c r="QAF41" s="1176"/>
      <c r="QAG41" s="1176"/>
      <c r="QAH41" s="1176"/>
      <c r="QAI41" s="1176"/>
      <c r="QAJ41" s="1176"/>
      <c r="QAK41" s="1176"/>
      <c r="QAL41" s="1176"/>
      <c r="QAM41" s="1176"/>
      <c r="QAN41" s="1176"/>
      <c r="QAO41" s="1176"/>
      <c r="QAP41" s="1176"/>
      <c r="QAQ41" s="1176"/>
      <c r="QAR41" s="1176"/>
      <c r="QAS41" s="1176"/>
      <c r="QAT41" s="1176"/>
      <c r="QAU41" s="1176"/>
      <c r="QAV41" s="1176"/>
      <c r="QAW41" s="1176"/>
      <c r="QAX41" s="1176"/>
      <c r="QAY41" s="1176"/>
      <c r="QAZ41" s="1176"/>
      <c r="QBA41" s="1176"/>
      <c r="QBB41" s="1176"/>
      <c r="QBC41" s="1176"/>
      <c r="QBD41" s="1176"/>
      <c r="QBE41" s="1176"/>
      <c r="QBF41" s="1176"/>
      <c r="QBG41" s="1176"/>
      <c r="QBH41" s="1176"/>
      <c r="QBI41" s="1176"/>
      <c r="QBJ41" s="1176"/>
      <c r="QBK41" s="1176"/>
      <c r="QBL41" s="1176"/>
      <c r="QBM41" s="1176"/>
      <c r="QBN41" s="1176"/>
      <c r="QBO41" s="1176"/>
      <c r="QBP41" s="1176"/>
      <c r="QBQ41" s="1176"/>
      <c r="QBR41" s="1176"/>
      <c r="QBS41" s="1176"/>
      <c r="QBT41" s="1176"/>
      <c r="QBU41" s="1176"/>
      <c r="QBV41" s="1176"/>
      <c r="QBW41" s="1176"/>
      <c r="QBX41" s="1176"/>
      <c r="QBY41" s="1176"/>
      <c r="QBZ41" s="1176"/>
      <c r="QCA41" s="1176"/>
      <c r="QCB41" s="1176"/>
      <c r="QCC41" s="1176"/>
      <c r="QCD41" s="1176"/>
      <c r="QCE41" s="1176"/>
      <c r="QCF41" s="1176"/>
      <c r="QCG41" s="1176"/>
      <c r="QCH41" s="1176"/>
      <c r="QCI41" s="1176"/>
      <c r="QCJ41" s="1176"/>
      <c r="QCK41" s="1176"/>
      <c r="QCL41" s="1176"/>
      <c r="QCM41" s="1176"/>
      <c r="QCN41" s="1176"/>
      <c r="QCO41" s="1176"/>
      <c r="QCP41" s="1176"/>
      <c r="QCQ41" s="1176"/>
      <c r="QCR41" s="1176"/>
      <c r="QCS41" s="1176"/>
      <c r="QCT41" s="1176"/>
      <c r="QCU41" s="1176"/>
      <c r="QCV41" s="1176"/>
      <c r="QCW41" s="1176"/>
      <c r="QCX41" s="1176"/>
      <c r="QCY41" s="1176"/>
      <c r="QCZ41" s="1176"/>
      <c r="QDA41" s="1176"/>
      <c r="QDB41" s="1176"/>
      <c r="QDC41" s="1176"/>
      <c r="QDD41" s="1176"/>
      <c r="QDE41" s="1176"/>
      <c r="QDF41" s="1176"/>
      <c r="QDG41" s="1176"/>
      <c r="QDH41" s="1176"/>
      <c r="QDI41" s="1176"/>
      <c r="QDJ41" s="1176"/>
      <c r="QDK41" s="1176"/>
      <c r="QDL41" s="1176"/>
      <c r="QDM41" s="1176"/>
      <c r="QDN41" s="1176"/>
      <c r="QDO41" s="1176"/>
      <c r="QDP41" s="1176"/>
      <c r="QDQ41" s="1176"/>
      <c r="QDR41" s="1176"/>
      <c r="QDS41" s="1176"/>
      <c r="QDT41" s="1176"/>
      <c r="QDU41" s="1176"/>
      <c r="QDV41" s="1176"/>
      <c r="QDW41" s="1176"/>
      <c r="QDX41" s="1176"/>
      <c r="QDY41" s="1176"/>
      <c r="QDZ41" s="1176"/>
      <c r="QEA41" s="1176"/>
      <c r="QEB41" s="1176"/>
      <c r="QEC41" s="1176"/>
      <c r="QED41" s="1176"/>
      <c r="QEE41" s="1176"/>
      <c r="QEF41" s="1176"/>
      <c r="QEG41" s="1176"/>
      <c r="QEH41" s="1176"/>
      <c r="QEI41" s="1176"/>
      <c r="QEJ41" s="1176"/>
      <c r="QEK41" s="1176"/>
      <c r="QEL41" s="1176"/>
      <c r="QEM41" s="1176"/>
      <c r="QEN41" s="1176"/>
      <c r="QEO41" s="1176"/>
      <c r="QEP41" s="1176"/>
      <c r="QEQ41" s="1176"/>
      <c r="QER41" s="1176"/>
      <c r="QES41" s="1176"/>
      <c r="QET41" s="1176"/>
      <c r="QEU41" s="1176"/>
      <c r="QEV41" s="1176"/>
      <c r="QEW41" s="1176"/>
      <c r="QEX41" s="1176"/>
      <c r="QEY41" s="1176"/>
      <c r="QEZ41" s="1176"/>
      <c r="QFA41" s="1176"/>
      <c r="QFB41" s="1176"/>
      <c r="QFC41" s="1176"/>
      <c r="QFD41" s="1176"/>
      <c r="QFE41" s="1176"/>
      <c r="QFF41" s="1176"/>
      <c r="QFG41" s="1176"/>
      <c r="QFH41" s="1176"/>
      <c r="QFI41" s="1176"/>
      <c r="QFJ41" s="1176"/>
      <c r="QFK41" s="1176"/>
      <c r="QFL41" s="1176"/>
      <c r="QFM41" s="1176"/>
      <c r="QFN41" s="1176"/>
      <c r="QFO41" s="1176"/>
      <c r="QFP41" s="1176"/>
      <c r="QFQ41" s="1176"/>
      <c r="QFR41" s="1176"/>
      <c r="QFS41" s="1176"/>
      <c r="QFT41" s="1176"/>
      <c r="QFU41" s="1176"/>
      <c r="QFV41" s="1176"/>
      <c r="QFW41" s="1176"/>
      <c r="QFX41" s="1176"/>
      <c r="QFY41" s="1176"/>
      <c r="QFZ41" s="1176"/>
      <c r="QGA41" s="1176"/>
      <c r="QGB41" s="1176"/>
      <c r="QGC41" s="1176"/>
      <c r="QGD41" s="1176"/>
      <c r="QGE41" s="1176"/>
      <c r="QGF41" s="1176"/>
      <c r="QGG41" s="1176"/>
      <c r="QGH41" s="1176"/>
      <c r="QGI41" s="1176"/>
      <c r="QGJ41" s="1176"/>
      <c r="QGK41" s="1176"/>
      <c r="QGL41" s="1176"/>
      <c r="QGM41" s="1176"/>
      <c r="QGN41" s="1176"/>
      <c r="QGO41" s="1176"/>
      <c r="QGP41" s="1176"/>
      <c r="QGQ41" s="1176"/>
      <c r="QGR41" s="1176"/>
      <c r="QGS41" s="1176"/>
      <c r="QGT41" s="1176"/>
      <c r="QGU41" s="1176"/>
      <c r="QGV41" s="1176"/>
      <c r="QGW41" s="1176"/>
      <c r="QGX41" s="1176"/>
      <c r="QGY41" s="1176"/>
      <c r="QGZ41" s="1176"/>
      <c r="QHA41" s="1176"/>
      <c r="QHB41" s="1176"/>
      <c r="QHC41" s="1176"/>
      <c r="QHD41" s="1176"/>
      <c r="QHE41" s="1176"/>
      <c r="QHF41" s="1176"/>
      <c r="QHG41" s="1176"/>
      <c r="QHH41" s="1176"/>
      <c r="QHI41" s="1176"/>
      <c r="QHJ41" s="1176"/>
      <c r="QHK41" s="1176"/>
      <c r="QHL41" s="1176"/>
      <c r="QHM41" s="1176"/>
      <c r="QHN41" s="1176"/>
      <c r="QHO41" s="1176"/>
      <c r="QHP41" s="1176"/>
      <c r="QHQ41" s="1176"/>
      <c r="QHR41" s="1176"/>
      <c r="QHS41" s="1176"/>
      <c r="QHT41" s="1176"/>
      <c r="QHU41" s="1176"/>
      <c r="QHV41" s="1176"/>
      <c r="QHW41" s="1176"/>
      <c r="QHX41" s="1176"/>
      <c r="QHY41" s="1176"/>
      <c r="QHZ41" s="1176"/>
      <c r="QIA41" s="1176"/>
      <c r="QIB41" s="1176"/>
      <c r="QIC41" s="1176"/>
      <c r="QID41" s="1176"/>
      <c r="QIE41" s="1176"/>
      <c r="QIF41" s="1176"/>
      <c r="QIG41" s="1176"/>
      <c r="QIH41" s="1176"/>
      <c r="QII41" s="1176"/>
      <c r="QIJ41" s="1176"/>
      <c r="QIK41" s="1176"/>
      <c r="QIL41" s="1176"/>
      <c r="QIM41" s="1176"/>
      <c r="QIN41" s="1176"/>
      <c r="QIO41" s="1176"/>
      <c r="QIP41" s="1176"/>
      <c r="QIQ41" s="1176"/>
      <c r="QIR41" s="1176"/>
      <c r="QIS41" s="1176"/>
      <c r="QIT41" s="1176"/>
      <c r="QIU41" s="1176"/>
      <c r="QIV41" s="1176"/>
      <c r="QIW41" s="1176"/>
      <c r="QIX41" s="1176"/>
      <c r="QIY41" s="1176"/>
      <c r="QIZ41" s="1176"/>
      <c r="QJA41" s="1176"/>
      <c r="QJB41" s="1176"/>
      <c r="QJC41" s="1176"/>
      <c r="QJD41" s="1176"/>
      <c r="QJE41" s="1176"/>
      <c r="QJF41" s="1176"/>
      <c r="QJG41" s="1176"/>
      <c r="QJH41" s="1176"/>
      <c r="QJI41" s="1176"/>
      <c r="QJJ41" s="1176"/>
      <c r="QJK41" s="1176"/>
      <c r="QJL41" s="1176"/>
      <c r="QJM41" s="1176"/>
      <c r="QJN41" s="1176"/>
      <c r="QJO41" s="1176"/>
      <c r="QJP41" s="1176"/>
      <c r="QJQ41" s="1176"/>
      <c r="QJR41" s="1176"/>
      <c r="QJS41" s="1176"/>
      <c r="QJT41" s="1176"/>
      <c r="QJU41" s="1176"/>
      <c r="QJV41" s="1176"/>
      <c r="QJW41" s="1176"/>
      <c r="QJX41" s="1176"/>
      <c r="QJY41" s="1176"/>
      <c r="QJZ41" s="1176"/>
      <c r="QKA41" s="1176"/>
      <c r="QKB41" s="1176"/>
      <c r="QKC41" s="1176"/>
      <c r="QKD41" s="1176"/>
      <c r="QKE41" s="1176"/>
      <c r="QKF41" s="1176"/>
      <c r="QKG41" s="1176"/>
      <c r="QKH41" s="1176"/>
      <c r="QKI41" s="1176"/>
      <c r="QKJ41" s="1176"/>
      <c r="QKK41" s="1176"/>
      <c r="QKL41" s="1176"/>
      <c r="QKM41" s="1176"/>
      <c r="QKN41" s="1176"/>
      <c r="QKO41" s="1176"/>
      <c r="QKP41" s="1176"/>
      <c r="QKQ41" s="1176"/>
      <c r="QKR41" s="1176"/>
      <c r="QKS41" s="1176"/>
      <c r="QKT41" s="1176"/>
      <c r="QKU41" s="1176"/>
      <c r="QKV41" s="1176"/>
      <c r="QKW41" s="1176"/>
      <c r="QKX41" s="1176"/>
      <c r="QKY41" s="1176"/>
      <c r="QKZ41" s="1176"/>
      <c r="QLA41" s="1176"/>
      <c r="QLB41" s="1176"/>
      <c r="QLC41" s="1176"/>
      <c r="QLD41" s="1176"/>
      <c r="QLE41" s="1176"/>
      <c r="QLF41" s="1176"/>
      <c r="QLG41" s="1176"/>
      <c r="QLH41" s="1176"/>
      <c r="QLI41" s="1176"/>
      <c r="QLJ41" s="1176"/>
      <c r="QLK41" s="1176"/>
      <c r="QLL41" s="1176"/>
      <c r="QLM41" s="1176"/>
      <c r="QLN41" s="1176"/>
      <c r="QLO41" s="1176"/>
      <c r="QLP41" s="1176"/>
      <c r="QLQ41" s="1176"/>
      <c r="QLR41" s="1176"/>
      <c r="QLS41" s="1176"/>
      <c r="QLT41" s="1176"/>
      <c r="QLU41" s="1176"/>
      <c r="QLV41" s="1176"/>
      <c r="QLW41" s="1176"/>
      <c r="QLX41" s="1176"/>
      <c r="QLY41" s="1176"/>
      <c r="QLZ41" s="1176"/>
      <c r="QMA41" s="1176"/>
      <c r="QMB41" s="1176"/>
      <c r="QMC41" s="1176"/>
      <c r="QMD41" s="1176"/>
      <c r="QME41" s="1176"/>
      <c r="QMF41" s="1176"/>
      <c r="QMG41" s="1176"/>
      <c r="QMH41" s="1176"/>
      <c r="QMI41" s="1176"/>
      <c r="QMJ41" s="1176"/>
      <c r="QMK41" s="1176"/>
      <c r="QML41" s="1176"/>
      <c r="QMM41" s="1176"/>
      <c r="QMN41" s="1176"/>
      <c r="QMO41" s="1176"/>
      <c r="QMP41" s="1176"/>
      <c r="QMQ41" s="1176"/>
      <c r="QMR41" s="1176"/>
      <c r="QMS41" s="1176"/>
      <c r="QMT41" s="1176"/>
      <c r="QMU41" s="1176"/>
      <c r="QMV41" s="1176"/>
      <c r="QMW41" s="1176"/>
      <c r="QMX41" s="1176"/>
      <c r="QMY41" s="1176"/>
      <c r="QMZ41" s="1176"/>
      <c r="QNA41" s="1176"/>
      <c r="QNB41" s="1176"/>
      <c r="QNC41" s="1176"/>
      <c r="QND41" s="1176"/>
      <c r="QNE41" s="1176"/>
      <c r="QNF41" s="1176"/>
      <c r="QNG41" s="1176"/>
      <c r="QNH41" s="1176"/>
      <c r="QNI41" s="1176"/>
      <c r="QNJ41" s="1176"/>
      <c r="QNK41" s="1176"/>
      <c r="QNL41" s="1176"/>
      <c r="QNM41" s="1176"/>
      <c r="QNN41" s="1176"/>
      <c r="QNO41" s="1176"/>
      <c r="QNP41" s="1176"/>
      <c r="QNQ41" s="1176"/>
      <c r="QNR41" s="1176"/>
      <c r="QNS41" s="1176"/>
      <c r="QNT41" s="1176"/>
      <c r="QNU41" s="1176"/>
      <c r="QNV41" s="1176"/>
      <c r="QNW41" s="1176"/>
      <c r="QNX41" s="1176"/>
      <c r="QNY41" s="1176"/>
      <c r="QNZ41" s="1176"/>
      <c r="QOA41" s="1176"/>
      <c r="QOB41" s="1176"/>
      <c r="QOC41" s="1176"/>
      <c r="QOD41" s="1176"/>
      <c r="QOE41" s="1176"/>
      <c r="QOF41" s="1176"/>
      <c r="QOG41" s="1176"/>
      <c r="QOH41" s="1176"/>
      <c r="QOI41" s="1176"/>
      <c r="QOJ41" s="1176"/>
      <c r="QOK41" s="1176"/>
      <c r="QOL41" s="1176"/>
      <c r="QOM41" s="1176"/>
      <c r="QON41" s="1176"/>
      <c r="QOO41" s="1176"/>
      <c r="QOP41" s="1176"/>
      <c r="QOQ41" s="1176"/>
      <c r="QOR41" s="1176"/>
      <c r="QOS41" s="1176"/>
      <c r="QOT41" s="1176"/>
      <c r="QOU41" s="1176"/>
      <c r="QOV41" s="1176"/>
      <c r="QOW41" s="1176"/>
      <c r="QOX41" s="1176"/>
      <c r="QOY41" s="1176"/>
      <c r="QOZ41" s="1176"/>
      <c r="QPA41" s="1176"/>
      <c r="QPB41" s="1176"/>
      <c r="QPC41" s="1176"/>
      <c r="QPD41" s="1176"/>
      <c r="QPE41" s="1176"/>
      <c r="QPF41" s="1176"/>
      <c r="QPG41" s="1176"/>
      <c r="QPH41" s="1176"/>
      <c r="QPI41" s="1176"/>
      <c r="QPJ41" s="1176"/>
      <c r="QPK41" s="1176"/>
      <c r="QPL41" s="1176"/>
      <c r="QPM41" s="1176"/>
      <c r="QPN41" s="1176"/>
      <c r="QPO41" s="1176"/>
      <c r="QPP41" s="1176"/>
      <c r="QPQ41" s="1176"/>
      <c r="QPR41" s="1176"/>
      <c r="QPS41" s="1176"/>
      <c r="QPT41" s="1176"/>
      <c r="QPU41" s="1176"/>
      <c r="QPV41" s="1176"/>
      <c r="QPW41" s="1176"/>
      <c r="QPX41" s="1176"/>
      <c r="QPY41" s="1176"/>
      <c r="QPZ41" s="1176"/>
      <c r="QQA41" s="1176"/>
      <c r="QQB41" s="1176"/>
      <c r="QQC41" s="1176"/>
      <c r="QQD41" s="1176"/>
      <c r="QQE41" s="1176"/>
      <c r="QQF41" s="1176"/>
      <c r="QQG41" s="1176"/>
      <c r="QQH41" s="1176"/>
      <c r="QQI41" s="1176"/>
      <c r="QQJ41" s="1176"/>
      <c r="QQK41" s="1176"/>
      <c r="QQL41" s="1176"/>
      <c r="QQM41" s="1176"/>
      <c r="QQN41" s="1176"/>
      <c r="QQO41" s="1176"/>
      <c r="QQP41" s="1176"/>
      <c r="QQQ41" s="1176"/>
      <c r="QQR41" s="1176"/>
      <c r="QQS41" s="1176"/>
      <c r="QQT41" s="1176"/>
      <c r="QQU41" s="1176"/>
      <c r="QQV41" s="1176"/>
      <c r="QQW41" s="1176"/>
      <c r="QQX41" s="1176"/>
      <c r="QQY41" s="1176"/>
      <c r="QQZ41" s="1176"/>
      <c r="QRA41" s="1176"/>
      <c r="QRB41" s="1176"/>
      <c r="QRC41" s="1176"/>
      <c r="QRD41" s="1176"/>
      <c r="QRE41" s="1176"/>
      <c r="QRF41" s="1176"/>
      <c r="QRG41" s="1176"/>
      <c r="QRH41" s="1176"/>
      <c r="QRI41" s="1176"/>
      <c r="QRJ41" s="1176"/>
      <c r="QRK41" s="1176"/>
      <c r="QRL41" s="1176"/>
      <c r="QRM41" s="1176"/>
      <c r="QRN41" s="1176"/>
      <c r="QRO41" s="1176"/>
      <c r="QRP41" s="1176"/>
      <c r="QRQ41" s="1176"/>
      <c r="QRR41" s="1176"/>
      <c r="QRS41" s="1176"/>
      <c r="QRT41" s="1176"/>
      <c r="QRU41" s="1176"/>
      <c r="QRV41" s="1176"/>
      <c r="QRW41" s="1176"/>
      <c r="QRX41" s="1176"/>
      <c r="QRY41" s="1176"/>
      <c r="QRZ41" s="1176"/>
      <c r="QSA41" s="1176"/>
      <c r="QSB41" s="1176"/>
      <c r="QSC41" s="1176"/>
      <c r="QSD41" s="1176"/>
      <c r="QSE41" s="1176"/>
      <c r="QSF41" s="1176"/>
      <c r="QSG41" s="1176"/>
      <c r="QSH41" s="1176"/>
      <c r="QSI41" s="1176"/>
      <c r="QSJ41" s="1176"/>
      <c r="QSK41" s="1176"/>
      <c r="QSL41" s="1176"/>
      <c r="QSM41" s="1176"/>
      <c r="QSN41" s="1176"/>
      <c r="QSO41" s="1176"/>
      <c r="QSP41" s="1176"/>
      <c r="QSQ41" s="1176"/>
      <c r="QSR41" s="1176"/>
      <c r="QSS41" s="1176"/>
      <c r="QST41" s="1176"/>
      <c r="QSU41" s="1176"/>
      <c r="QSV41" s="1176"/>
      <c r="QSW41" s="1176"/>
      <c r="QSX41" s="1176"/>
      <c r="QSY41" s="1176"/>
      <c r="QSZ41" s="1176"/>
      <c r="QTA41" s="1176"/>
      <c r="QTB41" s="1176"/>
      <c r="QTC41" s="1176"/>
      <c r="QTD41" s="1176"/>
      <c r="QTE41" s="1176"/>
      <c r="QTF41" s="1176"/>
      <c r="QTG41" s="1176"/>
      <c r="QTH41" s="1176"/>
      <c r="QTI41" s="1176"/>
      <c r="QTJ41" s="1176"/>
      <c r="QTK41" s="1176"/>
      <c r="QTL41" s="1176"/>
      <c r="QTM41" s="1176"/>
      <c r="QTN41" s="1176"/>
      <c r="QTO41" s="1176"/>
      <c r="QTP41" s="1176"/>
      <c r="QTQ41" s="1176"/>
      <c r="QTR41" s="1176"/>
      <c r="QTS41" s="1176"/>
      <c r="QTT41" s="1176"/>
      <c r="QTU41" s="1176"/>
      <c r="QTV41" s="1176"/>
      <c r="QTW41" s="1176"/>
      <c r="QTX41" s="1176"/>
      <c r="QTY41" s="1176"/>
      <c r="QTZ41" s="1176"/>
      <c r="QUA41" s="1176"/>
      <c r="QUB41" s="1176"/>
      <c r="QUC41" s="1176"/>
      <c r="QUD41" s="1176"/>
      <c r="QUE41" s="1176"/>
      <c r="QUF41" s="1176"/>
      <c r="QUG41" s="1176"/>
      <c r="QUH41" s="1176"/>
      <c r="QUI41" s="1176"/>
      <c r="QUJ41" s="1176"/>
      <c r="QUK41" s="1176"/>
      <c r="QUL41" s="1176"/>
      <c r="QUM41" s="1176"/>
      <c r="QUN41" s="1176"/>
      <c r="QUO41" s="1176"/>
      <c r="QUP41" s="1176"/>
      <c r="QUQ41" s="1176"/>
      <c r="QUR41" s="1176"/>
      <c r="QUS41" s="1176"/>
      <c r="QUT41" s="1176"/>
      <c r="QUU41" s="1176"/>
      <c r="QUV41" s="1176"/>
      <c r="QUW41" s="1176"/>
      <c r="QUX41" s="1176"/>
      <c r="QUY41" s="1176"/>
      <c r="QUZ41" s="1176"/>
      <c r="QVA41" s="1176"/>
      <c r="QVB41" s="1176"/>
      <c r="QVC41" s="1176"/>
      <c r="QVD41" s="1176"/>
      <c r="QVE41" s="1176"/>
      <c r="QVF41" s="1176"/>
      <c r="QVG41" s="1176"/>
      <c r="QVH41" s="1176"/>
      <c r="QVI41" s="1176"/>
      <c r="QVJ41" s="1176"/>
      <c r="QVK41" s="1176"/>
      <c r="QVL41" s="1176"/>
      <c r="QVM41" s="1176"/>
      <c r="QVN41" s="1176"/>
      <c r="QVO41" s="1176"/>
      <c r="QVP41" s="1176"/>
      <c r="QVQ41" s="1176"/>
      <c r="QVR41" s="1176"/>
      <c r="QVS41" s="1176"/>
      <c r="QVT41" s="1176"/>
      <c r="QVU41" s="1176"/>
      <c r="QVV41" s="1176"/>
      <c r="QVW41" s="1176"/>
      <c r="QVX41" s="1176"/>
      <c r="QVY41" s="1176"/>
      <c r="QVZ41" s="1176"/>
      <c r="QWA41" s="1176"/>
      <c r="QWB41" s="1176"/>
      <c r="QWC41" s="1176"/>
      <c r="QWD41" s="1176"/>
      <c r="QWE41" s="1176"/>
      <c r="QWF41" s="1176"/>
      <c r="QWG41" s="1176"/>
      <c r="QWH41" s="1176"/>
      <c r="QWI41" s="1176"/>
      <c r="QWJ41" s="1176"/>
      <c r="QWK41" s="1176"/>
      <c r="QWL41" s="1176"/>
      <c r="QWM41" s="1176"/>
      <c r="QWN41" s="1176"/>
      <c r="QWO41" s="1176"/>
      <c r="QWP41" s="1176"/>
      <c r="QWQ41" s="1176"/>
      <c r="QWR41" s="1176"/>
      <c r="QWS41" s="1176"/>
      <c r="QWT41" s="1176"/>
      <c r="QWU41" s="1176"/>
      <c r="QWV41" s="1176"/>
      <c r="QWW41" s="1176"/>
      <c r="QWX41" s="1176"/>
      <c r="QWY41" s="1176"/>
      <c r="QWZ41" s="1176"/>
      <c r="QXA41" s="1176"/>
      <c r="QXB41" s="1176"/>
      <c r="QXC41" s="1176"/>
      <c r="QXD41" s="1176"/>
      <c r="QXE41" s="1176"/>
      <c r="QXF41" s="1176"/>
      <c r="QXG41" s="1176"/>
      <c r="QXH41" s="1176"/>
      <c r="QXI41" s="1176"/>
      <c r="QXJ41" s="1176"/>
      <c r="QXK41" s="1176"/>
      <c r="QXL41" s="1176"/>
      <c r="QXM41" s="1176"/>
      <c r="QXN41" s="1176"/>
      <c r="QXO41" s="1176"/>
      <c r="QXP41" s="1176"/>
      <c r="QXQ41" s="1176"/>
      <c r="QXR41" s="1176"/>
      <c r="QXS41" s="1176"/>
      <c r="QXT41" s="1176"/>
      <c r="QXU41" s="1176"/>
      <c r="QXV41" s="1176"/>
      <c r="QXW41" s="1176"/>
      <c r="QXX41" s="1176"/>
      <c r="QXY41" s="1176"/>
      <c r="QXZ41" s="1176"/>
      <c r="QYA41" s="1176"/>
      <c r="QYB41" s="1176"/>
      <c r="QYC41" s="1176"/>
      <c r="QYD41" s="1176"/>
      <c r="QYE41" s="1176"/>
      <c r="QYF41" s="1176"/>
      <c r="QYG41" s="1176"/>
      <c r="QYH41" s="1176"/>
      <c r="QYI41" s="1176"/>
      <c r="QYJ41" s="1176"/>
      <c r="QYK41" s="1176"/>
      <c r="QYL41" s="1176"/>
      <c r="QYM41" s="1176"/>
      <c r="QYN41" s="1176"/>
      <c r="QYO41" s="1176"/>
      <c r="QYP41" s="1176"/>
      <c r="QYQ41" s="1176"/>
      <c r="QYR41" s="1176"/>
      <c r="QYS41" s="1176"/>
      <c r="QYT41" s="1176"/>
      <c r="QYU41" s="1176"/>
      <c r="QYV41" s="1176"/>
      <c r="QYW41" s="1176"/>
      <c r="QYX41" s="1176"/>
      <c r="QYY41" s="1176"/>
      <c r="QYZ41" s="1176"/>
      <c r="QZA41" s="1176"/>
      <c r="QZB41" s="1176"/>
      <c r="QZC41" s="1176"/>
      <c r="QZD41" s="1176"/>
      <c r="QZE41" s="1176"/>
      <c r="QZF41" s="1176"/>
      <c r="QZG41" s="1176"/>
      <c r="QZH41" s="1176"/>
      <c r="QZI41" s="1176"/>
      <c r="QZJ41" s="1176"/>
      <c r="QZK41" s="1176"/>
      <c r="QZL41" s="1176"/>
      <c r="QZM41" s="1176"/>
      <c r="QZN41" s="1176"/>
      <c r="QZO41" s="1176"/>
      <c r="QZP41" s="1176"/>
      <c r="QZQ41" s="1176"/>
      <c r="QZR41" s="1176"/>
      <c r="QZS41" s="1176"/>
      <c r="QZT41" s="1176"/>
      <c r="QZU41" s="1176"/>
      <c r="QZV41" s="1176"/>
      <c r="QZW41" s="1176"/>
      <c r="QZX41" s="1176"/>
      <c r="QZY41" s="1176"/>
      <c r="QZZ41" s="1176"/>
      <c r="RAA41" s="1176"/>
      <c r="RAB41" s="1176"/>
      <c r="RAC41" s="1176"/>
      <c r="RAD41" s="1176"/>
      <c r="RAE41" s="1176"/>
      <c r="RAF41" s="1176"/>
      <c r="RAG41" s="1176"/>
      <c r="RAH41" s="1176"/>
      <c r="RAI41" s="1176"/>
      <c r="RAJ41" s="1176"/>
      <c r="RAK41" s="1176"/>
      <c r="RAL41" s="1176"/>
      <c r="RAM41" s="1176"/>
      <c r="RAN41" s="1176"/>
      <c r="RAO41" s="1176"/>
      <c r="RAP41" s="1176"/>
      <c r="RAQ41" s="1176"/>
      <c r="RAR41" s="1176"/>
      <c r="RAS41" s="1176"/>
      <c r="RAT41" s="1176"/>
      <c r="RAU41" s="1176"/>
      <c r="RAV41" s="1176"/>
      <c r="RAW41" s="1176"/>
      <c r="RAX41" s="1176"/>
      <c r="RAY41" s="1176"/>
      <c r="RAZ41" s="1176"/>
      <c r="RBA41" s="1176"/>
      <c r="RBB41" s="1176"/>
      <c r="RBC41" s="1176"/>
      <c r="RBD41" s="1176"/>
      <c r="RBE41" s="1176"/>
      <c r="RBF41" s="1176"/>
      <c r="RBG41" s="1176"/>
      <c r="RBH41" s="1176"/>
      <c r="RBI41" s="1176"/>
      <c r="RBJ41" s="1176"/>
      <c r="RBK41" s="1176"/>
      <c r="RBL41" s="1176"/>
      <c r="RBM41" s="1176"/>
      <c r="RBN41" s="1176"/>
      <c r="RBO41" s="1176"/>
      <c r="RBP41" s="1176"/>
      <c r="RBQ41" s="1176"/>
      <c r="RBR41" s="1176"/>
      <c r="RBS41" s="1176"/>
      <c r="RBT41" s="1176"/>
      <c r="RBU41" s="1176"/>
      <c r="RBV41" s="1176"/>
      <c r="RBW41" s="1176"/>
      <c r="RBX41" s="1176"/>
      <c r="RBY41" s="1176"/>
      <c r="RBZ41" s="1176"/>
      <c r="RCA41" s="1176"/>
      <c r="RCB41" s="1176"/>
      <c r="RCC41" s="1176"/>
      <c r="RCD41" s="1176"/>
      <c r="RCE41" s="1176"/>
      <c r="RCF41" s="1176"/>
      <c r="RCG41" s="1176"/>
      <c r="RCH41" s="1176"/>
      <c r="RCI41" s="1176"/>
      <c r="RCJ41" s="1176"/>
      <c r="RCK41" s="1176"/>
      <c r="RCL41" s="1176"/>
      <c r="RCM41" s="1176"/>
      <c r="RCN41" s="1176"/>
      <c r="RCO41" s="1176"/>
      <c r="RCP41" s="1176"/>
      <c r="RCQ41" s="1176"/>
      <c r="RCR41" s="1176"/>
      <c r="RCS41" s="1176"/>
      <c r="RCT41" s="1176"/>
      <c r="RCU41" s="1176"/>
      <c r="RCV41" s="1176"/>
      <c r="RCW41" s="1176"/>
      <c r="RCX41" s="1176"/>
      <c r="RCY41" s="1176"/>
      <c r="RCZ41" s="1176"/>
      <c r="RDA41" s="1176"/>
      <c r="RDB41" s="1176"/>
      <c r="RDC41" s="1176"/>
      <c r="RDD41" s="1176"/>
      <c r="RDE41" s="1176"/>
      <c r="RDF41" s="1176"/>
      <c r="RDG41" s="1176"/>
      <c r="RDH41" s="1176"/>
      <c r="RDI41" s="1176"/>
      <c r="RDJ41" s="1176"/>
      <c r="RDK41" s="1176"/>
      <c r="RDL41" s="1176"/>
      <c r="RDM41" s="1176"/>
      <c r="RDN41" s="1176"/>
      <c r="RDO41" s="1176"/>
      <c r="RDP41" s="1176"/>
      <c r="RDQ41" s="1176"/>
      <c r="RDR41" s="1176"/>
      <c r="RDS41" s="1176"/>
      <c r="RDT41" s="1176"/>
      <c r="RDU41" s="1176"/>
      <c r="RDV41" s="1176"/>
      <c r="RDW41" s="1176"/>
      <c r="RDX41" s="1176"/>
      <c r="RDY41" s="1176"/>
      <c r="RDZ41" s="1176"/>
      <c r="REA41" s="1176"/>
      <c r="REB41" s="1176"/>
      <c r="REC41" s="1176"/>
      <c r="RED41" s="1176"/>
      <c r="REE41" s="1176"/>
      <c r="REF41" s="1176"/>
      <c r="REG41" s="1176"/>
      <c r="REH41" s="1176"/>
      <c r="REI41" s="1176"/>
      <c r="REJ41" s="1176"/>
      <c r="REK41" s="1176"/>
      <c r="REL41" s="1176"/>
      <c r="REM41" s="1176"/>
      <c r="REN41" s="1176"/>
      <c r="REO41" s="1176"/>
      <c r="REP41" s="1176"/>
      <c r="REQ41" s="1176"/>
      <c r="RER41" s="1176"/>
      <c r="RES41" s="1176"/>
      <c r="RET41" s="1176"/>
      <c r="REU41" s="1176"/>
      <c r="REV41" s="1176"/>
      <c r="REW41" s="1176"/>
      <c r="REX41" s="1176"/>
      <c r="REY41" s="1176"/>
      <c r="REZ41" s="1176"/>
      <c r="RFA41" s="1176"/>
      <c r="RFB41" s="1176"/>
      <c r="RFC41" s="1176"/>
      <c r="RFD41" s="1176"/>
      <c r="RFE41" s="1176"/>
      <c r="RFF41" s="1176"/>
      <c r="RFG41" s="1176"/>
      <c r="RFH41" s="1176"/>
      <c r="RFI41" s="1176"/>
      <c r="RFJ41" s="1176"/>
      <c r="RFK41" s="1176"/>
      <c r="RFL41" s="1176"/>
      <c r="RFM41" s="1176"/>
      <c r="RFN41" s="1176"/>
      <c r="RFO41" s="1176"/>
      <c r="RFP41" s="1176"/>
      <c r="RFQ41" s="1176"/>
      <c r="RFR41" s="1176"/>
      <c r="RFS41" s="1176"/>
      <c r="RFT41" s="1176"/>
      <c r="RFU41" s="1176"/>
      <c r="RFV41" s="1176"/>
      <c r="RFW41" s="1176"/>
      <c r="RFX41" s="1176"/>
      <c r="RFY41" s="1176"/>
      <c r="RFZ41" s="1176"/>
      <c r="RGA41" s="1176"/>
      <c r="RGB41" s="1176"/>
      <c r="RGC41" s="1176"/>
      <c r="RGD41" s="1176"/>
      <c r="RGE41" s="1176"/>
      <c r="RGF41" s="1176"/>
      <c r="RGG41" s="1176"/>
      <c r="RGH41" s="1176"/>
      <c r="RGI41" s="1176"/>
      <c r="RGJ41" s="1176"/>
      <c r="RGK41" s="1176"/>
      <c r="RGL41" s="1176"/>
      <c r="RGM41" s="1176"/>
      <c r="RGN41" s="1176"/>
      <c r="RGO41" s="1176"/>
      <c r="RGP41" s="1176"/>
      <c r="RGQ41" s="1176"/>
      <c r="RGR41" s="1176"/>
      <c r="RGS41" s="1176"/>
      <c r="RGT41" s="1176"/>
      <c r="RGU41" s="1176"/>
      <c r="RGV41" s="1176"/>
      <c r="RGW41" s="1176"/>
      <c r="RGX41" s="1176"/>
      <c r="RGY41" s="1176"/>
      <c r="RGZ41" s="1176"/>
      <c r="RHA41" s="1176"/>
      <c r="RHB41" s="1176"/>
      <c r="RHC41" s="1176"/>
      <c r="RHD41" s="1176"/>
      <c r="RHE41" s="1176"/>
      <c r="RHF41" s="1176"/>
      <c r="RHG41" s="1176"/>
      <c r="RHH41" s="1176"/>
      <c r="RHI41" s="1176"/>
      <c r="RHJ41" s="1176"/>
      <c r="RHK41" s="1176"/>
      <c r="RHL41" s="1176"/>
      <c r="RHM41" s="1176"/>
      <c r="RHN41" s="1176"/>
      <c r="RHO41" s="1176"/>
      <c r="RHP41" s="1176"/>
      <c r="RHQ41" s="1176"/>
      <c r="RHR41" s="1176"/>
      <c r="RHS41" s="1176"/>
      <c r="RHT41" s="1176"/>
      <c r="RHU41" s="1176"/>
      <c r="RHV41" s="1176"/>
      <c r="RHW41" s="1176"/>
      <c r="RHX41" s="1176"/>
      <c r="RHY41" s="1176"/>
      <c r="RHZ41" s="1176"/>
      <c r="RIA41" s="1176"/>
      <c r="RIB41" s="1176"/>
      <c r="RIC41" s="1176"/>
      <c r="RID41" s="1176"/>
      <c r="RIE41" s="1176"/>
      <c r="RIF41" s="1176"/>
      <c r="RIG41" s="1176"/>
      <c r="RIH41" s="1176"/>
      <c r="RII41" s="1176"/>
      <c r="RIJ41" s="1176"/>
      <c r="RIK41" s="1176"/>
      <c r="RIL41" s="1176"/>
      <c r="RIM41" s="1176"/>
      <c r="RIN41" s="1176"/>
      <c r="RIO41" s="1176"/>
      <c r="RIP41" s="1176"/>
      <c r="RIQ41" s="1176"/>
      <c r="RIR41" s="1176"/>
      <c r="RIS41" s="1176"/>
      <c r="RIT41" s="1176"/>
      <c r="RIU41" s="1176"/>
      <c r="RIV41" s="1176"/>
      <c r="RIW41" s="1176"/>
      <c r="RIX41" s="1176"/>
      <c r="RIY41" s="1176"/>
      <c r="RIZ41" s="1176"/>
      <c r="RJA41" s="1176"/>
      <c r="RJB41" s="1176"/>
      <c r="RJC41" s="1176"/>
      <c r="RJD41" s="1176"/>
      <c r="RJE41" s="1176"/>
      <c r="RJF41" s="1176"/>
      <c r="RJG41" s="1176"/>
      <c r="RJH41" s="1176"/>
      <c r="RJI41" s="1176"/>
      <c r="RJJ41" s="1176"/>
      <c r="RJK41" s="1176"/>
      <c r="RJL41" s="1176"/>
      <c r="RJM41" s="1176"/>
      <c r="RJN41" s="1176"/>
      <c r="RJO41" s="1176"/>
      <c r="RJP41" s="1176"/>
      <c r="RJQ41" s="1176"/>
      <c r="RJR41" s="1176"/>
      <c r="RJS41" s="1176"/>
      <c r="RJT41" s="1176"/>
      <c r="RJU41" s="1176"/>
      <c r="RJV41" s="1176"/>
      <c r="RJW41" s="1176"/>
      <c r="RJX41" s="1176"/>
      <c r="RJY41" s="1176"/>
      <c r="RJZ41" s="1176"/>
      <c r="RKA41" s="1176"/>
      <c r="RKB41" s="1176"/>
      <c r="RKC41" s="1176"/>
      <c r="RKD41" s="1176"/>
      <c r="RKE41" s="1176"/>
      <c r="RKF41" s="1176"/>
      <c r="RKG41" s="1176"/>
      <c r="RKH41" s="1176"/>
      <c r="RKI41" s="1176"/>
      <c r="RKJ41" s="1176"/>
      <c r="RKK41" s="1176"/>
      <c r="RKL41" s="1176"/>
      <c r="RKM41" s="1176"/>
      <c r="RKN41" s="1176"/>
      <c r="RKO41" s="1176"/>
      <c r="RKP41" s="1176"/>
      <c r="RKQ41" s="1176"/>
      <c r="RKR41" s="1176"/>
      <c r="RKS41" s="1176"/>
      <c r="RKT41" s="1176"/>
      <c r="RKU41" s="1176"/>
      <c r="RKV41" s="1176"/>
      <c r="RKW41" s="1176"/>
      <c r="RKX41" s="1176"/>
      <c r="RKY41" s="1176"/>
      <c r="RKZ41" s="1176"/>
      <c r="RLA41" s="1176"/>
      <c r="RLB41" s="1176"/>
      <c r="RLC41" s="1176"/>
      <c r="RLD41" s="1176"/>
      <c r="RLE41" s="1176"/>
      <c r="RLF41" s="1176"/>
      <c r="RLG41" s="1176"/>
      <c r="RLH41" s="1176"/>
      <c r="RLI41" s="1176"/>
      <c r="RLJ41" s="1176"/>
      <c r="RLK41" s="1176"/>
      <c r="RLL41" s="1176"/>
      <c r="RLM41" s="1176"/>
      <c r="RLN41" s="1176"/>
      <c r="RLO41" s="1176"/>
      <c r="RLP41" s="1176"/>
      <c r="RLQ41" s="1176"/>
      <c r="RLR41" s="1176"/>
      <c r="RLS41" s="1176"/>
      <c r="RLT41" s="1176"/>
      <c r="RLU41" s="1176"/>
      <c r="RLV41" s="1176"/>
      <c r="RLW41" s="1176"/>
      <c r="RLX41" s="1176"/>
      <c r="RLY41" s="1176"/>
      <c r="RLZ41" s="1176"/>
      <c r="RMA41" s="1176"/>
      <c r="RMB41" s="1176"/>
      <c r="RMC41" s="1176"/>
      <c r="RMD41" s="1176"/>
      <c r="RME41" s="1176"/>
      <c r="RMF41" s="1176"/>
      <c r="RMG41" s="1176"/>
      <c r="RMH41" s="1176"/>
      <c r="RMI41" s="1176"/>
      <c r="RMJ41" s="1176"/>
      <c r="RMK41" s="1176"/>
      <c r="RML41" s="1176"/>
      <c r="RMM41" s="1176"/>
      <c r="RMN41" s="1176"/>
      <c r="RMO41" s="1176"/>
      <c r="RMP41" s="1176"/>
      <c r="RMQ41" s="1176"/>
      <c r="RMR41" s="1176"/>
      <c r="RMS41" s="1176"/>
      <c r="RMT41" s="1176"/>
      <c r="RMU41" s="1176"/>
      <c r="RMV41" s="1176"/>
      <c r="RMW41" s="1176"/>
      <c r="RMX41" s="1176"/>
      <c r="RMY41" s="1176"/>
      <c r="RMZ41" s="1176"/>
      <c r="RNA41" s="1176"/>
      <c r="RNB41" s="1176"/>
      <c r="RNC41" s="1176"/>
      <c r="RND41" s="1176"/>
      <c r="RNE41" s="1176"/>
      <c r="RNF41" s="1176"/>
      <c r="RNG41" s="1176"/>
      <c r="RNH41" s="1176"/>
      <c r="RNI41" s="1176"/>
      <c r="RNJ41" s="1176"/>
      <c r="RNK41" s="1176"/>
      <c r="RNL41" s="1176"/>
      <c r="RNM41" s="1176"/>
      <c r="RNN41" s="1176"/>
      <c r="RNO41" s="1176"/>
      <c r="RNP41" s="1176"/>
      <c r="RNQ41" s="1176"/>
      <c r="RNR41" s="1176"/>
      <c r="RNS41" s="1176"/>
      <c r="RNT41" s="1176"/>
      <c r="RNU41" s="1176"/>
      <c r="RNV41" s="1176"/>
      <c r="RNW41" s="1176"/>
      <c r="RNX41" s="1176"/>
      <c r="RNY41" s="1176"/>
      <c r="RNZ41" s="1176"/>
      <c r="ROA41" s="1176"/>
      <c r="ROB41" s="1176"/>
      <c r="ROC41" s="1176"/>
      <c r="ROD41" s="1176"/>
      <c r="ROE41" s="1176"/>
      <c r="ROF41" s="1176"/>
      <c r="ROG41" s="1176"/>
      <c r="ROH41" s="1176"/>
      <c r="ROI41" s="1176"/>
      <c r="ROJ41" s="1176"/>
      <c r="ROK41" s="1176"/>
      <c r="ROL41" s="1176"/>
      <c r="ROM41" s="1176"/>
      <c r="RON41" s="1176"/>
      <c r="ROO41" s="1176"/>
      <c r="ROP41" s="1176"/>
      <c r="ROQ41" s="1176"/>
      <c r="ROR41" s="1176"/>
      <c r="ROS41" s="1176"/>
      <c r="ROT41" s="1176"/>
      <c r="ROU41" s="1176"/>
      <c r="ROV41" s="1176"/>
      <c r="ROW41" s="1176"/>
      <c r="ROX41" s="1176"/>
      <c r="ROY41" s="1176"/>
      <c r="ROZ41" s="1176"/>
      <c r="RPA41" s="1176"/>
      <c r="RPB41" s="1176"/>
      <c r="RPC41" s="1176"/>
      <c r="RPD41" s="1176"/>
      <c r="RPE41" s="1176"/>
      <c r="RPF41" s="1176"/>
      <c r="RPG41" s="1176"/>
      <c r="RPH41" s="1176"/>
      <c r="RPI41" s="1176"/>
      <c r="RPJ41" s="1176"/>
      <c r="RPK41" s="1176"/>
      <c r="RPL41" s="1176"/>
      <c r="RPM41" s="1176"/>
      <c r="RPN41" s="1176"/>
      <c r="RPO41" s="1176"/>
      <c r="RPP41" s="1176"/>
      <c r="RPQ41" s="1176"/>
      <c r="RPR41" s="1176"/>
      <c r="RPS41" s="1176"/>
      <c r="RPT41" s="1176"/>
      <c r="RPU41" s="1176"/>
      <c r="RPV41" s="1176"/>
      <c r="RPW41" s="1176"/>
      <c r="RPX41" s="1176"/>
      <c r="RPY41" s="1176"/>
      <c r="RPZ41" s="1176"/>
      <c r="RQA41" s="1176"/>
      <c r="RQB41" s="1176"/>
      <c r="RQC41" s="1176"/>
      <c r="RQD41" s="1176"/>
      <c r="RQE41" s="1176"/>
      <c r="RQF41" s="1176"/>
      <c r="RQG41" s="1176"/>
      <c r="RQH41" s="1176"/>
      <c r="RQI41" s="1176"/>
      <c r="RQJ41" s="1176"/>
      <c r="RQK41" s="1176"/>
      <c r="RQL41" s="1176"/>
      <c r="RQM41" s="1176"/>
      <c r="RQN41" s="1176"/>
      <c r="RQO41" s="1176"/>
      <c r="RQP41" s="1176"/>
      <c r="RQQ41" s="1176"/>
      <c r="RQR41" s="1176"/>
      <c r="RQS41" s="1176"/>
      <c r="RQT41" s="1176"/>
      <c r="RQU41" s="1176"/>
      <c r="RQV41" s="1176"/>
      <c r="RQW41" s="1176"/>
      <c r="RQX41" s="1176"/>
      <c r="RQY41" s="1176"/>
      <c r="RQZ41" s="1176"/>
      <c r="RRA41" s="1176"/>
      <c r="RRB41" s="1176"/>
      <c r="RRC41" s="1176"/>
      <c r="RRD41" s="1176"/>
      <c r="RRE41" s="1176"/>
      <c r="RRF41" s="1176"/>
      <c r="RRG41" s="1176"/>
      <c r="RRH41" s="1176"/>
      <c r="RRI41" s="1176"/>
      <c r="RRJ41" s="1176"/>
      <c r="RRK41" s="1176"/>
      <c r="RRL41" s="1176"/>
      <c r="RRM41" s="1176"/>
      <c r="RRN41" s="1176"/>
      <c r="RRO41" s="1176"/>
      <c r="RRP41" s="1176"/>
      <c r="RRQ41" s="1176"/>
      <c r="RRR41" s="1176"/>
      <c r="RRS41" s="1176"/>
      <c r="RRT41" s="1176"/>
      <c r="RRU41" s="1176"/>
      <c r="RRV41" s="1176"/>
      <c r="RRW41" s="1176"/>
      <c r="RRX41" s="1176"/>
      <c r="RRY41" s="1176"/>
      <c r="RRZ41" s="1176"/>
      <c r="RSA41" s="1176"/>
      <c r="RSB41" s="1176"/>
      <c r="RSC41" s="1176"/>
      <c r="RSD41" s="1176"/>
      <c r="RSE41" s="1176"/>
      <c r="RSF41" s="1176"/>
      <c r="RSG41" s="1176"/>
      <c r="RSH41" s="1176"/>
      <c r="RSI41" s="1176"/>
      <c r="RSJ41" s="1176"/>
      <c r="RSK41" s="1176"/>
      <c r="RSL41" s="1176"/>
      <c r="RSM41" s="1176"/>
      <c r="RSN41" s="1176"/>
      <c r="RSO41" s="1176"/>
      <c r="RSP41" s="1176"/>
      <c r="RSQ41" s="1176"/>
      <c r="RSR41" s="1176"/>
      <c r="RSS41" s="1176"/>
      <c r="RST41" s="1176"/>
      <c r="RSU41" s="1176"/>
      <c r="RSV41" s="1176"/>
      <c r="RSW41" s="1176"/>
      <c r="RSX41" s="1176"/>
      <c r="RSY41" s="1176"/>
      <c r="RSZ41" s="1176"/>
      <c r="RTA41" s="1176"/>
      <c r="RTB41" s="1176"/>
      <c r="RTC41" s="1176"/>
      <c r="RTD41" s="1176"/>
      <c r="RTE41" s="1176"/>
      <c r="RTF41" s="1176"/>
      <c r="RTG41" s="1176"/>
      <c r="RTH41" s="1176"/>
      <c r="RTI41" s="1176"/>
      <c r="RTJ41" s="1176"/>
      <c r="RTK41" s="1176"/>
      <c r="RTL41" s="1176"/>
      <c r="RTM41" s="1176"/>
      <c r="RTN41" s="1176"/>
      <c r="RTO41" s="1176"/>
      <c r="RTP41" s="1176"/>
      <c r="RTQ41" s="1176"/>
      <c r="RTR41" s="1176"/>
      <c r="RTS41" s="1176"/>
      <c r="RTT41" s="1176"/>
      <c r="RTU41" s="1176"/>
      <c r="RTV41" s="1176"/>
      <c r="RTW41" s="1176"/>
      <c r="RTX41" s="1176"/>
      <c r="RTY41" s="1176"/>
      <c r="RTZ41" s="1176"/>
      <c r="RUA41" s="1176"/>
      <c r="RUB41" s="1176"/>
      <c r="RUC41" s="1176"/>
      <c r="RUD41" s="1176"/>
      <c r="RUE41" s="1176"/>
      <c r="RUF41" s="1176"/>
      <c r="RUG41" s="1176"/>
      <c r="RUH41" s="1176"/>
      <c r="RUI41" s="1176"/>
      <c r="RUJ41" s="1176"/>
      <c r="RUK41" s="1176"/>
      <c r="RUL41" s="1176"/>
      <c r="RUM41" s="1176"/>
      <c r="RUN41" s="1176"/>
      <c r="RUO41" s="1176"/>
      <c r="RUP41" s="1176"/>
      <c r="RUQ41" s="1176"/>
      <c r="RUR41" s="1176"/>
      <c r="RUS41" s="1176"/>
      <c r="RUT41" s="1176"/>
      <c r="RUU41" s="1176"/>
      <c r="RUV41" s="1176"/>
      <c r="RUW41" s="1176"/>
      <c r="RUX41" s="1176"/>
      <c r="RUY41" s="1176"/>
      <c r="RUZ41" s="1176"/>
      <c r="RVA41" s="1176"/>
      <c r="RVB41" s="1176"/>
      <c r="RVC41" s="1176"/>
      <c r="RVD41" s="1176"/>
      <c r="RVE41" s="1176"/>
      <c r="RVF41" s="1176"/>
      <c r="RVG41" s="1176"/>
      <c r="RVH41" s="1176"/>
      <c r="RVI41" s="1176"/>
      <c r="RVJ41" s="1176"/>
      <c r="RVK41" s="1176"/>
      <c r="RVL41" s="1176"/>
      <c r="RVM41" s="1176"/>
      <c r="RVN41" s="1176"/>
      <c r="RVO41" s="1176"/>
      <c r="RVP41" s="1176"/>
      <c r="RVQ41" s="1176"/>
      <c r="RVR41" s="1176"/>
      <c r="RVS41" s="1176"/>
      <c r="RVT41" s="1176"/>
      <c r="RVU41" s="1176"/>
      <c r="RVV41" s="1176"/>
      <c r="RVW41" s="1176"/>
      <c r="RVX41" s="1176"/>
      <c r="RVY41" s="1176"/>
      <c r="RVZ41" s="1176"/>
      <c r="RWA41" s="1176"/>
      <c r="RWB41" s="1176"/>
      <c r="RWC41" s="1176"/>
      <c r="RWD41" s="1176"/>
      <c r="RWE41" s="1176"/>
      <c r="RWF41" s="1176"/>
      <c r="RWG41" s="1176"/>
      <c r="RWH41" s="1176"/>
      <c r="RWI41" s="1176"/>
      <c r="RWJ41" s="1176"/>
      <c r="RWK41" s="1176"/>
      <c r="RWL41" s="1176"/>
      <c r="RWM41" s="1176"/>
      <c r="RWN41" s="1176"/>
      <c r="RWO41" s="1176"/>
      <c r="RWP41" s="1176"/>
      <c r="RWQ41" s="1176"/>
      <c r="RWR41" s="1176"/>
      <c r="RWS41" s="1176"/>
      <c r="RWT41" s="1176"/>
      <c r="RWU41" s="1176"/>
      <c r="RWV41" s="1176"/>
      <c r="RWW41" s="1176"/>
      <c r="RWX41" s="1176"/>
      <c r="RWY41" s="1176"/>
      <c r="RWZ41" s="1176"/>
      <c r="RXA41" s="1176"/>
      <c r="RXB41" s="1176"/>
      <c r="RXC41" s="1176"/>
      <c r="RXD41" s="1176"/>
      <c r="RXE41" s="1176"/>
      <c r="RXF41" s="1176"/>
      <c r="RXG41" s="1176"/>
      <c r="RXH41" s="1176"/>
      <c r="RXI41" s="1176"/>
      <c r="RXJ41" s="1176"/>
      <c r="RXK41" s="1176"/>
      <c r="RXL41" s="1176"/>
      <c r="RXM41" s="1176"/>
      <c r="RXN41" s="1176"/>
      <c r="RXO41" s="1176"/>
      <c r="RXP41" s="1176"/>
      <c r="RXQ41" s="1176"/>
      <c r="RXR41" s="1176"/>
      <c r="RXS41" s="1176"/>
      <c r="RXT41" s="1176"/>
      <c r="RXU41" s="1176"/>
      <c r="RXV41" s="1176"/>
      <c r="RXW41" s="1176"/>
      <c r="RXX41" s="1176"/>
      <c r="RXY41" s="1176"/>
      <c r="RXZ41" s="1176"/>
      <c r="RYA41" s="1176"/>
      <c r="RYB41" s="1176"/>
      <c r="RYC41" s="1176"/>
      <c r="RYD41" s="1176"/>
      <c r="RYE41" s="1176"/>
      <c r="RYF41" s="1176"/>
      <c r="RYG41" s="1176"/>
      <c r="RYH41" s="1176"/>
      <c r="RYI41" s="1176"/>
      <c r="RYJ41" s="1176"/>
      <c r="RYK41" s="1176"/>
      <c r="RYL41" s="1176"/>
      <c r="RYM41" s="1176"/>
      <c r="RYN41" s="1176"/>
      <c r="RYO41" s="1176"/>
      <c r="RYP41" s="1176"/>
      <c r="RYQ41" s="1176"/>
      <c r="RYR41" s="1176"/>
      <c r="RYS41" s="1176"/>
      <c r="RYT41" s="1176"/>
      <c r="RYU41" s="1176"/>
      <c r="RYV41" s="1176"/>
      <c r="RYW41" s="1176"/>
      <c r="RYX41" s="1176"/>
      <c r="RYY41" s="1176"/>
      <c r="RYZ41" s="1176"/>
      <c r="RZA41" s="1176"/>
      <c r="RZB41" s="1176"/>
      <c r="RZC41" s="1176"/>
      <c r="RZD41" s="1176"/>
      <c r="RZE41" s="1176"/>
      <c r="RZF41" s="1176"/>
      <c r="RZG41" s="1176"/>
      <c r="RZH41" s="1176"/>
      <c r="RZI41" s="1176"/>
      <c r="RZJ41" s="1176"/>
      <c r="RZK41" s="1176"/>
      <c r="RZL41" s="1176"/>
      <c r="RZM41" s="1176"/>
      <c r="RZN41" s="1176"/>
      <c r="RZO41" s="1176"/>
      <c r="RZP41" s="1176"/>
      <c r="RZQ41" s="1176"/>
      <c r="RZR41" s="1176"/>
      <c r="RZS41" s="1176"/>
      <c r="RZT41" s="1176"/>
      <c r="RZU41" s="1176"/>
      <c r="RZV41" s="1176"/>
      <c r="RZW41" s="1176"/>
      <c r="RZX41" s="1176"/>
      <c r="RZY41" s="1176"/>
      <c r="RZZ41" s="1176"/>
      <c r="SAA41" s="1176"/>
      <c r="SAB41" s="1176"/>
      <c r="SAC41" s="1176"/>
      <c r="SAD41" s="1176"/>
      <c r="SAE41" s="1176"/>
      <c r="SAF41" s="1176"/>
      <c r="SAG41" s="1176"/>
      <c r="SAH41" s="1176"/>
      <c r="SAI41" s="1176"/>
      <c r="SAJ41" s="1176"/>
      <c r="SAK41" s="1176"/>
      <c r="SAL41" s="1176"/>
      <c r="SAM41" s="1176"/>
      <c r="SAN41" s="1176"/>
      <c r="SAO41" s="1176"/>
      <c r="SAP41" s="1176"/>
      <c r="SAQ41" s="1176"/>
      <c r="SAR41" s="1176"/>
      <c r="SAS41" s="1176"/>
      <c r="SAT41" s="1176"/>
      <c r="SAU41" s="1176"/>
      <c r="SAV41" s="1176"/>
      <c r="SAW41" s="1176"/>
      <c r="SAX41" s="1176"/>
      <c r="SAY41" s="1176"/>
      <c r="SAZ41" s="1176"/>
      <c r="SBA41" s="1176"/>
      <c r="SBB41" s="1176"/>
      <c r="SBC41" s="1176"/>
      <c r="SBD41" s="1176"/>
      <c r="SBE41" s="1176"/>
      <c r="SBF41" s="1176"/>
      <c r="SBG41" s="1176"/>
      <c r="SBH41" s="1176"/>
      <c r="SBI41" s="1176"/>
      <c r="SBJ41" s="1176"/>
      <c r="SBK41" s="1176"/>
      <c r="SBL41" s="1176"/>
      <c r="SBM41" s="1176"/>
      <c r="SBN41" s="1176"/>
      <c r="SBO41" s="1176"/>
      <c r="SBP41" s="1176"/>
      <c r="SBQ41" s="1176"/>
      <c r="SBR41" s="1176"/>
      <c r="SBS41" s="1176"/>
      <c r="SBT41" s="1176"/>
      <c r="SBU41" s="1176"/>
      <c r="SBV41" s="1176"/>
      <c r="SBW41" s="1176"/>
      <c r="SBX41" s="1176"/>
      <c r="SBY41" s="1176"/>
      <c r="SBZ41" s="1176"/>
      <c r="SCA41" s="1176"/>
      <c r="SCB41" s="1176"/>
      <c r="SCC41" s="1176"/>
      <c r="SCD41" s="1176"/>
      <c r="SCE41" s="1176"/>
      <c r="SCF41" s="1176"/>
      <c r="SCG41" s="1176"/>
      <c r="SCH41" s="1176"/>
      <c r="SCI41" s="1176"/>
      <c r="SCJ41" s="1176"/>
      <c r="SCK41" s="1176"/>
      <c r="SCL41" s="1176"/>
      <c r="SCM41" s="1176"/>
      <c r="SCN41" s="1176"/>
      <c r="SCO41" s="1176"/>
      <c r="SCP41" s="1176"/>
      <c r="SCQ41" s="1176"/>
      <c r="SCR41" s="1176"/>
      <c r="SCS41" s="1176"/>
      <c r="SCT41" s="1176"/>
      <c r="SCU41" s="1176"/>
      <c r="SCV41" s="1176"/>
      <c r="SCW41" s="1176"/>
      <c r="SCX41" s="1176"/>
      <c r="SCY41" s="1176"/>
      <c r="SCZ41" s="1176"/>
      <c r="SDA41" s="1176"/>
      <c r="SDB41" s="1176"/>
      <c r="SDC41" s="1176"/>
      <c r="SDD41" s="1176"/>
      <c r="SDE41" s="1176"/>
      <c r="SDF41" s="1176"/>
      <c r="SDG41" s="1176"/>
      <c r="SDH41" s="1176"/>
      <c r="SDI41" s="1176"/>
      <c r="SDJ41" s="1176"/>
      <c r="SDK41" s="1176"/>
      <c r="SDL41" s="1176"/>
      <c r="SDM41" s="1176"/>
      <c r="SDN41" s="1176"/>
      <c r="SDO41" s="1176"/>
      <c r="SDP41" s="1176"/>
      <c r="SDQ41" s="1176"/>
      <c r="SDR41" s="1176"/>
      <c r="SDS41" s="1176"/>
      <c r="SDT41" s="1176"/>
      <c r="SDU41" s="1176"/>
      <c r="SDV41" s="1176"/>
      <c r="SDW41" s="1176"/>
      <c r="SDX41" s="1176"/>
      <c r="SDY41" s="1176"/>
      <c r="SDZ41" s="1176"/>
      <c r="SEA41" s="1176"/>
      <c r="SEB41" s="1176"/>
      <c r="SEC41" s="1176"/>
      <c r="SED41" s="1176"/>
      <c r="SEE41" s="1176"/>
      <c r="SEF41" s="1176"/>
      <c r="SEG41" s="1176"/>
      <c r="SEH41" s="1176"/>
      <c r="SEI41" s="1176"/>
      <c r="SEJ41" s="1176"/>
      <c r="SEK41" s="1176"/>
      <c r="SEL41" s="1176"/>
      <c r="SEM41" s="1176"/>
      <c r="SEN41" s="1176"/>
      <c r="SEO41" s="1176"/>
      <c r="SEP41" s="1176"/>
      <c r="SEQ41" s="1176"/>
      <c r="SER41" s="1176"/>
      <c r="SES41" s="1176"/>
      <c r="SET41" s="1176"/>
      <c r="SEU41" s="1176"/>
      <c r="SEV41" s="1176"/>
      <c r="SEW41" s="1176"/>
      <c r="SEX41" s="1176"/>
      <c r="SEY41" s="1176"/>
      <c r="SEZ41" s="1176"/>
      <c r="SFA41" s="1176"/>
      <c r="SFB41" s="1176"/>
      <c r="SFC41" s="1176"/>
      <c r="SFD41" s="1176"/>
      <c r="SFE41" s="1176"/>
      <c r="SFF41" s="1176"/>
      <c r="SFG41" s="1176"/>
      <c r="SFH41" s="1176"/>
      <c r="SFI41" s="1176"/>
      <c r="SFJ41" s="1176"/>
      <c r="SFK41" s="1176"/>
      <c r="SFL41" s="1176"/>
      <c r="SFM41" s="1176"/>
      <c r="SFN41" s="1176"/>
      <c r="SFO41" s="1176"/>
      <c r="SFP41" s="1176"/>
      <c r="SFQ41" s="1176"/>
      <c r="SFR41" s="1176"/>
      <c r="SFS41" s="1176"/>
      <c r="SFT41" s="1176"/>
      <c r="SFU41" s="1176"/>
      <c r="SFV41" s="1176"/>
      <c r="SFW41" s="1176"/>
      <c r="SFX41" s="1176"/>
      <c r="SFY41" s="1176"/>
      <c r="SFZ41" s="1176"/>
      <c r="SGA41" s="1176"/>
      <c r="SGB41" s="1176"/>
      <c r="SGC41" s="1176"/>
      <c r="SGD41" s="1176"/>
      <c r="SGE41" s="1176"/>
      <c r="SGF41" s="1176"/>
      <c r="SGG41" s="1176"/>
      <c r="SGH41" s="1176"/>
      <c r="SGI41" s="1176"/>
      <c r="SGJ41" s="1176"/>
      <c r="SGK41" s="1176"/>
      <c r="SGL41" s="1176"/>
      <c r="SGM41" s="1176"/>
      <c r="SGN41" s="1176"/>
      <c r="SGO41" s="1176"/>
      <c r="SGP41" s="1176"/>
      <c r="SGQ41" s="1176"/>
      <c r="SGR41" s="1176"/>
      <c r="SGS41" s="1176"/>
      <c r="SGT41" s="1176"/>
      <c r="SGU41" s="1176"/>
      <c r="SGV41" s="1176"/>
      <c r="SGW41" s="1176"/>
      <c r="SGX41" s="1176"/>
      <c r="SGY41" s="1176"/>
      <c r="SGZ41" s="1176"/>
      <c r="SHA41" s="1176"/>
      <c r="SHB41" s="1176"/>
      <c r="SHC41" s="1176"/>
      <c r="SHD41" s="1176"/>
      <c r="SHE41" s="1176"/>
      <c r="SHF41" s="1176"/>
      <c r="SHG41" s="1176"/>
      <c r="SHH41" s="1176"/>
      <c r="SHI41" s="1176"/>
      <c r="SHJ41" s="1176"/>
      <c r="SHK41" s="1176"/>
      <c r="SHL41" s="1176"/>
      <c r="SHM41" s="1176"/>
      <c r="SHN41" s="1176"/>
      <c r="SHO41" s="1176"/>
      <c r="SHP41" s="1176"/>
      <c r="SHQ41" s="1176"/>
      <c r="SHR41" s="1176"/>
      <c r="SHS41" s="1176"/>
      <c r="SHT41" s="1176"/>
      <c r="SHU41" s="1176"/>
      <c r="SHV41" s="1176"/>
      <c r="SHW41" s="1176"/>
      <c r="SHX41" s="1176"/>
      <c r="SHY41" s="1176"/>
      <c r="SHZ41" s="1176"/>
      <c r="SIA41" s="1176"/>
      <c r="SIB41" s="1176"/>
      <c r="SIC41" s="1176"/>
      <c r="SID41" s="1176"/>
      <c r="SIE41" s="1176"/>
      <c r="SIF41" s="1176"/>
      <c r="SIG41" s="1176"/>
      <c r="SIH41" s="1176"/>
      <c r="SII41" s="1176"/>
      <c r="SIJ41" s="1176"/>
      <c r="SIK41" s="1176"/>
      <c r="SIL41" s="1176"/>
      <c r="SIM41" s="1176"/>
      <c r="SIN41" s="1176"/>
      <c r="SIO41" s="1176"/>
      <c r="SIP41" s="1176"/>
      <c r="SIQ41" s="1176"/>
      <c r="SIR41" s="1176"/>
      <c r="SIS41" s="1176"/>
      <c r="SIT41" s="1176"/>
      <c r="SIU41" s="1176"/>
      <c r="SIV41" s="1176"/>
      <c r="SIW41" s="1176"/>
      <c r="SIX41" s="1176"/>
      <c r="SIY41" s="1176"/>
      <c r="SIZ41" s="1176"/>
      <c r="SJA41" s="1176"/>
      <c r="SJB41" s="1176"/>
      <c r="SJC41" s="1176"/>
      <c r="SJD41" s="1176"/>
      <c r="SJE41" s="1176"/>
      <c r="SJF41" s="1176"/>
      <c r="SJG41" s="1176"/>
      <c r="SJH41" s="1176"/>
      <c r="SJI41" s="1176"/>
      <c r="SJJ41" s="1176"/>
      <c r="SJK41" s="1176"/>
      <c r="SJL41" s="1176"/>
      <c r="SJM41" s="1176"/>
      <c r="SJN41" s="1176"/>
      <c r="SJO41" s="1176"/>
      <c r="SJP41" s="1176"/>
      <c r="SJQ41" s="1176"/>
      <c r="SJR41" s="1176"/>
      <c r="SJS41" s="1176"/>
      <c r="SJT41" s="1176"/>
      <c r="SJU41" s="1176"/>
      <c r="SJV41" s="1176"/>
      <c r="SJW41" s="1176"/>
      <c r="SJX41" s="1176"/>
      <c r="SJY41" s="1176"/>
      <c r="SJZ41" s="1176"/>
      <c r="SKA41" s="1176"/>
      <c r="SKB41" s="1176"/>
      <c r="SKC41" s="1176"/>
      <c r="SKD41" s="1176"/>
      <c r="SKE41" s="1176"/>
      <c r="SKF41" s="1176"/>
      <c r="SKG41" s="1176"/>
      <c r="SKH41" s="1176"/>
      <c r="SKI41" s="1176"/>
      <c r="SKJ41" s="1176"/>
      <c r="SKK41" s="1176"/>
      <c r="SKL41" s="1176"/>
      <c r="SKM41" s="1176"/>
      <c r="SKN41" s="1176"/>
      <c r="SKO41" s="1176"/>
      <c r="SKP41" s="1176"/>
      <c r="SKQ41" s="1176"/>
      <c r="SKR41" s="1176"/>
      <c r="SKS41" s="1176"/>
      <c r="SKT41" s="1176"/>
      <c r="SKU41" s="1176"/>
      <c r="SKV41" s="1176"/>
      <c r="SKW41" s="1176"/>
      <c r="SKX41" s="1176"/>
      <c r="SKY41" s="1176"/>
      <c r="SKZ41" s="1176"/>
      <c r="SLA41" s="1176"/>
      <c r="SLB41" s="1176"/>
      <c r="SLC41" s="1176"/>
      <c r="SLD41" s="1176"/>
      <c r="SLE41" s="1176"/>
      <c r="SLF41" s="1176"/>
      <c r="SLG41" s="1176"/>
      <c r="SLH41" s="1176"/>
      <c r="SLI41" s="1176"/>
      <c r="SLJ41" s="1176"/>
      <c r="SLK41" s="1176"/>
      <c r="SLL41" s="1176"/>
      <c r="SLM41" s="1176"/>
      <c r="SLN41" s="1176"/>
      <c r="SLO41" s="1176"/>
      <c r="SLP41" s="1176"/>
      <c r="SLQ41" s="1176"/>
      <c r="SLR41" s="1176"/>
      <c r="SLS41" s="1176"/>
      <c r="SLT41" s="1176"/>
      <c r="SLU41" s="1176"/>
      <c r="SLV41" s="1176"/>
      <c r="SLW41" s="1176"/>
      <c r="SLX41" s="1176"/>
      <c r="SLY41" s="1176"/>
      <c r="SLZ41" s="1176"/>
      <c r="SMA41" s="1176"/>
      <c r="SMB41" s="1176"/>
      <c r="SMC41" s="1176"/>
      <c r="SMD41" s="1176"/>
      <c r="SME41" s="1176"/>
      <c r="SMF41" s="1176"/>
      <c r="SMG41" s="1176"/>
      <c r="SMH41" s="1176"/>
      <c r="SMI41" s="1176"/>
      <c r="SMJ41" s="1176"/>
      <c r="SMK41" s="1176"/>
      <c r="SML41" s="1176"/>
      <c r="SMM41" s="1176"/>
      <c r="SMN41" s="1176"/>
      <c r="SMO41" s="1176"/>
      <c r="SMP41" s="1176"/>
      <c r="SMQ41" s="1176"/>
      <c r="SMR41" s="1176"/>
      <c r="SMS41" s="1176"/>
      <c r="SMT41" s="1176"/>
      <c r="SMU41" s="1176"/>
      <c r="SMV41" s="1176"/>
      <c r="SMW41" s="1176"/>
      <c r="SMX41" s="1176"/>
      <c r="SMY41" s="1176"/>
      <c r="SMZ41" s="1176"/>
      <c r="SNA41" s="1176"/>
      <c r="SNB41" s="1176"/>
      <c r="SNC41" s="1176"/>
      <c r="SND41" s="1176"/>
      <c r="SNE41" s="1176"/>
      <c r="SNF41" s="1176"/>
      <c r="SNG41" s="1176"/>
      <c r="SNH41" s="1176"/>
      <c r="SNI41" s="1176"/>
      <c r="SNJ41" s="1176"/>
      <c r="SNK41" s="1176"/>
      <c r="SNL41" s="1176"/>
      <c r="SNM41" s="1176"/>
      <c r="SNN41" s="1176"/>
      <c r="SNO41" s="1176"/>
      <c r="SNP41" s="1176"/>
      <c r="SNQ41" s="1176"/>
      <c r="SNR41" s="1176"/>
      <c r="SNS41" s="1176"/>
      <c r="SNT41" s="1176"/>
      <c r="SNU41" s="1176"/>
      <c r="SNV41" s="1176"/>
      <c r="SNW41" s="1176"/>
      <c r="SNX41" s="1176"/>
      <c r="SNY41" s="1176"/>
      <c r="SNZ41" s="1176"/>
      <c r="SOA41" s="1176"/>
      <c r="SOB41" s="1176"/>
      <c r="SOC41" s="1176"/>
      <c r="SOD41" s="1176"/>
      <c r="SOE41" s="1176"/>
      <c r="SOF41" s="1176"/>
      <c r="SOG41" s="1176"/>
      <c r="SOH41" s="1176"/>
      <c r="SOI41" s="1176"/>
      <c r="SOJ41" s="1176"/>
      <c r="SOK41" s="1176"/>
      <c r="SOL41" s="1176"/>
      <c r="SOM41" s="1176"/>
      <c r="SON41" s="1176"/>
      <c r="SOO41" s="1176"/>
      <c r="SOP41" s="1176"/>
      <c r="SOQ41" s="1176"/>
      <c r="SOR41" s="1176"/>
      <c r="SOS41" s="1176"/>
      <c r="SOT41" s="1176"/>
      <c r="SOU41" s="1176"/>
      <c r="SOV41" s="1176"/>
      <c r="SOW41" s="1176"/>
      <c r="SOX41" s="1176"/>
      <c r="SOY41" s="1176"/>
      <c r="SOZ41" s="1176"/>
      <c r="SPA41" s="1176"/>
      <c r="SPB41" s="1176"/>
      <c r="SPC41" s="1176"/>
      <c r="SPD41" s="1176"/>
      <c r="SPE41" s="1176"/>
      <c r="SPF41" s="1176"/>
      <c r="SPG41" s="1176"/>
      <c r="SPH41" s="1176"/>
      <c r="SPI41" s="1176"/>
      <c r="SPJ41" s="1176"/>
      <c r="SPK41" s="1176"/>
      <c r="SPL41" s="1176"/>
      <c r="SPM41" s="1176"/>
      <c r="SPN41" s="1176"/>
      <c r="SPO41" s="1176"/>
      <c r="SPP41" s="1176"/>
      <c r="SPQ41" s="1176"/>
      <c r="SPR41" s="1176"/>
      <c r="SPS41" s="1176"/>
      <c r="SPT41" s="1176"/>
      <c r="SPU41" s="1176"/>
      <c r="SPV41" s="1176"/>
      <c r="SPW41" s="1176"/>
      <c r="SPX41" s="1176"/>
      <c r="SPY41" s="1176"/>
      <c r="SPZ41" s="1176"/>
      <c r="SQA41" s="1176"/>
      <c r="SQB41" s="1176"/>
      <c r="SQC41" s="1176"/>
      <c r="SQD41" s="1176"/>
      <c r="SQE41" s="1176"/>
      <c r="SQF41" s="1176"/>
      <c r="SQG41" s="1176"/>
      <c r="SQH41" s="1176"/>
      <c r="SQI41" s="1176"/>
      <c r="SQJ41" s="1176"/>
      <c r="SQK41" s="1176"/>
      <c r="SQL41" s="1176"/>
      <c r="SQM41" s="1176"/>
      <c r="SQN41" s="1176"/>
      <c r="SQO41" s="1176"/>
      <c r="SQP41" s="1176"/>
      <c r="SQQ41" s="1176"/>
      <c r="SQR41" s="1176"/>
      <c r="SQS41" s="1176"/>
      <c r="SQT41" s="1176"/>
      <c r="SQU41" s="1176"/>
      <c r="SQV41" s="1176"/>
      <c r="SQW41" s="1176"/>
      <c r="SQX41" s="1176"/>
      <c r="SQY41" s="1176"/>
      <c r="SQZ41" s="1176"/>
      <c r="SRA41" s="1176"/>
      <c r="SRB41" s="1176"/>
      <c r="SRC41" s="1176"/>
      <c r="SRD41" s="1176"/>
      <c r="SRE41" s="1176"/>
      <c r="SRF41" s="1176"/>
      <c r="SRG41" s="1176"/>
      <c r="SRH41" s="1176"/>
      <c r="SRI41" s="1176"/>
      <c r="SRJ41" s="1176"/>
      <c r="SRK41" s="1176"/>
      <c r="SRL41" s="1176"/>
      <c r="SRM41" s="1176"/>
      <c r="SRN41" s="1176"/>
      <c r="SRO41" s="1176"/>
      <c r="SRP41" s="1176"/>
      <c r="SRQ41" s="1176"/>
      <c r="SRR41" s="1176"/>
      <c r="SRS41" s="1176"/>
      <c r="SRT41" s="1176"/>
      <c r="SRU41" s="1176"/>
      <c r="SRV41" s="1176"/>
      <c r="SRW41" s="1176"/>
      <c r="SRX41" s="1176"/>
      <c r="SRY41" s="1176"/>
      <c r="SRZ41" s="1176"/>
      <c r="SSA41" s="1176"/>
      <c r="SSB41" s="1176"/>
      <c r="SSC41" s="1176"/>
      <c r="SSD41" s="1176"/>
      <c r="SSE41" s="1176"/>
      <c r="SSF41" s="1176"/>
      <c r="SSG41" s="1176"/>
      <c r="SSH41" s="1176"/>
      <c r="SSI41" s="1176"/>
      <c r="SSJ41" s="1176"/>
      <c r="SSK41" s="1176"/>
      <c r="SSL41" s="1176"/>
      <c r="SSM41" s="1176"/>
      <c r="SSN41" s="1176"/>
      <c r="SSO41" s="1176"/>
      <c r="SSP41" s="1176"/>
      <c r="SSQ41" s="1176"/>
      <c r="SSR41" s="1176"/>
      <c r="SSS41" s="1176"/>
      <c r="SST41" s="1176"/>
      <c r="SSU41" s="1176"/>
      <c r="SSV41" s="1176"/>
      <c r="SSW41" s="1176"/>
      <c r="SSX41" s="1176"/>
      <c r="SSY41" s="1176"/>
      <c r="SSZ41" s="1176"/>
      <c r="STA41" s="1176"/>
      <c r="STB41" s="1176"/>
      <c r="STC41" s="1176"/>
      <c r="STD41" s="1176"/>
      <c r="STE41" s="1176"/>
      <c r="STF41" s="1176"/>
      <c r="STG41" s="1176"/>
      <c r="STH41" s="1176"/>
      <c r="STI41" s="1176"/>
      <c r="STJ41" s="1176"/>
      <c r="STK41" s="1176"/>
      <c r="STL41" s="1176"/>
      <c r="STM41" s="1176"/>
      <c r="STN41" s="1176"/>
      <c r="STO41" s="1176"/>
      <c r="STP41" s="1176"/>
      <c r="STQ41" s="1176"/>
      <c r="STR41" s="1176"/>
      <c r="STS41" s="1176"/>
      <c r="STT41" s="1176"/>
      <c r="STU41" s="1176"/>
      <c r="STV41" s="1176"/>
      <c r="STW41" s="1176"/>
      <c r="STX41" s="1176"/>
      <c r="STY41" s="1176"/>
      <c r="STZ41" s="1176"/>
      <c r="SUA41" s="1176"/>
      <c r="SUB41" s="1176"/>
      <c r="SUC41" s="1176"/>
      <c r="SUD41" s="1176"/>
      <c r="SUE41" s="1176"/>
      <c r="SUF41" s="1176"/>
      <c r="SUG41" s="1176"/>
      <c r="SUH41" s="1176"/>
      <c r="SUI41" s="1176"/>
      <c r="SUJ41" s="1176"/>
      <c r="SUK41" s="1176"/>
      <c r="SUL41" s="1176"/>
      <c r="SUM41" s="1176"/>
      <c r="SUN41" s="1176"/>
      <c r="SUO41" s="1176"/>
      <c r="SUP41" s="1176"/>
      <c r="SUQ41" s="1176"/>
      <c r="SUR41" s="1176"/>
      <c r="SUS41" s="1176"/>
      <c r="SUT41" s="1176"/>
      <c r="SUU41" s="1176"/>
      <c r="SUV41" s="1176"/>
      <c r="SUW41" s="1176"/>
      <c r="SUX41" s="1176"/>
      <c r="SUY41" s="1176"/>
      <c r="SUZ41" s="1176"/>
      <c r="SVA41" s="1176"/>
      <c r="SVB41" s="1176"/>
      <c r="SVC41" s="1176"/>
      <c r="SVD41" s="1176"/>
      <c r="SVE41" s="1176"/>
      <c r="SVF41" s="1176"/>
      <c r="SVG41" s="1176"/>
      <c r="SVH41" s="1176"/>
      <c r="SVI41" s="1176"/>
      <c r="SVJ41" s="1176"/>
      <c r="SVK41" s="1176"/>
      <c r="SVL41" s="1176"/>
      <c r="SVM41" s="1176"/>
      <c r="SVN41" s="1176"/>
      <c r="SVO41" s="1176"/>
      <c r="SVP41" s="1176"/>
      <c r="SVQ41" s="1176"/>
      <c r="SVR41" s="1176"/>
      <c r="SVS41" s="1176"/>
      <c r="SVT41" s="1176"/>
      <c r="SVU41" s="1176"/>
      <c r="SVV41" s="1176"/>
      <c r="SVW41" s="1176"/>
      <c r="SVX41" s="1176"/>
      <c r="SVY41" s="1176"/>
      <c r="SVZ41" s="1176"/>
      <c r="SWA41" s="1176"/>
      <c r="SWB41" s="1176"/>
      <c r="SWC41" s="1176"/>
      <c r="SWD41" s="1176"/>
      <c r="SWE41" s="1176"/>
      <c r="SWF41" s="1176"/>
      <c r="SWG41" s="1176"/>
      <c r="SWH41" s="1176"/>
      <c r="SWI41" s="1176"/>
      <c r="SWJ41" s="1176"/>
      <c r="SWK41" s="1176"/>
      <c r="SWL41" s="1176"/>
      <c r="SWM41" s="1176"/>
      <c r="SWN41" s="1176"/>
      <c r="SWO41" s="1176"/>
      <c r="SWP41" s="1176"/>
      <c r="SWQ41" s="1176"/>
      <c r="SWR41" s="1176"/>
      <c r="SWS41" s="1176"/>
      <c r="SWT41" s="1176"/>
      <c r="SWU41" s="1176"/>
      <c r="SWV41" s="1176"/>
      <c r="SWW41" s="1176"/>
      <c r="SWX41" s="1176"/>
      <c r="SWY41" s="1176"/>
      <c r="SWZ41" s="1176"/>
      <c r="SXA41" s="1176"/>
      <c r="SXB41" s="1176"/>
      <c r="SXC41" s="1176"/>
      <c r="SXD41" s="1176"/>
      <c r="SXE41" s="1176"/>
      <c r="SXF41" s="1176"/>
      <c r="SXG41" s="1176"/>
      <c r="SXH41" s="1176"/>
      <c r="SXI41" s="1176"/>
      <c r="SXJ41" s="1176"/>
      <c r="SXK41" s="1176"/>
      <c r="SXL41" s="1176"/>
      <c r="SXM41" s="1176"/>
      <c r="SXN41" s="1176"/>
      <c r="SXO41" s="1176"/>
      <c r="SXP41" s="1176"/>
      <c r="SXQ41" s="1176"/>
      <c r="SXR41" s="1176"/>
      <c r="SXS41" s="1176"/>
      <c r="SXT41" s="1176"/>
      <c r="SXU41" s="1176"/>
      <c r="SXV41" s="1176"/>
      <c r="SXW41" s="1176"/>
      <c r="SXX41" s="1176"/>
      <c r="SXY41" s="1176"/>
      <c r="SXZ41" s="1176"/>
      <c r="SYA41" s="1176"/>
      <c r="SYB41" s="1176"/>
      <c r="SYC41" s="1176"/>
      <c r="SYD41" s="1176"/>
      <c r="SYE41" s="1176"/>
      <c r="SYF41" s="1176"/>
      <c r="SYG41" s="1176"/>
      <c r="SYH41" s="1176"/>
      <c r="SYI41" s="1176"/>
      <c r="SYJ41" s="1176"/>
      <c r="SYK41" s="1176"/>
      <c r="SYL41" s="1176"/>
      <c r="SYM41" s="1176"/>
      <c r="SYN41" s="1176"/>
      <c r="SYO41" s="1176"/>
      <c r="SYP41" s="1176"/>
      <c r="SYQ41" s="1176"/>
      <c r="SYR41" s="1176"/>
      <c r="SYS41" s="1176"/>
      <c r="SYT41" s="1176"/>
      <c r="SYU41" s="1176"/>
      <c r="SYV41" s="1176"/>
      <c r="SYW41" s="1176"/>
      <c r="SYX41" s="1176"/>
      <c r="SYY41" s="1176"/>
      <c r="SYZ41" s="1176"/>
      <c r="SZA41" s="1176"/>
      <c r="SZB41" s="1176"/>
      <c r="SZC41" s="1176"/>
      <c r="SZD41" s="1176"/>
      <c r="SZE41" s="1176"/>
      <c r="SZF41" s="1176"/>
      <c r="SZG41" s="1176"/>
      <c r="SZH41" s="1176"/>
      <c r="SZI41" s="1176"/>
      <c r="SZJ41" s="1176"/>
      <c r="SZK41" s="1176"/>
      <c r="SZL41" s="1176"/>
      <c r="SZM41" s="1176"/>
      <c r="SZN41" s="1176"/>
      <c r="SZO41" s="1176"/>
      <c r="SZP41" s="1176"/>
      <c r="SZQ41" s="1176"/>
      <c r="SZR41" s="1176"/>
      <c r="SZS41" s="1176"/>
      <c r="SZT41" s="1176"/>
      <c r="SZU41" s="1176"/>
      <c r="SZV41" s="1176"/>
      <c r="SZW41" s="1176"/>
      <c r="SZX41" s="1176"/>
      <c r="SZY41" s="1176"/>
      <c r="SZZ41" s="1176"/>
      <c r="TAA41" s="1176"/>
      <c r="TAB41" s="1176"/>
      <c r="TAC41" s="1176"/>
      <c r="TAD41" s="1176"/>
      <c r="TAE41" s="1176"/>
      <c r="TAF41" s="1176"/>
      <c r="TAG41" s="1176"/>
      <c r="TAH41" s="1176"/>
      <c r="TAI41" s="1176"/>
      <c r="TAJ41" s="1176"/>
      <c r="TAK41" s="1176"/>
      <c r="TAL41" s="1176"/>
      <c r="TAM41" s="1176"/>
      <c r="TAN41" s="1176"/>
      <c r="TAO41" s="1176"/>
      <c r="TAP41" s="1176"/>
      <c r="TAQ41" s="1176"/>
      <c r="TAR41" s="1176"/>
      <c r="TAS41" s="1176"/>
      <c r="TAT41" s="1176"/>
      <c r="TAU41" s="1176"/>
      <c r="TAV41" s="1176"/>
      <c r="TAW41" s="1176"/>
      <c r="TAX41" s="1176"/>
      <c r="TAY41" s="1176"/>
      <c r="TAZ41" s="1176"/>
      <c r="TBA41" s="1176"/>
      <c r="TBB41" s="1176"/>
      <c r="TBC41" s="1176"/>
      <c r="TBD41" s="1176"/>
      <c r="TBE41" s="1176"/>
      <c r="TBF41" s="1176"/>
      <c r="TBG41" s="1176"/>
      <c r="TBH41" s="1176"/>
      <c r="TBI41" s="1176"/>
      <c r="TBJ41" s="1176"/>
      <c r="TBK41" s="1176"/>
      <c r="TBL41" s="1176"/>
      <c r="TBM41" s="1176"/>
      <c r="TBN41" s="1176"/>
      <c r="TBO41" s="1176"/>
      <c r="TBP41" s="1176"/>
      <c r="TBQ41" s="1176"/>
      <c r="TBR41" s="1176"/>
      <c r="TBS41" s="1176"/>
      <c r="TBT41" s="1176"/>
      <c r="TBU41" s="1176"/>
      <c r="TBV41" s="1176"/>
      <c r="TBW41" s="1176"/>
      <c r="TBX41" s="1176"/>
      <c r="TBY41" s="1176"/>
      <c r="TBZ41" s="1176"/>
      <c r="TCA41" s="1176"/>
      <c r="TCB41" s="1176"/>
      <c r="TCC41" s="1176"/>
      <c r="TCD41" s="1176"/>
      <c r="TCE41" s="1176"/>
      <c r="TCF41" s="1176"/>
      <c r="TCG41" s="1176"/>
      <c r="TCH41" s="1176"/>
      <c r="TCI41" s="1176"/>
      <c r="TCJ41" s="1176"/>
      <c r="TCK41" s="1176"/>
      <c r="TCL41" s="1176"/>
      <c r="TCM41" s="1176"/>
      <c r="TCN41" s="1176"/>
      <c r="TCO41" s="1176"/>
      <c r="TCP41" s="1176"/>
      <c r="TCQ41" s="1176"/>
      <c r="TCR41" s="1176"/>
      <c r="TCS41" s="1176"/>
      <c r="TCT41" s="1176"/>
      <c r="TCU41" s="1176"/>
      <c r="TCV41" s="1176"/>
      <c r="TCW41" s="1176"/>
      <c r="TCX41" s="1176"/>
      <c r="TCY41" s="1176"/>
      <c r="TCZ41" s="1176"/>
      <c r="TDA41" s="1176"/>
      <c r="TDB41" s="1176"/>
      <c r="TDC41" s="1176"/>
      <c r="TDD41" s="1176"/>
      <c r="TDE41" s="1176"/>
      <c r="TDF41" s="1176"/>
      <c r="TDG41" s="1176"/>
      <c r="TDH41" s="1176"/>
      <c r="TDI41" s="1176"/>
      <c r="TDJ41" s="1176"/>
      <c r="TDK41" s="1176"/>
      <c r="TDL41" s="1176"/>
      <c r="TDM41" s="1176"/>
      <c r="TDN41" s="1176"/>
      <c r="TDO41" s="1176"/>
      <c r="TDP41" s="1176"/>
      <c r="TDQ41" s="1176"/>
      <c r="TDR41" s="1176"/>
      <c r="TDS41" s="1176"/>
      <c r="TDT41" s="1176"/>
      <c r="TDU41" s="1176"/>
      <c r="TDV41" s="1176"/>
      <c r="TDW41" s="1176"/>
      <c r="TDX41" s="1176"/>
      <c r="TDY41" s="1176"/>
      <c r="TDZ41" s="1176"/>
      <c r="TEA41" s="1176"/>
      <c r="TEB41" s="1176"/>
      <c r="TEC41" s="1176"/>
      <c r="TED41" s="1176"/>
      <c r="TEE41" s="1176"/>
      <c r="TEF41" s="1176"/>
      <c r="TEG41" s="1176"/>
      <c r="TEH41" s="1176"/>
      <c r="TEI41" s="1176"/>
      <c r="TEJ41" s="1176"/>
      <c r="TEK41" s="1176"/>
      <c r="TEL41" s="1176"/>
      <c r="TEM41" s="1176"/>
      <c r="TEN41" s="1176"/>
      <c r="TEO41" s="1176"/>
      <c r="TEP41" s="1176"/>
      <c r="TEQ41" s="1176"/>
      <c r="TER41" s="1176"/>
      <c r="TES41" s="1176"/>
      <c r="TET41" s="1176"/>
      <c r="TEU41" s="1176"/>
      <c r="TEV41" s="1176"/>
      <c r="TEW41" s="1176"/>
      <c r="TEX41" s="1176"/>
      <c r="TEY41" s="1176"/>
      <c r="TEZ41" s="1176"/>
      <c r="TFA41" s="1176"/>
      <c r="TFB41" s="1176"/>
      <c r="TFC41" s="1176"/>
      <c r="TFD41" s="1176"/>
      <c r="TFE41" s="1176"/>
      <c r="TFF41" s="1176"/>
      <c r="TFG41" s="1176"/>
      <c r="TFH41" s="1176"/>
      <c r="TFI41" s="1176"/>
      <c r="TFJ41" s="1176"/>
      <c r="TFK41" s="1176"/>
      <c r="TFL41" s="1176"/>
      <c r="TFM41" s="1176"/>
      <c r="TFN41" s="1176"/>
      <c r="TFO41" s="1176"/>
      <c r="TFP41" s="1176"/>
      <c r="TFQ41" s="1176"/>
      <c r="TFR41" s="1176"/>
      <c r="TFS41" s="1176"/>
      <c r="TFT41" s="1176"/>
      <c r="TFU41" s="1176"/>
      <c r="TFV41" s="1176"/>
      <c r="TFW41" s="1176"/>
      <c r="TFX41" s="1176"/>
      <c r="TFY41" s="1176"/>
      <c r="TFZ41" s="1176"/>
      <c r="TGA41" s="1176"/>
      <c r="TGB41" s="1176"/>
      <c r="TGC41" s="1176"/>
      <c r="TGD41" s="1176"/>
      <c r="TGE41" s="1176"/>
      <c r="TGF41" s="1176"/>
      <c r="TGG41" s="1176"/>
      <c r="TGH41" s="1176"/>
      <c r="TGI41" s="1176"/>
      <c r="TGJ41" s="1176"/>
      <c r="TGK41" s="1176"/>
      <c r="TGL41" s="1176"/>
      <c r="TGM41" s="1176"/>
      <c r="TGN41" s="1176"/>
      <c r="TGO41" s="1176"/>
      <c r="TGP41" s="1176"/>
      <c r="TGQ41" s="1176"/>
      <c r="TGR41" s="1176"/>
      <c r="TGS41" s="1176"/>
      <c r="TGT41" s="1176"/>
      <c r="TGU41" s="1176"/>
      <c r="TGV41" s="1176"/>
      <c r="TGW41" s="1176"/>
      <c r="TGX41" s="1176"/>
      <c r="TGY41" s="1176"/>
      <c r="TGZ41" s="1176"/>
      <c r="THA41" s="1176"/>
      <c r="THB41" s="1176"/>
      <c r="THC41" s="1176"/>
      <c r="THD41" s="1176"/>
      <c r="THE41" s="1176"/>
      <c r="THF41" s="1176"/>
      <c r="THG41" s="1176"/>
      <c r="THH41" s="1176"/>
      <c r="THI41" s="1176"/>
      <c r="THJ41" s="1176"/>
      <c r="THK41" s="1176"/>
      <c r="THL41" s="1176"/>
      <c r="THM41" s="1176"/>
      <c r="THN41" s="1176"/>
      <c r="THO41" s="1176"/>
      <c r="THP41" s="1176"/>
      <c r="THQ41" s="1176"/>
      <c r="THR41" s="1176"/>
      <c r="THS41" s="1176"/>
      <c r="THT41" s="1176"/>
      <c r="THU41" s="1176"/>
      <c r="THV41" s="1176"/>
      <c r="THW41" s="1176"/>
      <c r="THX41" s="1176"/>
      <c r="THY41" s="1176"/>
      <c r="THZ41" s="1176"/>
      <c r="TIA41" s="1176"/>
      <c r="TIB41" s="1176"/>
      <c r="TIC41" s="1176"/>
      <c r="TID41" s="1176"/>
      <c r="TIE41" s="1176"/>
      <c r="TIF41" s="1176"/>
      <c r="TIG41" s="1176"/>
      <c r="TIH41" s="1176"/>
      <c r="TII41" s="1176"/>
      <c r="TIJ41" s="1176"/>
      <c r="TIK41" s="1176"/>
      <c r="TIL41" s="1176"/>
      <c r="TIM41" s="1176"/>
      <c r="TIN41" s="1176"/>
      <c r="TIO41" s="1176"/>
      <c r="TIP41" s="1176"/>
      <c r="TIQ41" s="1176"/>
      <c r="TIR41" s="1176"/>
      <c r="TIS41" s="1176"/>
      <c r="TIT41" s="1176"/>
      <c r="TIU41" s="1176"/>
      <c r="TIV41" s="1176"/>
      <c r="TIW41" s="1176"/>
      <c r="TIX41" s="1176"/>
      <c r="TIY41" s="1176"/>
      <c r="TIZ41" s="1176"/>
      <c r="TJA41" s="1176"/>
      <c r="TJB41" s="1176"/>
      <c r="TJC41" s="1176"/>
      <c r="TJD41" s="1176"/>
      <c r="TJE41" s="1176"/>
      <c r="TJF41" s="1176"/>
      <c r="TJG41" s="1176"/>
      <c r="TJH41" s="1176"/>
      <c r="TJI41" s="1176"/>
      <c r="TJJ41" s="1176"/>
      <c r="TJK41" s="1176"/>
      <c r="TJL41" s="1176"/>
      <c r="TJM41" s="1176"/>
      <c r="TJN41" s="1176"/>
      <c r="TJO41" s="1176"/>
      <c r="TJP41" s="1176"/>
      <c r="TJQ41" s="1176"/>
      <c r="TJR41" s="1176"/>
      <c r="TJS41" s="1176"/>
      <c r="TJT41" s="1176"/>
      <c r="TJU41" s="1176"/>
      <c r="TJV41" s="1176"/>
      <c r="TJW41" s="1176"/>
      <c r="TJX41" s="1176"/>
      <c r="TJY41" s="1176"/>
      <c r="TJZ41" s="1176"/>
      <c r="TKA41" s="1176"/>
      <c r="TKB41" s="1176"/>
      <c r="TKC41" s="1176"/>
      <c r="TKD41" s="1176"/>
      <c r="TKE41" s="1176"/>
      <c r="TKF41" s="1176"/>
      <c r="TKG41" s="1176"/>
      <c r="TKH41" s="1176"/>
      <c r="TKI41" s="1176"/>
      <c r="TKJ41" s="1176"/>
      <c r="TKK41" s="1176"/>
      <c r="TKL41" s="1176"/>
      <c r="TKM41" s="1176"/>
      <c r="TKN41" s="1176"/>
      <c r="TKO41" s="1176"/>
      <c r="TKP41" s="1176"/>
      <c r="TKQ41" s="1176"/>
      <c r="TKR41" s="1176"/>
      <c r="TKS41" s="1176"/>
      <c r="TKT41" s="1176"/>
      <c r="TKU41" s="1176"/>
      <c r="TKV41" s="1176"/>
      <c r="TKW41" s="1176"/>
      <c r="TKX41" s="1176"/>
      <c r="TKY41" s="1176"/>
      <c r="TKZ41" s="1176"/>
      <c r="TLA41" s="1176"/>
      <c r="TLB41" s="1176"/>
      <c r="TLC41" s="1176"/>
      <c r="TLD41" s="1176"/>
      <c r="TLE41" s="1176"/>
      <c r="TLF41" s="1176"/>
      <c r="TLG41" s="1176"/>
      <c r="TLH41" s="1176"/>
      <c r="TLI41" s="1176"/>
      <c r="TLJ41" s="1176"/>
      <c r="TLK41" s="1176"/>
      <c r="TLL41" s="1176"/>
      <c r="TLM41" s="1176"/>
      <c r="TLN41" s="1176"/>
      <c r="TLO41" s="1176"/>
      <c r="TLP41" s="1176"/>
      <c r="TLQ41" s="1176"/>
      <c r="TLR41" s="1176"/>
      <c r="TLS41" s="1176"/>
      <c r="TLT41" s="1176"/>
      <c r="TLU41" s="1176"/>
      <c r="TLV41" s="1176"/>
      <c r="TLW41" s="1176"/>
      <c r="TLX41" s="1176"/>
      <c r="TLY41" s="1176"/>
      <c r="TLZ41" s="1176"/>
      <c r="TMA41" s="1176"/>
      <c r="TMB41" s="1176"/>
      <c r="TMC41" s="1176"/>
      <c r="TMD41" s="1176"/>
      <c r="TME41" s="1176"/>
      <c r="TMF41" s="1176"/>
      <c r="TMG41" s="1176"/>
      <c r="TMH41" s="1176"/>
      <c r="TMI41" s="1176"/>
      <c r="TMJ41" s="1176"/>
      <c r="TMK41" s="1176"/>
      <c r="TML41" s="1176"/>
      <c r="TMM41" s="1176"/>
      <c r="TMN41" s="1176"/>
      <c r="TMO41" s="1176"/>
      <c r="TMP41" s="1176"/>
      <c r="TMQ41" s="1176"/>
      <c r="TMR41" s="1176"/>
      <c r="TMS41" s="1176"/>
      <c r="TMT41" s="1176"/>
      <c r="TMU41" s="1176"/>
      <c r="TMV41" s="1176"/>
      <c r="TMW41" s="1176"/>
      <c r="TMX41" s="1176"/>
      <c r="TMY41" s="1176"/>
      <c r="TMZ41" s="1176"/>
      <c r="TNA41" s="1176"/>
      <c r="TNB41" s="1176"/>
      <c r="TNC41" s="1176"/>
      <c r="TND41" s="1176"/>
      <c r="TNE41" s="1176"/>
      <c r="TNF41" s="1176"/>
      <c r="TNG41" s="1176"/>
      <c r="TNH41" s="1176"/>
      <c r="TNI41" s="1176"/>
      <c r="TNJ41" s="1176"/>
      <c r="TNK41" s="1176"/>
      <c r="TNL41" s="1176"/>
      <c r="TNM41" s="1176"/>
      <c r="TNN41" s="1176"/>
      <c r="TNO41" s="1176"/>
      <c r="TNP41" s="1176"/>
      <c r="TNQ41" s="1176"/>
      <c r="TNR41" s="1176"/>
      <c r="TNS41" s="1176"/>
      <c r="TNT41" s="1176"/>
      <c r="TNU41" s="1176"/>
      <c r="TNV41" s="1176"/>
      <c r="TNW41" s="1176"/>
      <c r="TNX41" s="1176"/>
      <c r="TNY41" s="1176"/>
      <c r="TNZ41" s="1176"/>
      <c r="TOA41" s="1176"/>
      <c r="TOB41" s="1176"/>
      <c r="TOC41" s="1176"/>
      <c r="TOD41" s="1176"/>
      <c r="TOE41" s="1176"/>
      <c r="TOF41" s="1176"/>
      <c r="TOG41" s="1176"/>
      <c r="TOH41" s="1176"/>
      <c r="TOI41" s="1176"/>
      <c r="TOJ41" s="1176"/>
      <c r="TOK41" s="1176"/>
      <c r="TOL41" s="1176"/>
      <c r="TOM41" s="1176"/>
      <c r="TON41" s="1176"/>
      <c r="TOO41" s="1176"/>
      <c r="TOP41" s="1176"/>
      <c r="TOQ41" s="1176"/>
      <c r="TOR41" s="1176"/>
      <c r="TOS41" s="1176"/>
      <c r="TOT41" s="1176"/>
      <c r="TOU41" s="1176"/>
      <c r="TOV41" s="1176"/>
      <c r="TOW41" s="1176"/>
      <c r="TOX41" s="1176"/>
      <c r="TOY41" s="1176"/>
      <c r="TOZ41" s="1176"/>
      <c r="TPA41" s="1176"/>
      <c r="TPB41" s="1176"/>
      <c r="TPC41" s="1176"/>
      <c r="TPD41" s="1176"/>
      <c r="TPE41" s="1176"/>
      <c r="TPF41" s="1176"/>
      <c r="TPG41" s="1176"/>
      <c r="TPH41" s="1176"/>
      <c r="TPI41" s="1176"/>
      <c r="TPJ41" s="1176"/>
      <c r="TPK41" s="1176"/>
      <c r="TPL41" s="1176"/>
      <c r="TPM41" s="1176"/>
      <c r="TPN41" s="1176"/>
      <c r="TPO41" s="1176"/>
      <c r="TPP41" s="1176"/>
      <c r="TPQ41" s="1176"/>
      <c r="TPR41" s="1176"/>
      <c r="TPS41" s="1176"/>
      <c r="TPT41" s="1176"/>
      <c r="TPU41" s="1176"/>
      <c r="TPV41" s="1176"/>
      <c r="TPW41" s="1176"/>
      <c r="TPX41" s="1176"/>
      <c r="TPY41" s="1176"/>
      <c r="TPZ41" s="1176"/>
      <c r="TQA41" s="1176"/>
      <c r="TQB41" s="1176"/>
      <c r="TQC41" s="1176"/>
      <c r="TQD41" s="1176"/>
      <c r="TQE41" s="1176"/>
      <c r="TQF41" s="1176"/>
      <c r="TQG41" s="1176"/>
      <c r="TQH41" s="1176"/>
      <c r="TQI41" s="1176"/>
      <c r="TQJ41" s="1176"/>
      <c r="TQK41" s="1176"/>
      <c r="TQL41" s="1176"/>
      <c r="TQM41" s="1176"/>
      <c r="TQN41" s="1176"/>
      <c r="TQO41" s="1176"/>
      <c r="TQP41" s="1176"/>
      <c r="TQQ41" s="1176"/>
      <c r="TQR41" s="1176"/>
      <c r="TQS41" s="1176"/>
      <c r="TQT41" s="1176"/>
      <c r="TQU41" s="1176"/>
      <c r="TQV41" s="1176"/>
      <c r="TQW41" s="1176"/>
      <c r="TQX41" s="1176"/>
      <c r="TQY41" s="1176"/>
      <c r="TQZ41" s="1176"/>
      <c r="TRA41" s="1176"/>
      <c r="TRB41" s="1176"/>
      <c r="TRC41" s="1176"/>
      <c r="TRD41" s="1176"/>
      <c r="TRE41" s="1176"/>
      <c r="TRF41" s="1176"/>
      <c r="TRG41" s="1176"/>
      <c r="TRH41" s="1176"/>
      <c r="TRI41" s="1176"/>
      <c r="TRJ41" s="1176"/>
      <c r="TRK41" s="1176"/>
      <c r="TRL41" s="1176"/>
      <c r="TRM41" s="1176"/>
      <c r="TRN41" s="1176"/>
      <c r="TRO41" s="1176"/>
      <c r="TRP41" s="1176"/>
      <c r="TRQ41" s="1176"/>
      <c r="TRR41" s="1176"/>
      <c r="TRS41" s="1176"/>
      <c r="TRT41" s="1176"/>
      <c r="TRU41" s="1176"/>
      <c r="TRV41" s="1176"/>
      <c r="TRW41" s="1176"/>
      <c r="TRX41" s="1176"/>
      <c r="TRY41" s="1176"/>
      <c r="TRZ41" s="1176"/>
      <c r="TSA41" s="1176"/>
      <c r="TSB41" s="1176"/>
      <c r="TSC41" s="1176"/>
      <c r="TSD41" s="1176"/>
      <c r="TSE41" s="1176"/>
      <c r="TSF41" s="1176"/>
      <c r="TSG41" s="1176"/>
      <c r="TSH41" s="1176"/>
      <c r="TSI41" s="1176"/>
      <c r="TSJ41" s="1176"/>
      <c r="TSK41" s="1176"/>
      <c r="TSL41" s="1176"/>
      <c r="TSM41" s="1176"/>
      <c r="TSN41" s="1176"/>
      <c r="TSO41" s="1176"/>
      <c r="TSP41" s="1176"/>
      <c r="TSQ41" s="1176"/>
      <c r="TSR41" s="1176"/>
      <c r="TSS41" s="1176"/>
      <c r="TST41" s="1176"/>
      <c r="TSU41" s="1176"/>
      <c r="TSV41" s="1176"/>
      <c r="TSW41" s="1176"/>
      <c r="TSX41" s="1176"/>
      <c r="TSY41" s="1176"/>
      <c r="TSZ41" s="1176"/>
      <c r="TTA41" s="1176"/>
      <c r="TTB41" s="1176"/>
      <c r="TTC41" s="1176"/>
      <c r="TTD41" s="1176"/>
      <c r="TTE41" s="1176"/>
      <c r="TTF41" s="1176"/>
      <c r="TTG41" s="1176"/>
      <c r="TTH41" s="1176"/>
      <c r="TTI41" s="1176"/>
      <c r="TTJ41" s="1176"/>
      <c r="TTK41" s="1176"/>
      <c r="TTL41" s="1176"/>
      <c r="TTM41" s="1176"/>
      <c r="TTN41" s="1176"/>
      <c r="TTO41" s="1176"/>
      <c r="TTP41" s="1176"/>
      <c r="TTQ41" s="1176"/>
      <c r="TTR41" s="1176"/>
      <c r="TTS41" s="1176"/>
      <c r="TTT41" s="1176"/>
      <c r="TTU41" s="1176"/>
      <c r="TTV41" s="1176"/>
      <c r="TTW41" s="1176"/>
      <c r="TTX41" s="1176"/>
      <c r="TTY41" s="1176"/>
      <c r="TTZ41" s="1176"/>
      <c r="TUA41" s="1176"/>
      <c r="TUB41" s="1176"/>
      <c r="TUC41" s="1176"/>
      <c r="TUD41" s="1176"/>
      <c r="TUE41" s="1176"/>
      <c r="TUF41" s="1176"/>
      <c r="TUG41" s="1176"/>
      <c r="TUH41" s="1176"/>
      <c r="TUI41" s="1176"/>
      <c r="TUJ41" s="1176"/>
      <c r="TUK41" s="1176"/>
      <c r="TUL41" s="1176"/>
      <c r="TUM41" s="1176"/>
      <c r="TUN41" s="1176"/>
      <c r="TUO41" s="1176"/>
      <c r="TUP41" s="1176"/>
      <c r="TUQ41" s="1176"/>
      <c r="TUR41" s="1176"/>
      <c r="TUS41" s="1176"/>
      <c r="TUT41" s="1176"/>
      <c r="TUU41" s="1176"/>
      <c r="TUV41" s="1176"/>
      <c r="TUW41" s="1176"/>
      <c r="TUX41" s="1176"/>
      <c r="TUY41" s="1176"/>
      <c r="TUZ41" s="1176"/>
      <c r="TVA41" s="1176"/>
      <c r="TVB41" s="1176"/>
      <c r="TVC41" s="1176"/>
      <c r="TVD41" s="1176"/>
      <c r="TVE41" s="1176"/>
      <c r="TVF41" s="1176"/>
      <c r="TVG41" s="1176"/>
      <c r="TVH41" s="1176"/>
      <c r="TVI41" s="1176"/>
      <c r="TVJ41" s="1176"/>
      <c r="TVK41" s="1176"/>
      <c r="TVL41" s="1176"/>
      <c r="TVM41" s="1176"/>
      <c r="TVN41" s="1176"/>
      <c r="TVO41" s="1176"/>
      <c r="TVP41" s="1176"/>
      <c r="TVQ41" s="1176"/>
      <c r="TVR41" s="1176"/>
      <c r="TVS41" s="1176"/>
      <c r="TVT41" s="1176"/>
      <c r="TVU41" s="1176"/>
      <c r="TVV41" s="1176"/>
      <c r="TVW41" s="1176"/>
      <c r="TVX41" s="1176"/>
      <c r="TVY41" s="1176"/>
      <c r="TVZ41" s="1176"/>
      <c r="TWA41" s="1176"/>
      <c r="TWB41" s="1176"/>
      <c r="TWC41" s="1176"/>
      <c r="TWD41" s="1176"/>
      <c r="TWE41" s="1176"/>
      <c r="TWF41" s="1176"/>
      <c r="TWG41" s="1176"/>
      <c r="TWH41" s="1176"/>
      <c r="TWI41" s="1176"/>
      <c r="TWJ41" s="1176"/>
      <c r="TWK41" s="1176"/>
      <c r="TWL41" s="1176"/>
      <c r="TWM41" s="1176"/>
      <c r="TWN41" s="1176"/>
      <c r="TWO41" s="1176"/>
      <c r="TWP41" s="1176"/>
      <c r="TWQ41" s="1176"/>
      <c r="TWR41" s="1176"/>
      <c r="TWS41" s="1176"/>
      <c r="TWT41" s="1176"/>
      <c r="TWU41" s="1176"/>
      <c r="TWV41" s="1176"/>
      <c r="TWW41" s="1176"/>
      <c r="TWX41" s="1176"/>
      <c r="TWY41" s="1176"/>
      <c r="TWZ41" s="1176"/>
      <c r="TXA41" s="1176"/>
      <c r="TXB41" s="1176"/>
      <c r="TXC41" s="1176"/>
      <c r="TXD41" s="1176"/>
      <c r="TXE41" s="1176"/>
      <c r="TXF41" s="1176"/>
      <c r="TXG41" s="1176"/>
      <c r="TXH41" s="1176"/>
      <c r="TXI41" s="1176"/>
      <c r="TXJ41" s="1176"/>
      <c r="TXK41" s="1176"/>
      <c r="TXL41" s="1176"/>
      <c r="TXM41" s="1176"/>
      <c r="TXN41" s="1176"/>
      <c r="TXO41" s="1176"/>
      <c r="TXP41" s="1176"/>
      <c r="TXQ41" s="1176"/>
      <c r="TXR41" s="1176"/>
      <c r="TXS41" s="1176"/>
      <c r="TXT41" s="1176"/>
      <c r="TXU41" s="1176"/>
      <c r="TXV41" s="1176"/>
      <c r="TXW41" s="1176"/>
      <c r="TXX41" s="1176"/>
      <c r="TXY41" s="1176"/>
      <c r="TXZ41" s="1176"/>
      <c r="TYA41" s="1176"/>
      <c r="TYB41" s="1176"/>
      <c r="TYC41" s="1176"/>
      <c r="TYD41" s="1176"/>
      <c r="TYE41" s="1176"/>
      <c r="TYF41" s="1176"/>
      <c r="TYG41" s="1176"/>
      <c r="TYH41" s="1176"/>
      <c r="TYI41" s="1176"/>
      <c r="TYJ41" s="1176"/>
      <c r="TYK41" s="1176"/>
      <c r="TYL41" s="1176"/>
      <c r="TYM41" s="1176"/>
      <c r="TYN41" s="1176"/>
      <c r="TYO41" s="1176"/>
      <c r="TYP41" s="1176"/>
      <c r="TYQ41" s="1176"/>
      <c r="TYR41" s="1176"/>
      <c r="TYS41" s="1176"/>
      <c r="TYT41" s="1176"/>
      <c r="TYU41" s="1176"/>
      <c r="TYV41" s="1176"/>
      <c r="TYW41" s="1176"/>
      <c r="TYX41" s="1176"/>
      <c r="TYY41" s="1176"/>
      <c r="TYZ41" s="1176"/>
      <c r="TZA41" s="1176"/>
      <c r="TZB41" s="1176"/>
      <c r="TZC41" s="1176"/>
      <c r="TZD41" s="1176"/>
      <c r="TZE41" s="1176"/>
      <c r="TZF41" s="1176"/>
      <c r="TZG41" s="1176"/>
      <c r="TZH41" s="1176"/>
      <c r="TZI41" s="1176"/>
      <c r="TZJ41" s="1176"/>
      <c r="TZK41" s="1176"/>
      <c r="TZL41" s="1176"/>
      <c r="TZM41" s="1176"/>
      <c r="TZN41" s="1176"/>
      <c r="TZO41" s="1176"/>
      <c r="TZP41" s="1176"/>
      <c r="TZQ41" s="1176"/>
      <c r="TZR41" s="1176"/>
      <c r="TZS41" s="1176"/>
      <c r="TZT41" s="1176"/>
      <c r="TZU41" s="1176"/>
      <c r="TZV41" s="1176"/>
      <c r="TZW41" s="1176"/>
      <c r="TZX41" s="1176"/>
      <c r="TZY41" s="1176"/>
      <c r="TZZ41" s="1176"/>
      <c r="UAA41" s="1176"/>
      <c r="UAB41" s="1176"/>
      <c r="UAC41" s="1176"/>
      <c r="UAD41" s="1176"/>
      <c r="UAE41" s="1176"/>
      <c r="UAF41" s="1176"/>
      <c r="UAG41" s="1176"/>
      <c r="UAH41" s="1176"/>
      <c r="UAI41" s="1176"/>
      <c r="UAJ41" s="1176"/>
      <c r="UAK41" s="1176"/>
      <c r="UAL41" s="1176"/>
      <c r="UAM41" s="1176"/>
      <c r="UAN41" s="1176"/>
      <c r="UAO41" s="1176"/>
      <c r="UAP41" s="1176"/>
      <c r="UAQ41" s="1176"/>
      <c r="UAR41" s="1176"/>
      <c r="UAS41" s="1176"/>
      <c r="UAT41" s="1176"/>
      <c r="UAU41" s="1176"/>
      <c r="UAV41" s="1176"/>
      <c r="UAW41" s="1176"/>
      <c r="UAX41" s="1176"/>
      <c r="UAY41" s="1176"/>
      <c r="UAZ41" s="1176"/>
      <c r="UBA41" s="1176"/>
      <c r="UBB41" s="1176"/>
      <c r="UBC41" s="1176"/>
      <c r="UBD41" s="1176"/>
      <c r="UBE41" s="1176"/>
      <c r="UBF41" s="1176"/>
      <c r="UBG41" s="1176"/>
      <c r="UBH41" s="1176"/>
      <c r="UBI41" s="1176"/>
      <c r="UBJ41" s="1176"/>
      <c r="UBK41" s="1176"/>
      <c r="UBL41" s="1176"/>
      <c r="UBM41" s="1176"/>
      <c r="UBN41" s="1176"/>
      <c r="UBO41" s="1176"/>
      <c r="UBP41" s="1176"/>
      <c r="UBQ41" s="1176"/>
      <c r="UBR41" s="1176"/>
      <c r="UBS41" s="1176"/>
      <c r="UBT41" s="1176"/>
      <c r="UBU41" s="1176"/>
      <c r="UBV41" s="1176"/>
      <c r="UBW41" s="1176"/>
      <c r="UBX41" s="1176"/>
      <c r="UBY41" s="1176"/>
      <c r="UBZ41" s="1176"/>
      <c r="UCA41" s="1176"/>
      <c r="UCB41" s="1176"/>
      <c r="UCC41" s="1176"/>
      <c r="UCD41" s="1176"/>
      <c r="UCE41" s="1176"/>
      <c r="UCF41" s="1176"/>
      <c r="UCG41" s="1176"/>
      <c r="UCH41" s="1176"/>
      <c r="UCI41" s="1176"/>
      <c r="UCJ41" s="1176"/>
      <c r="UCK41" s="1176"/>
      <c r="UCL41" s="1176"/>
      <c r="UCM41" s="1176"/>
      <c r="UCN41" s="1176"/>
      <c r="UCO41" s="1176"/>
      <c r="UCP41" s="1176"/>
      <c r="UCQ41" s="1176"/>
      <c r="UCR41" s="1176"/>
      <c r="UCS41" s="1176"/>
      <c r="UCT41" s="1176"/>
      <c r="UCU41" s="1176"/>
      <c r="UCV41" s="1176"/>
      <c r="UCW41" s="1176"/>
      <c r="UCX41" s="1176"/>
      <c r="UCY41" s="1176"/>
      <c r="UCZ41" s="1176"/>
      <c r="UDA41" s="1176"/>
      <c r="UDB41" s="1176"/>
      <c r="UDC41" s="1176"/>
      <c r="UDD41" s="1176"/>
      <c r="UDE41" s="1176"/>
      <c r="UDF41" s="1176"/>
      <c r="UDG41" s="1176"/>
      <c r="UDH41" s="1176"/>
      <c r="UDI41" s="1176"/>
      <c r="UDJ41" s="1176"/>
      <c r="UDK41" s="1176"/>
      <c r="UDL41" s="1176"/>
      <c r="UDM41" s="1176"/>
      <c r="UDN41" s="1176"/>
      <c r="UDO41" s="1176"/>
      <c r="UDP41" s="1176"/>
      <c r="UDQ41" s="1176"/>
      <c r="UDR41" s="1176"/>
      <c r="UDS41" s="1176"/>
      <c r="UDT41" s="1176"/>
      <c r="UDU41" s="1176"/>
      <c r="UDV41" s="1176"/>
      <c r="UDW41" s="1176"/>
      <c r="UDX41" s="1176"/>
      <c r="UDY41" s="1176"/>
      <c r="UDZ41" s="1176"/>
      <c r="UEA41" s="1176"/>
      <c r="UEB41" s="1176"/>
      <c r="UEC41" s="1176"/>
      <c r="UED41" s="1176"/>
      <c r="UEE41" s="1176"/>
      <c r="UEF41" s="1176"/>
      <c r="UEG41" s="1176"/>
      <c r="UEH41" s="1176"/>
      <c r="UEI41" s="1176"/>
      <c r="UEJ41" s="1176"/>
      <c r="UEK41" s="1176"/>
      <c r="UEL41" s="1176"/>
      <c r="UEM41" s="1176"/>
      <c r="UEN41" s="1176"/>
      <c r="UEO41" s="1176"/>
      <c r="UEP41" s="1176"/>
      <c r="UEQ41" s="1176"/>
      <c r="UER41" s="1176"/>
      <c r="UES41" s="1176"/>
      <c r="UET41" s="1176"/>
      <c r="UEU41" s="1176"/>
      <c r="UEV41" s="1176"/>
      <c r="UEW41" s="1176"/>
      <c r="UEX41" s="1176"/>
      <c r="UEY41" s="1176"/>
      <c r="UEZ41" s="1176"/>
      <c r="UFA41" s="1176"/>
      <c r="UFB41" s="1176"/>
      <c r="UFC41" s="1176"/>
      <c r="UFD41" s="1176"/>
      <c r="UFE41" s="1176"/>
      <c r="UFF41" s="1176"/>
      <c r="UFG41" s="1176"/>
      <c r="UFH41" s="1176"/>
      <c r="UFI41" s="1176"/>
      <c r="UFJ41" s="1176"/>
      <c r="UFK41" s="1176"/>
      <c r="UFL41" s="1176"/>
      <c r="UFM41" s="1176"/>
      <c r="UFN41" s="1176"/>
      <c r="UFO41" s="1176"/>
      <c r="UFP41" s="1176"/>
      <c r="UFQ41" s="1176"/>
      <c r="UFR41" s="1176"/>
      <c r="UFS41" s="1176"/>
      <c r="UFT41" s="1176"/>
      <c r="UFU41" s="1176"/>
      <c r="UFV41" s="1176"/>
      <c r="UFW41" s="1176"/>
      <c r="UFX41" s="1176"/>
      <c r="UFY41" s="1176"/>
      <c r="UFZ41" s="1176"/>
      <c r="UGA41" s="1176"/>
      <c r="UGB41" s="1176"/>
      <c r="UGC41" s="1176"/>
      <c r="UGD41" s="1176"/>
      <c r="UGE41" s="1176"/>
      <c r="UGF41" s="1176"/>
      <c r="UGG41" s="1176"/>
      <c r="UGH41" s="1176"/>
      <c r="UGI41" s="1176"/>
      <c r="UGJ41" s="1176"/>
      <c r="UGK41" s="1176"/>
      <c r="UGL41" s="1176"/>
      <c r="UGM41" s="1176"/>
      <c r="UGN41" s="1176"/>
      <c r="UGO41" s="1176"/>
      <c r="UGP41" s="1176"/>
      <c r="UGQ41" s="1176"/>
      <c r="UGR41" s="1176"/>
      <c r="UGS41" s="1176"/>
      <c r="UGT41" s="1176"/>
      <c r="UGU41" s="1176"/>
      <c r="UGV41" s="1176"/>
      <c r="UGW41" s="1176"/>
      <c r="UGX41" s="1176"/>
      <c r="UGY41" s="1176"/>
      <c r="UGZ41" s="1176"/>
      <c r="UHA41" s="1176"/>
      <c r="UHB41" s="1176"/>
      <c r="UHC41" s="1176"/>
      <c r="UHD41" s="1176"/>
      <c r="UHE41" s="1176"/>
      <c r="UHF41" s="1176"/>
      <c r="UHG41" s="1176"/>
      <c r="UHH41" s="1176"/>
      <c r="UHI41" s="1176"/>
      <c r="UHJ41" s="1176"/>
      <c r="UHK41" s="1176"/>
      <c r="UHL41" s="1176"/>
      <c r="UHM41" s="1176"/>
      <c r="UHN41" s="1176"/>
      <c r="UHO41" s="1176"/>
      <c r="UHP41" s="1176"/>
      <c r="UHQ41" s="1176"/>
      <c r="UHR41" s="1176"/>
      <c r="UHS41" s="1176"/>
      <c r="UHT41" s="1176"/>
      <c r="UHU41" s="1176"/>
      <c r="UHV41" s="1176"/>
      <c r="UHW41" s="1176"/>
      <c r="UHX41" s="1176"/>
      <c r="UHY41" s="1176"/>
      <c r="UHZ41" s="1176"/>
      <c r="UIA41" s="1176"/>
      <c r="UIB41" s="1176"/>
      <c r="UIC41" s="1176"/>
      <c r="UID41" s="1176"/>
      <c r="UIE41" s="1176"/>
      <c r="UIF41" s="1176"/>
      <c r="UIG41" s="1176"/>
      <c r="UIH41" s="1176"/>
      <c r="UII41" s="1176"/>
      <c r="UIJ41" s="1176"/>
      <c r="UIK41" s="1176"/>
      <c r="UIL41" s="1176"/>
      <c r="UIM41" s="1176"/>
      <c r="UIN41" s="1176"/>
      <c r="UIO41" s="1176"/>
      <c r="UIP41" s="1176"/>
      <c r="UIQ41" s="1176"/>
      <c r="UIR41" s="1176"/>
      <c r="UIS41" s="1176"/>
      <c r="UIT41" s="1176"/>
      <c r="UIU41" s="1176"/>
      <c r="UIV41" s="1176"/>
      <c r="UIW41" s="1176"/>
      <c r="UIX41" s="1176"/>
      <c r="UIY41" s="1176"/>
      <c r="UIZ41" s="1176"/>
      <c r="UJA41" s="1176"/>
      <c r="UJB41" s="1176"/>
      <c r="UJC41" s="1176"/>
      <c r="UJD41" s="1176"/>
      <c r="UJE41" s="1176"/>
      <c r="UJF41" s="1176"/>
      <c r="UJG41" s="1176"/>
      <c r="UJH41" s="1176"/>
      <c r="UJI41" s="1176"/>
      <c r="UJJ41" s="1176"/>
      <c r="UJK41" s="1176"/>
      <c r="UJL41" s="1176"/>
      <c r="UJM41" s="1176"/>
      <c r="UJN41" s="1176"/>
      <c r="UJO41" s="1176"/>
      <c r="UJP41" s="1176"/>
      <c r="UJQ41" s="1176"/>
      <c r="UJR41" s="1176"/>
      <c r="UJS41" s="1176"/>
      <c r="UJT41" s="1176"/>
      <c r="UJU41" s="1176"/>
      <c r="UJV41" s="1176"/>
      <c r="UJW41" s="1176"/>
      <c r="UJX41" s="1176"/>
      <c r="UJY41" s="1176"/>
      <c r="UJZ41" s="1176"/>
      <c r="UKA41" s="1176"/>
      <c r="UKB41" s="1176"/>
      <c r="UKC41" s="1176"/>
      <c r="UKD41" s="1176"/>
      <c r="UKE41" s="1176"/>
      <c r="UKF41" s="1176"/>
      <c r="UKG41" s="1176"/>
      <c r="UKH41" s="1176"/>
      <c r="UKI41" s="1176"/>
      <c r="UKJ41" s="1176"/>
      <c r="UKK41" s="1176"/>
      <c r="UKL41" s="1176"/>
      <c r="UKM41" s="1176"/>
      <c r="UKN41" s="1176"/>
      <c r="UKO41" s="1176"/>
      <c r="UKP41" s="1176"/>
      <c r="UKQ41" s="1176"/>
      <c r="UKR41" s="1176"/>
      <c r="UKS41" s="1176"/>
      <c r="UKT41" s="1176"/>
      <c r="UKU41" s="1176"/>
      <c r="UKV41" s="1176"/>
      <c r="UKW41" s="1176"/>
      <c r="UKX41" s="1176"/>
      <c r="UKY41" s="1176"/>
      <c r="UKZ41" s="1176"/>
      <c r="ULA41" s="1176"/>
      <c r="ULB41" s="1176"/>
      <c r="ULC41" s="1176"/>
      <c r="ULD41" s="1176"/>
      <c r="ULE41" s="1176"/>
      <c r="ULF41" s="1176"/>
      <c r="ULG41" s="1176"/>
      <c r="ULH41" s="1176"/>
      <c r="ULI41" s="1176"/>
      <c r="ULJ41" s="1176"/>
      <c r="ULK41" s="1176"/>
      <c r="ULL41" s="1176"/>
      <c r="ULM41" s="1176"/>
      <c r="ULN41" s="1176"/>
      <c r="ULO41" s="1176"/>
      <c r="ULP41" s="1176"/>
      <c r="ULQ41" s="1176"/>
      <c r="ULR41" s="1176"/>
      <c r="ULS41" s="1176"/>
      <c r="ULT41" s="1176"/>
      <c r="ULU41" s="1176"/>
      <c r="ULV41" s="1176"/>
      <c r="ULW41" s="1176"/>
      <c r="ULX41" s="1176"/>
      <c r="ULY41" s="1176"/>
      <c r="ULZ41" s="1176"/>
      <c r="UMA41" s="1176"/>
      <c r="UMB41" s="1176"/>
      <c r="UMC41" s="1176"/>
      <c r="UMD41" s="1176"/>
      <c r="UME41" s="1176"/>
      <c r="UMF41" s="1176"/>
      <c r="UMG41" s="1176"/>
      <c r="UMH41" s="1176"/>
      <c r="UMI41" s="1176"/>
      <c r="UMJ41" s="1176"/>
      <c r="UMK41" s="1176"/>
      <c r="UML41" s="1176"/>
      <c r="UMM41" s="1176"/>
      <c r="UMN41" s="1176"/>
      <c r="UMO41" s="1176"/>
      <c r="UMP41" s="1176"/>
      <c r="UMQ41" s="1176"/>
      <c r="UMR41" s="1176"/>
      <c r="UMS41" s="1176"/>
      <c r="UMT41" s="1176"/>
      <c r="UMU41" s="1176"/>
      <c r="UMV41" s="1176"/>
      <c r="UMW41" s="1176"/>
      <c r="UMX41" s="1176"/>
      <c r="UMY41" s="1176"/>
      <c r="UMZ41" s="1176"/>
      <c r="UNA41" s="1176"/>
      <c r="UNB41" s="1176"/>
      <c r="UNC41" s="1176"/>
      <c r="UND41" s="1176"/>
      <c r="UNE41" s="1176"/>
      <c r="UNF41" s="1176"/>
      <c r="UNG41" s="1176"/>
      <c r="UNH41" s="1176"/>
      <c r="UNI41" s="1176"/>
      <c r="UNJ41" s="1176"/>
      <c r="UNK41" s="1176"/>
      <c r="UNL41" s="1176"/>
      <c r="UNM41" s="1176"/>
      <c r="UNN41" s="1176"/>
      <c r="UNO41" s="1176"/>
      <c r="UNP41" s="1176"/>
      <c r="UNQ41" s="1176"/>
      <c r="UNR41" s="1176"/>
      <c r="UNS41" s="1176"/>
      <c r="UNT41" s="1176"/>
      <c r="UNU41" s="1176"/>
      <c r="UNV41" s="1176"/>
      <c r="UNW41" s="1176"/>
      <c r="UNX41" s="1176"/>
      <c r="UNY41" s="1176"/>
      <c r="UNZ41" s="1176"/>
      <c r="UOA41" s="1176"/>
      <c r="UOB41" s="1176"/>
      <c r="UOC41" s="1176"/>
      <c r="UOD41" s="1176"/>
      <c r="UOE41" s="1176"/>
      <c r="UOF41" s="1176"/>
      <c r="UOG41" s="1176"/>
      <c r="UOH41" s="1176"/>
      <c r="UOI41" s="1176"/>
      <c r="UOJ41" s="1176"/>
      <c r="UOK41" s="1176"/>
      <c r="UOL41" s="1176"/>
      <c r="UOM41" s="1176"/>
      <c r="UON41" s="1176"/>
      <c r="UOO41" s="1176"/>
      <c r="UOP41" s="1176"/>
      <c r="UOQ41" s="1176"/>
      <c r="UOR41" s="1176"/>
      <c r="UOS41" s="1176"/>
      <c r="UOT41" s="1176"/>
      <c r="UOU41" s="1176"/>
      <c r="UOV41" s="1176"/>
      <c r="UOW41" s="1176"/>
      <c r="UOX41" s="1176"/>
      <c r="UOY41" s="1176"/>
      <c r="UOZ41" s="1176"/>
      <c r="UPA41" s="1176"/>
      <c r="UPB41" s="1176"/>
      <c r="UPC41" s="1176"/>
      <c r="UPD41" s="1176"/>
      <c r="UPE41" s="1176"/>
      <c r="UPF41" s="1176"/>
      <c r="UPG41" s="1176"/>
      <c r="UPH41" s="1176"/>
      <c r="UPI41" s="1176"/>
      <c r="UPJ41" s="1176"/>
      <c r="UPK41" s="1176"/>
      <c r="UPL41" s="1176"/>
      <c r="UPM41" s="1176"/>
      <c r="UPN41" s="1176"/>
      <c r="UPO41" s="1176"/>
      <c r="UPP41" s="1176"/>
      <c r="UPQ41" s="1176"/>
      <c r="UPR41" s="1176"/>
      <c r="UPS41" s="1176"/>
      <c r="UPT41" s="1176"/>
      <c r="UPU41" s="1176"/>
      <c r="UPV41" s="1176"/>
      <c r="UPW41" s="1176"/>
      <c r="UPX41" s="1176"/>
      <c r="UPY41" s="1176"/>
      <c r="UPZ41" s="1176"/>
      <c r="UQA41" s="1176"/>
      <c r="UQB41" s="1176"/>
      <c r="UQC41" s="1176"/>
      <c r="UQD41" s="1176"/>
      <c r="UQE41" s="1176"/>
      <c r="UQF41" s="1176"/>
      <c r="UQG41" s="1176"/>
      <c r="UQH41" s="1176"/>
      <c r="UQI41" s="1176"/>
      <c r="UQJ41" s="1176"/>
      <c r="UQK41" s="1176"/>
      <c r="UQL41" s="1176"/>
      <c r="UQM41" s="1176"/>
      <c r="UQN41" s="1176"/>
      <c r="UQO41" s="1176"/>
      <c r="UQP41" s="1176"/>
      <c r="UQQ41" s="1176"/>
      <c r="UQR41" s="1176"/>
      <c r="UQS41" s="1176"/>
      <c r="UQT41" s="1176"/>
      <c r="UQU41" s="1176"/>
      <c r="UQV41" s="1176"/>
      <c r="UQW41" s="1176"/>
      <c r="UQX41" s="1176"/>
      <c r="UQY41" s="1176"/>
      <c r="UQZ41" s="1176"/>
      <c r="URA41" s="1176"/>
      <c r="URB41" s="1176"/>
      <c r="URC41" s="1176"/>
      <c r="URD41" s="1176"/>
      <c r="URE41" s="1176"/>
      <c r="URF41" s="1176"/>
      <c r="URG41" s="1176"/>
      <c r="URH41" s="1176"/>
      <c r="URI41" s="1176"/>
      <c r="URJ41" s="1176"/>
      <c r="URK41" s="1176"/>
      <c r="URL41" s="1176"/>
      <c r="URM41" s="1176"/>
      <c r="URN41" s="1176"/>
      <c r="URO41" s="1176"/>
      <c r="URP41" s="1176"/>
      <c r="URQ41" s="1176"/>
      <c r="URR41" s="1176"/>
      <c r="URS41" s="1176"/>
      <c r="URT41" s="1176"/>
      <c r="URU41" s="1176"/>
      <c r="URV41" s="1176"/>
      <c r="URW41" s="1176"/>
      <c r="URX41" s="1176"/>
      <c r="URY41" s="1176"/>
      <c r="URZ41" s="1176"/>
      <c r="USA41" s="1176"/>
      <c r="USB41" s="1176"/>
      <c r="USC41" s="1176"/>
      <c r="USD41" s="1176"/>
      <c r="USE41" s="1176"/>
      <c r="USF41" s="1176"/>
      <c r="USG41" s="1176"/>
      <c r="USH41" s="1176"/>
      <c r="USI41" s="1176"/>
      <c r="USJ41" s="1176"/>
      <c r="USK41" s="1176"/>
      <c r="USL41" s="1176"/>
      <c r="USM41" s="1176"/>
      <c r="USN41" s="1176"/>
      <c r="USO41" s="1176"/>
      <c r="USP41" s="1176"/>
      <c r="USQ41" s="1176"/>
      <c r="USR41" s="1176"/>
      <c r="USS41" s="1176"/>
      <c r="UST41" s="1176"/>
      <c r="USU41" s="1176"/>
      <c r="USV41" s="1176"/>
      <c r="USW41" s="1176"/>
      <c r="USX41" s="1176"/>
      <c r="USY41" s="1176"/>
      <c r="USZ41" s="1176"/>
      <c r="UTA41" s="1176"/>
      <c r="UTB41" s="1176"/>
      <c r="UTC41" s="1176"/>
      <c r="UTD41" s="1176"/>
      <c r="UTE41" s="1176"/>
      <c r="UTF41" s="1176"/>
      <c r="UTG41" s="1176"/>
      <c r="UTH41" s="1176"/>
      <c r="UTI41" s="1176"/>
      <c r="UTJ41" s="1176"/>
      <c r="UTK41" s="1176"/>
      <c r="UTL41" s="1176"/>
      <c r="UTM41" s="1176"/>
      <c r="UTN41" s="1176"/>
      <c r="UTO41" s="1176"/>
      <c r="UTP41" s="1176"/>
      <c r="UTQ41" s="1176"/>
      <c r="UTR41" s="1176"/>
      <c r="UTS41" s="1176"/>
      <c r="UTT41" s="1176"/>
      <c r="UTU41" s="1176"/>
      <c r="UTV41" s="1176"/>
      <c r="UTW41" s="1176"/>
      <c r="UTX41" s="1176"/>
      <c r="UTY41" s="1176"/>
      <c r="UTZ41" s="1176"/>
      <c r="UUA41" s="1176"/>
      <c r="UUB41" s="1176"/>
      <c r="UUC41" s="1176"/>
      <c r="UUD41" s="1176"/>
      <c r="UUE41" s="1176"/>
      <c r="UUF41" s="1176"/>
      <c r="UUG41" s="1176"/>
      <c r="UUH41" s="1176"/>
      <c r="UUI41" s="1176"/>
      <c r="UUJ41" s="1176"/>
      <c r="UUK41" s="1176"/>
      <c r="UUL41" s="1176"/>
      <c r="UUM41" s="1176"/>
      <c r="UUN41" s="1176"/>
      <c r="UUO41" s="1176"/>
      <c r="UUP41" s="1176"/>
      <c r="UUQ41" s="1176"/>
      <c r="UUR41" s="1176"/>
      <c r="UUS41" s="1176"/>
      <c r="UUT41" s="1176"/>
      <c r="UUU41" s="1176"/>
      <c r="UUV41" s="1176"/>
      <c r="UUW41" s="1176"/>
      <c r="UUX41" s="1176"/>
      <c r="UUY41" s="1176"/>
      <c r="UUZ41" s="1176"/>
      <c r="UVA41" s="1176"/>
      <c r="UVB41" s="1176"/>
      <c r="UVC41" s="1176"/>
      <c r="UVD41" s="1176"/>
      <c r="UVE41" s="1176"/>
      <c r="UVF41" s="1176"/>
      <c r="UVG41" s="1176"/>
      <c r="UVH41" s="1176"/>
      <c r="UVI41" s="1176"/>
      <c r="UVJ41" s="1176"/>
      <c r="UVK41" s="1176"/>
      <c r="UVL41" s="1176"/>
      <c r="UVM41" s="1176"/>
      <c r="UVN41" s="1176"/>
      <c r="UVO41" s="1176"/>
      <c r="UVP41" s="1176"/>
      <c r="UVQ41" s="1176"/>
      <c r="UVR41" s="1176"/>
      <c r="UVS41" s="1176"/>
      <c r="UVT41" s="1176"/>
      <c r="UVU41" s="1176"/>
      <c r="UVV41" s="1176"/>
      <c r="UVW41" s="1176"/>
      <c r="UVX41" s="1176"/>
      <c r="UVY41" s="1176"/>
      <c r="UVZ41" s="1176"/>
      <c r="UWA41" s="1176"/>
      <c r="UWB41" s="1176"/>
      <c r="UWC41" s="1176"/>
      <c r="UWD41" s="1176"/>
      <c r="UWE41" s="1176"/>
      <c r="UWF41" s="1176"/>
      <c r="UWG41" s="1176"/>
      <c r="UWH41" s="1176"/>
      <c r="UWI41" s="1176"/>
      <c r="UWJ41" s="1176"/>
      <c r="UWK41" s="1176"/>
      <c r="UWL41" s="1176"/>
      <c r="UWM41" s="1176"/>
      <c r="UWN41" s="1176"/>
      <c r="UWO41" s="1176"/>
      <c r="UWP41" s="1176"/>
      <c r="UWQ41" s="1176"/>
      <c r="UWR41" s="1176"/>
      <c r="UWS41" s="1176"/>
      <c r="UWT41" s="1176"/>
      <c r="UWU41" s="1176"/>
      <c r="UWV41" s="1176"/>
      <c r="UWW41" s="1176"/>
      <c r="UWX41" s="1176"/>
      <c r="UWY41" s="1176"/>
      <c r="UWZ41" s="1176"/>
      <c r="UXA41" s="1176"/>
      <c r="UXB41" s="1176"/>
      <c r="UXC41" s="1176"/>
      <c r="UXD41" s="1176"/>
      <c r="UXE41" s="1176"/>
      <c r="UXF41" s="1176"/>
      <c r="UXG41" s="1176"/>
      <c r="UXH41" s="1176"/>
      <c r="UXI41" s="1176"/>
      <c r="UXJ41" s="1176"/>
      <c r="UXK41" s="1176"/>
      <c r="UXL41" s="1176"/>
      <c r="UXM41" s="1176"/>
      <c r="UXN41" s="1176"/>
      <c r="UXO41" s="1176"/>
      <c r="UXP41" s="1176"/>
      <c r="UXQ41" s="1176"/>
      <c r="UXR41" s="1176"/>
      <c r="UXS41" s="1176"/>
      <c r="UXT41" s="1176"/>
      <c r="UXU41" s="1176"/>
      <c r="UXV41" s="1176"/>
      <c r="UXW41" s="1176"/>
      <c r="UXX41" s="1176"/>
      <c r="UXY41" s="1176"/>
      <c r="UXZ41" s="1176"/>
      <c r="UYA41" s="1176"/>
      <c r="UYB41" s="1176"/>
      <c r="UYC41" s="1176"/>
      <c r="UYD41" s="1176"/>
      <c r="UYE41" s="1176"/>
      <c r="UYF41" s="1176"/>
      <c r="UYG41" s="1176"/>
      <c r="UYH41" s="1176"/>
      <c r="UYI41" s="1176"/>
      <c r="UYJ41" s="1176"/>
      <c r="UYK41" s="1176"/>
      <c r="UYL41" s="1176"/>
      <c r="UYM41" s="1176"/>
      <c r="UYN41" s="1176"/>
      <c r="UYO41" s="1176"/>
      <c r="UYP41" s="1176"/>
      <c r="UYQ41" s="1176"/>
      <c r="UYR41" s="1176"/>
      <c r="UYS41" s="1176"/>
      <c r="UYT41" s="1176"/>
      <c r="UYU41" s="1176"/>
      <c r="UYV41" s="1176"/>
      <c r="UYW41" s="1176"/>
      <c r="UYX41" s="1176"/>
      <c r="UYY41" s="1176"/>
      <c r="UYZ41" s="1176"/>
      <c r="UZA41" s="1176"/>
      <c r="UZB41" s="1176"/>
      <c r="UZC41" s="1176"/>
      <c r="UZD41" s="1176"/>
      <c r="UZE41" s="1176"/>
      <c r="UZF41" s="1176"/>
      <c r="UZG41" s="1176"/>
      <c r="UZH41" s="1176"/>
      <c r="UZI41" s="1176"/>
      <c r="UZJ41" s="1176"/>
      <c r="UZK41" s="1176"/>
      <c r="UZL41" s="1176"/>
      <c r="UZM41" s="1176"/>
      <c r="UZN41" s="1176"/>
      <c r="UZO41" s="1176"/>
      <c r="UZP41" s="1176"/>
      <c r="UZQ41" s="1176"/>
      <c r="UZR41" s="1176"/>
      <c r="UZS41" s="1176"/>
      <c r="UZT41" s="1176"/>
      <c r="UZU41" s="1176"/>
      <c r="UZV41" s="1176"/>
      <c r="UZW41" s="1176"/>
      <c r="UZX41" s="1176"/>
      <c r="UZY41" s="1176"/>
      <c r="UZZ41" s="1176"/>
      <c r="VAA41" s="1176"/>
      <c r="VAB41" s="1176"/>
      <c r="VAC41" s="1176"/>
      <c r="VAD41" s="1176"/>
      <c r="VAE41" s="1176"/>
      <c r="VAF41" s="1176"/>
      <c r="VAG41" s="1176"/>
      <c r="VAH41" s="1176"/>
      <c r="VAI41" s="1176"/>
      <c r="VAJ41" s="1176"/>
      <c r="VAK41" s="1176"/>
      <c r="VAL41" s="1176"/>
      <c r="VAM41" s="1176"/>
      <c r="VAN41" s="1176"/>
      <c r="VAO41" s="1176"/>
      <c r="VAP41" s="1176"/>
      <c r="VAQ41" s="1176"/>
      <c r="VAR41" s="1176"/>
      <c r="VAS41" s="1176"/>
      <c r="VAT41" s="1176"/>
      <c r="VAU41" s="1176"/>
      <c r="VAV41" s="1176"/>
      <c r="VAW41" s="1176"/>
      <c r="VAX41" s="1176"/>
      <c r="VAY41" s="1176"/>
      <c r="VAZ41" s="1176"/>
      <c r="VBA41" s="1176"/>
      <c r="VBB41" s="1176"/>
      <c r="VBC41" s="1176"/>
      <c r="VBD41" s="1176"/>
      <c r="VBE41" s="1176"/>
      <c r="VBF41" s="1176"/>
      <c r="VBG41" s="1176"/>
      <c r="VBH41" s="1176"/>
      <c r="VBI41" s="1176"/>
      <c r="VBJ41" s="1176"/>
      <c r="VBK41" s="1176"/>
      <c r="VBL41" s="1176"/>
      <c r="VBM41" s="1176"/>
      <c r="VBN41" s="1176"/>
      <c r="VBO41" s="1176"/>
      <c r="VBP41" s="1176"/>
      <c r="VBQ41" s="1176"/>
      <c r="VBR41" s="1176"/>
      <c r="VBS41" s="1176"/>
      <c r="VBT41" s="1176"/>
      <c r="VBU41" s="1176"/>
      <c r="VBV41" s="1176"/>
      <c r="VBW41" s="1176"/>
      <c r="VBX41" s="1176"/>
      <c r="VBY41" s="1176"/>
      <c r="VBZ41" s="1176"/>
      <c r="VCA41" s="1176"/>
      <c r="VCB41" s="1176"/>
      <c r="VCC41" s="1176"/>
      <c r="VCD41" s="1176"/>
      <c r="VCE41" s="1176"/>
      <c r="VCF41" s="1176"/>
      <c r="VCG41" s="1176"/>
      <c r="VCH41" s="1176"/>
      <c r="VCI41" s="1176"/>
      <c r="VCJ41" s="1176"/>
      <c r="VCK41" s="1176"/>
      <c r="VCL41" s="1176"/>
      <c r="VCM41" s="1176"/>
      <c r="VCN41" s="1176"/>
      <c r="VCO41" s="1176"/>
      <c r="VCP41" s="1176"/>
      <c r="VCQ41" s="1176"/>
      <c r="VCR41" s="1176"/>
      <c r="VCS41" s="1176"/>
      <c r="VCT41" s="1176"/>
      <c r="VCU41" s="1176"/>
      <c r="VCV41" s="1176"/>
      <c r="VCW41" s="1176"/>
      <c r="VCX41" s="1176"/>
      <c r="VCY41" s="1176"/>
      <c r="VCZ41" s="1176"/>
      <c r="VDA41" s="1176"/>
      <c r="VDB41" s="1176"/>
      <c r="VDC41" s="1176"/>
      <c r="VDD41" s="1176"/>
      <c r="VDE41" s="1176"/>
      <c r="VDF41" s="1176"/>
      <c r="VDG41" s="1176"/>
      <c r="VDH41" s="1176"/>
      <c r="VDI41" s="1176"/>
      <c r="VDJ41" s="1176"/>
      <c r="VDK41" s="1176"/>
      <c r="VDL41" s="1176"/>
      <c r="VDM41" s="1176"/>
      <c r="VDN41" s="1176"/>
      <c r="VDO41" s="1176"/>
      <c r="VDP41" s="1176"/>
      <c r="VDQ41" s="1176"/>
      <c r="VDR41" s="1176"/>
      <c r="VDS41" s="1176"/>
      <c r="VDT41" s="1176"/>
      <c r="VDU41" s="1176"/>
      <c r="VDV41" s="1176"/>
      <c r="VDW41" s="1176"/>
      <c r="VDX41" s="1176"/>
      <c r="VDY41" s="1176"/>
      <c r="VDZ41" s="1176"/>
      <c r="VEA41" s="1176"/>
      <c r="VEB41" s="1176"/>
      <c r="VEC41" s="1176"/>
      <c r="VED41" s="1176"/>
      <c r="VEE41" s="1176"/>
      <c r="VEF41" s="1176"/>
      <c r="VEG41" s="1176"/>
      <c r="VEH41" s="1176"/>
      <c r="VEI41" s="1176"/>
      <c r="VEJ41" s="1176"/>
      <c r="VEK41" s="1176"/>
      <c r="VEL41" s="1176"/>
      <c r="VEM41" s="1176"/>
      <c r="VEN41" s="1176"/>
      <c r="VEO41" s="1176"/>
      <c r="VEP41" s="1176"/>
      <c r="VEQ41" s="1176"/>
      <c r="VER41" s="1176"/>
      <c r="VES41" s="1176"/>
      <c r="VET41" s="1176"/>
      <c r="VEU41" s="1176"/>
      <c r="VEV41" s="1176"/>
      <c r="VEW41" s="1176"/>
      <c r="VEX41" s="1176"/>
      <c r="VEY41" s="1176"/>
      <c r="VEZ41" s="1176"/>
      <c r="VFA41" s="1176"/>
      <c r="VFB41" s="1176"/>
      <c r="VFC41" s="1176"/>
      <c r="VFD41" s="1176"/>
      <c r="VFE41" s="1176"/>
      <c r="VFF41" s="1176"/>
      <c r="VFG41" s="1176"/>
      <c r="VFH41" s="1176"/>
      <c r="VFI41" s="1176"/>
      <c r="VFJ41" s="1176"/>
      <c r="VFK41" s="1176"/>
      <c r="VFL41" s="1176"/>
      <c r="VFM41" s="1176"/>
      <c r="VFN41" s="1176"/>
      <c r="VFO41" s="1176"/>
      <c r="VFP41" s="1176"/>
      <c r="VFQ41" s="1176"/>
      <c r="VFR41" s="1176"/>
      <c r="VFS41" s="1176"/>
      <c r="VFT41" s="1176"/>
      <c r="VFU41" s="1176"/>
      <c r="VFV41" s="1176"/>
      <c r="VFW41" s="1176"/>
      <c r="VFX41" s="1176"/>
      <c r="VFY41" s="1176"/>
      <c r="VFZ41" s="1176"/>
      <c r="VGA41" s="1176"/>
      <c r="VGB41" s="1176"/>
      <c r="VGC41" s="1176"/>
      <c r="VGD41" s="1176"/>
      <c r="VGE41" s="1176"/>
      <c r="VGF41" s="1176"/>
      <c r="VGG41" s="1176"/>
      <c r="VGH41" s="1176"/>
      <c r="VGI41" s="1176"/>
      <c r="VGJ41" s="1176"/>
      <c r="VGK41" s="1176"/>
      <c r="VGL41" s="1176"/>
      <c r="VGM41" s="1176"/>
      <c r="VGN41" s="1176"/>
      <c r="VGO41" s="1176"/>
      <c r="VGP41" s="1176"/>
      <c r="VGQ41" s="1176"/>
      <c r="VGR41" s="1176"/>
      <c r="VGS41" s="1176"/>
      <c r="VGT41" s="1176"/>
      <c r="VGU41" s="1176"/>
      <c r="VGV41" s="1176"/>
      <c r="VGW41" s="1176"/>
      <c r="VGX41" s="1176"/>
      <c r="VGY41" s="1176"/>
      <c r="VGZ41" s="1176"/>
      <c r="VHA41" s="1176"/>
      <c r="VHB41" s="1176"/>
      <c r="VHC41" s="1176"/>
      <c r="VHD41" s="1176"/>
      <c r="VHE41" s="1176"/>
      <c r="VHF41" s="1176"/>
      <c r="VHG41" s="1176"/>
      <c r="VHH41" s="1176"/>
      <c r="VHI41" s="1176"/>
      <c r="VHJ41" s="1176"/>
      <c r="VHK41" s="1176"/>
      <c r="VHL41" s="1176"/>
      <c r="VHM41" s="1176"/>
      <c r="VHN41" s="1176"/>
      <c r="VHO41" s="1176"/>
      <c r="VHP41" s="1176"/>
      <c r="VHQ41" s="1176"/>
      <c r="VHR41" s="1176"/>
      <c r="VHS41" s="1176"/>
      <c r="VHT41" s="1176"/>
      <c r="VHU41" s="1176"/>
      <c r="VHV41" s="1176"/>
      <c r="VHW41" s="1176"/>
      <c r="VHX41" s="1176"/>
      <c r="VHY41" s="1176"/>
      <c r="VHZ41" s="1176"/>
      <c r="VIA41" s="1176"/>
      <c r="VIB41" s="1176"/>
      <c r="VIC41" s="1176"/>
      <c r="VID41" s="1176"/>
      <c r="VIE41" s="1176"/>
      <c r="VIF41" s="1176"/>
      <c r="VIG41" s="1176"/>
      <c r="VIH41" s="1176"/>
      <c r="VII41" s="1176"/>
      <c r="VIJ41" s="1176"/>
      <c r="VIK41" s="1176"/>
      <c r="VIL41" s="1176"/>
      <c r="VIM41" s="1176"/>
      <c r="VIN41" s="1176"/>
      <c r="VIO41" s="1176"/>
      <c r="VIP41" s="1176"/>
      <c r="VIQ41" s="1176"/>
      <c r="VIR41" s="1176"/>
      <c r="VIS41" s="1176"/>
      <c r="VIT41" s="1176"/>
      <c r="VIU41" s="1176"/>
      <c r="VIV41" s="1176"/>
      <c r="VIW41" s="1176"/>
      <c r="VIX41" s="1176"/>
      <c r="VIY41" s="1176"/>
      <c r="VIZ41" s="1176"/>
      <c r="VJA41" s="1176"/>
      <c r="VJB41" s="1176"/>
      <c r="VJC41" s="1176"/>
      <c r="VJD41" s="1176"/>
      <c r="VJE41" s="1176"/>
      <c r="VJF41" s="1176"/>
      <c r="VJG41" s="1176"/>
      <c r="VJH41" s="1176"/>
      <c r="VJI41" s="1176"/>
      <c r="VJJ41" s="1176"/>
      <c r="VJK41" s="1176"/>
      <c r="VJL41" s="1176"/>
      <c r="VJM41" s="1176"/>
      <c r="VJN41" s="1176"/>
      <c r="VJO41" s="1176"/>
      <c r="VJP41" s="1176"/>
      <c r="VJQ41" s="1176"/>
      <c r="VJR41" s="1176"/>
      <c r="VJS41" s="1176"/>
      <c r="VJT41" s="1176"/>
      <c r="VJU41" s="1176"/>
      <c r="VJV41" s="1176"/>
      <c r="VJW41" s="1176"/>
      <c r="VJX41" s="1176"/>
      <c r="VJY41" s="1176"/>
      <c r="VJZ41" s="1176"/>
      <c r="VKA41" s="1176"/>
      <c r="VKB41" s="1176"/>
      <c r="VKC41" s="1176"/>
      <c r="VKD41" s="1176"/>
      <c r="VKE41" s="1176"/>
      <c r="VKF41" s="1176"/>
      <c r="VKG41" s="1176"/>
      <c r="VKH41" s="1176"/>
      <c r="VKI41" s="1176"/>
      <c r="VKJ41" s="1176"/>
      <c r="VKK41" s="1176"/>
      <c r="VKL41" s="1176"/>
      <c r="VKM41" s="1176"/>
      <c r="VKN41" s="1176"/>
      <c r="VKO41" s="1176"/>
      <c r="VKP41" s="1176"/>
      <c r="VKQ41" s="1176"/>
      <c r="VKR41" s="1176"/>
      <c r="VKS41" s="1176"/>
      <c r="VKT41" s="1176"/>
      <c r="VKU41" s="1176"/>
      <c r="VKV41" s="1176"/>
      <c r="VKW41" s="1176"/>
      <c r="VKX41" s="1176"/>
      <c r="VKY41" s="1176"/>
      <c r="VKZ41" s="1176"/>
      <c r="VLA41" s="1176"/>
      <c r="VLB41" s="1176"/>
      <c r="VLC41" s="1176"/>
      <c r="VLD41" s="1176"/>
      <c r="VLE41" s="1176"/>
      <c r="VLF41" s="1176"/>
      <c r="VLG41" s="1176"/>
      <c r="VLH41" s="1176"/>
      <c r="VLI41" s="1176"/>
      <c r="VLJ41" s="1176"/>
      <c r="VLK41" s="1176"/>
      <c r="VLL41" s="1176"/>
      <c r="VLM41" s="1176"/>
      <c r="VLN41" s="1176"/>
      <c r="VLO41" s="1176"/>
      <c r="VLP41" s="1176"/>
      <c r="VLQ41" s="1176"/>
      <c r="VLR41" s="1176"/>
      <c r="VLS41" s="1176"/>
      <c r="VLT41" s="1176"/>
      <c r="VLU41" s="1176"/>
      <c r="VLV41" s="1176"/>
      <c r="VLW41" s="1176"/>
      <c r="VLX41" s="1176"/>
      <c r="VLY41" s="1176"/>
      <c r="VLZ41" s="1176"/>
      <c r="VMA41" s="1176"/>
      <c r="VMB41" s="1176"/>
      <c r="VMC41" s="1176"/>
      <c r="VMD41" s="1176"/>
      <c r="VME41" s="1176"/>
      <c r="VMF41" s="1176"/>
      <c r="VMG41" s="1176"/>
      <c r="VMH41" s="1176"/>
      <c r="VMI41" s="1176"/>
      <c r="VMJ41" s="1176"/>
      <c r="VMK41" s="1176"/>
      <c r="VML41" s="1176"/>
      <c r="VMM41" s="1176"/>
      <c r="VMN41" s="1176"/>
      <c r="VMO41" s="1176"/>
      <c r="VMP41" s="1176"/>
      <c r="VMQ41" s="1176"/>
      <c r="VMR41" s="1176"/>
      <c r="VMS41" s="1176"/>
      <c r="VMT41" s="1176"/>
      <c r="VMU41" s="1176"/>
      <c r="VMV41" s="1176"/>
      <c r="VMW41" s="1176"/>
      <c r="VMX41" s="1176"/>
      <c r="VMY41" s="1176"/>
      <c r="VMZ41" s="1176"/>
      <c r="VNA41" s="1176"/>
      <c r="VNB41" s="1176"/>
      <c r="VNC41" s="1176"/>
      <c r="VND41" s="1176"/>
      <c r="VNE41" s="1176"/>
      <c r="VNF41" s="1176"/>
      <c r="VNG41" s="1176"/>
      <c r="VNH41" s="1176"/>
      <c r="VNI41" s="1176"/>
      <c r="VNJ41" s="1176"/>
      <c r="VNK41" s="1176"/>
      <c r="VNL41" s="1176"/>
      <c r="VNM41" s="1176"/>
      <c r="VNN41" s="1176"/>
      <c r="VNO41" s="1176"/>
      <c r="VNP41" s="1176"/>
      <c r="VNQ41" s="1176"/>
      <c r="VNR41" s="1176"/>
      <c r="VNS41" s="1176"/>
      <c r="VNT41" s="1176"/>
      <c r="VNU41" s="1176"/>
      <c r="VNV41" s="1176"/>
      <c r="VNW41" s="1176"/>
      <c r="VNX41" s="1176"/>
      <c r="VNY41" s="1176"/>
      <c r="VNZ41" s="1176"/>
      <c r="VOA41" s="1176"/>
      <c r="VOB41" s="1176"/>
      <c r="VOC41" s="1176"/>
      <c r="VOD41" s="1176"/>
      <c r="VOE41" s="1176"/>
      <c r="VOF41" s="1176"/>
      <c r="VOG41" s="1176"/>
      <c r="VOH41" s="1176"/>
      <c r="VOI41" s="1176"/>
      <c r="VOJ41" s="1176"/>
      <c r="VOK41" s="1176"/>
      <c r="VOL41" s="1176"/>
      <c r="VOM41" s="1176"/>
      <c r="VON41" s="1176"/>
      <c r="VOO41" s="1176"/>
      <c r="VOP41" s="1176"/>
      <c r="VOQ41" s="1176"/>
      <c r="VOR41" s="1176"/>
      <c r="VOS41" s="1176"/>
      <c r="VOT41" s="1176"/>
      <c r="VOU41" s="1176"/>
      <c r="VOV41" s="1176"/>
      <c r="VOW41" s="1176"/>
      <c r="VOX41" s="1176"/>
      <c r="VOY41" s="1176"/>
      <c r="VOZ41" s="1176"/>
      <c r="VPA41" s="1176"/>
      <c r="VPB41" s="1176"/>
      <c r="VPC41" s="1176"/>
      <c r="VPD41" s="1176"/>
      <c r="VPE41" s="1176"/>
      <c r="VPF41" s="1176"/>
      <c r="VPG41" s="1176"/>
      <c r="VPH41" s="1176"/>
      <c r="VPI41" s="1176"/>
      <c r="VPJ41" s="1176"/>
      <c r="VPK41" s="1176"/>
      <c r="VPL41" s="1176"/>
      <c r="VPM41" s="1176"/>
      <c r="VPN41" s="1176"/>
      <c r="VPO41" s="1176"/>
      <c r="VPP41" s="1176"/>
      <c r="VPQ41" s="1176"/>
      <c r="VPR41" s="1176"/>
      <c r="VPS41" s="1176"/>
      <c r="VPT41" s="1176"/>
      <c r="VPU41" s="1176"/>
      <c r="VPV41" s="1176"/>
      <c r="VPW41" s="1176"/>
      <c r="VPX41" s="1176"/>
      <c r="VPY41" s="1176"/>
      <c r="VPZ41" s="1176"/>
      <c r="VQA41" s="1176"/>
      <c r="VQB41" s="1176"/>
      <c r="VQC41" s="1176"/>
      <c r="VQD41" s="1176"/>
      <c r="VQE41" s="1176"/>
      <c r="VQF41" s="1176"/>
      <c r="VQG41" s="1176"/>
      <c r="VQH41" s="1176"/>
      <c r="VQI41" s="1176"/>
      <c r="VQJ41" s="1176"/>
      <c r="VQK41" s="1176"/>
      <c r="VQL41" s="1176"/>
      <c r="VQM41" s="1176"/>
      <c r="VQN41" s="1176"/>
      <c r="VQO41" s="1176"/>
      <c r="VQP41" s="1176"/>
      <c r="VQQ41" s="1176"/>
      <c r="VQR41" s="1176"/>
      <c r="VQS41" s="1176"/>
      <c r="VQT41" s="1176"/>
      <c r="VQU41" s="1176"/>
      <c r="VQV41" s="1176"/>
      <c r="VQW41" s="1176"/>
      <c r="VQX41" s="1176"/>
      <c r="VQY41" s="1176"/>
      <c r="VQZ41" s="1176"/>
      <c r="VRA41" s="1176"/>
      <c r="VRB41" s="1176"/>
      <c r="VRC41" s="1176"/>
      <c r="VRD41" s="1176"/>
      <c r="VRE41" s="1176"/>
      <c r="VRF41" s="1176"/>
      <c r="VRG41" s="1176"/>
      <c r="VRH41" s="1176"/>
      <c r="VRI41" s="1176"/>
      <c r="VRJ41" s="1176"/>
      <c r="VRK41" s="1176"/>
      <c r="VRL41" s="1176"/>
      <c r="VRM41" s="1176"/>
      <c r="VRN41" s="1176"/>
      <c r="VRO41" s="1176"/>
      <c r="VRP41" s="1176"/>
      <c r="VRQ41" s="1176"/>
      <c r="VRR41" s="1176"/>
      <c r="VRS41" s="1176"/>
      <c r="VRT41" s="1176"/>
      <c r="VRU41" s="1176"/>
      <c r="VRV41" s="1176"/>
      <c r="VRW41" s="1176"/>
      <c r="VRX41" s="1176"/>
      <c r="VRY41" s="1176"/>
      <c r="VRZ41" s="1176"/>
      <c r="VSA41" s="1176"/>
      <c r="VSB41" s="1176"/>
      <c r="VSC41" s="1176"/>
      <c r="VSD41" s="1176"/>
      <c r="VSE41" s="1176"/>
      <c r="VSF41" s="1176"/>
      <c r="VSG41" s="1176"/>
      <c r="VSH41" s="1176"/>
      <c r="VSI41" s="1176"/>
      <c r="VSJ41" s="1176"/>
      <c r="VSK41" s="1176"/>
      <c r="VSL41" s="1176"/>
      <c r="VSM41" s="1176"/>
      <c r="VSN41" s="1176"/>
      <c r="VSO41" s="1176"/>
      <c r="VSP41" s="1176"/>
      <c r="VSQ41" s="1176"/>
      <c r="VSR41" s="1176"/>
      <c r="VSS41" s="1176"/>
      <c r="VST41" s="1176"/>
      <c r="VSU41" s="1176"/>
      <c r="VSV41" s="1176"/>
      <c r="VSW41" s="1176"/>
      <c r="VSX41" s="1176"/>
      <c r="VSY41" s="1176"/>
      <c r="VSZ41" s="1176"/>
      <c r="VTA41" s="1176"/>
      <c r="VTB41" s="1176"/>
      <c r="VTC41" s="1176"/>
      <c r="VTD41" s="1176"/>
      <c r="VTE41" s="1176"/>
      <c r="VTF41" s="1176"/>
      <c r="VTG41" s="1176"/>
      <c r="VTH41" s="1176"/>
      <c r="VTI41" s="1176"/>
      <c r="VTJ41" s="1176"/>
      <c r="VTK41" s="1176"/>
      <c r="VTL41" s="1176"/>
      <c r="VTM41" s="1176"/>
      <c r="VTN41" s="1176"/>
      <c r="VTO41" s="1176"/>
      <c r="VTP41" s="1176"/>
      <c r="VTQ41" s="1176"/>
      <c r="VTR41" s="1176"/>
      <c r="VTS41" s="1176"/>
      <c r="VTT41" s="1176"/>
      <c r="VTU41" s="1176"/>
      <c r="VTV41" s="1176"/>
      <c r="VTW41" s="1176"/>
      <c r="VTX41" s="1176"/>
      <c r="VTY41" s="1176"/>
      <c r="VTZ41" s="1176"/>
      <c r="VUA41" s="1176"/>
      <c r="VUB41" s="1176"/>
      <c r="VUC41" s="1176"/>
      <c r="VUD41" s="1176"/>
      <c r="VUE41" s="1176"/>
      <c r="VUF41" s="1176"/>
      <c r="VUG41" s="1176"/>
      <c r="VUH41" s="1176"/>
      <c r="VUI41" s="1176"/>
      <c r="VUJ41" s="1176"/>
      <c r="VUK41" s="1176"/>
      <c r="VUL41" s="1176"/>
      <c r="VUM41" s="1176"/>
      <c r="VUN41" s="1176"/>
      <c r="VUO41" s="1176"/>
      <c r="VUP41" s="1176"/>
      <c r="VUQ41" s="1176"/>
      <c r="VUR41" s="1176"/>
      <c r="VUS41" s="1176"/>
      <c r="VUT41" s="1176"/>
      <c r="VUU41" s="1176"/>
      <c r="VUV41" s="1176"/>
      <c r="VUW41" s="1176"/>
      <c r="VUX41" s="1176"/>
      <c r="VUY41" s="1176"/>
      <c r="VUZ41" s="1176"/>
      <c r="VVA41" s="1176"/>
      <c r="VVB41" s="1176"/>
      <c r="VVC41" s="1176"/>
      <c r="VVD41" s="1176"/>
      <c r="VVE41" s="1176"/>
      <c r="VVF41" s="1176"/>
      <c r="VVG41" s="1176"/>
      <c r="VVH41" s="1176"/>
      <c r="VVI41" s="1176"/>
      <c r="VVJ41" s="1176"/>
      <c r="VVK41" s="1176"/>
      <c r="VVL41" s="1176"/>
      <c r="VVM41" s="1176"/>
      <c r="VVN41" s="1176"/>
      <c r="VVO41" s="1176"/>
      <c r="VVP41" s="1176"/>
      <c r="VVQ41" s="1176"/>
      <c r="VVR41" s="1176"/>
      <c r="VVS41" s="1176"/>
      <c r="VVT41" s="1176"/>
      <c r="VVU41" s="1176"/>
      <c r="VVV41" s="1176"/>
      <c r="VVW41" s="1176"/>
      <c r="VVX41" s="1176"/>
      <c r="VVY41" s="1176"/>
      <c r="VVZ41" s="1176"/>
      <c r="VWA41" s="1176"/>
      <c r="VWB41" s="1176"/>
      <c r="VWC41" s="1176"/>
      <c r="VWD41" s="1176"/>
      <c r="VWE41" s="1176"/>
      <c r="VWF41" s="1176"/>
      <c r="VWG41" s="1176"/>
      <c r="VWH41" s="1176"/>
      <c r="VWI41" s="1176"/>
      <c r="VWJ41" s="1176"/>
      <c r="VWK41" s="1176"/>
      <c r="VWL41" s="1176"/>
      <c r="VWM41" s="1176"/>
      <c r="VWN41" s="1176"/>
      <c r="VWO41" s="1176"/>
      <c r="VWP41" s="1176"/>
      <c r="VWQ41" s="1176"/>
      <c r="VWR41" s="1176"/>
      <c r="VWS41" s="1176"/>
      <c r="VWT41" s="1176"/>
      <c r="VWU41" s="1176"/>
      <c r="VWV41" s="1176"/>
      <c r="VWW41" s="1176"/>
      <c r="VWX41" s="1176"/>
      <c r="VWY41" s="1176"/>
      <c r="VWZ41" s="1176"/>
      <c r="VXA41" s="1176"/>
      <c r="VXB41" s="1176"/>
      <c r="VXC41" s="1176"/>
      <c r="VXD41" s="1176"/>
      <c r="VXE41" s="1176"/>
      <c r="VXF41" s="1176"/>
      <c r="VXG41" s="1176"/>
      <c r="VXH41" s="1176"/>
      <c r="VXI41" s="1176"/>
      <c r="VXJ41" s="1176"/>
      <c r="VXK41" s="1176"/>
      <c r="VXL41" s="1176"/>
      <c r="VXM41" s="1176"/>
      <c r="VXN41" s="1176"/>
      <c r="VXO41" s="1176"/>
      <c r="VXP41" s="1176"/>
      <c r="VXQ41" s="1176"/>
      <c r="VXR41" s="1176"/>
      <c r="VXS41" s="1176"/>
      <c r="VXT41" s="1176"/>
      <c r="VXU41" s="1176"/>
      <c r="VXV41" s="1176"/>
      <c r="VXW41" s="1176"/>
      <c r="VXX41" s="1176"/>
      <c r="VXY41" s="1176"/>
      <c r="VXZ41" s="1176"/>
      <c r="VYA41" s="1176"/>
      <c r="VYB41" s="1176"/>
      <c r="VYC41" s="1176"/>
      <c r="VYD41" s="1176"/>
      <c r="VYE41" s="1176"/>
      <c r="VYF41" s="1176"/>
      <c r="VYG41" s="1176"/>
      <c r="VYH41" s="1176"/>
      <c r="VYI41" s="1176"/>
      <c r="VYJ41" s="1176"/>
      <c r="VYK41" s="1176"/>
      <c r="VYL41" s="1176"/>
      <c r="VYM41" s="1176"/>
      <c r="VYN41" s="1176"/>
      <c r="VYO41" s="1176"/>
      <c r="VYP41" s="1176"/>
      <c r="VYQ41" s="1176"/>
      <c r="VYR41" s="1176"/>
      <c r="VYS41" s="1176"/>
      <c r="VYT41" s="1176"/>
      <c r="VYU41" s="1176"/>
      <c r="VYV41" s="1176"/>
      <c r="VYW41" s="1176"/>
      <c r="VYX41" s="1176"/>
      <c r="VYY41" s="1176"/>
      <c r="VYZ41" s="1176"/>
      <c r="VZA41" s="1176"/>
      <c r="VZB41" s="1176"/>
      <c r="VZC41" s="1176"/>
      <c r="VZD41" s="1176"/>
      <c r="VZE41" s="1176"/>
      <c r="VZF41" s="1176"/>
      <c r="VZG41" s="1176"/>
      <c r="VZH41" s="1176"/>
      <c r="VZI41" s="1176"/>
      <c r="VZJ41" s="1176"/>
      <c r="VZK41" s="1176"/>
      <c r="VZL41" s="1176"/>
      <c r="VZM41" s="1176"/>
      <c r="VZN41" s="1176"/>
      <c r="VZO41" s="1176"/>
      <c r="VZP41" s="1176"/>
      <c r="VZQ41" s="1176"/>
      <c r="VZR41" s="1176"/>
      <c r="VZS41" s="1176"/>
      <c r="VZT41" s="1176"/>
      <c r="VZU41" s="1176"/>
      <c r="VZV41" s="1176"/>
      <c r="VZW41" s="1176"/>
      <c r="VZX41" s="1176"/>
      <c r="VZY41" s="1176"/>
      <c r="VZZ41" s="1176"/>
      <c r="WAA41" s="1176"/>
      <c r="WAB41" s="1176"/>
      <c r="WAC41" s="1176"/>
      <c r="WAD41" s="1176"/>
      <c r="WAE41" s="1176"/>
      <c r="WAF41" s="1176"/>
      <c r="WAG41" s="1176"/>
      <c r="WAH41" s="1176"/>
      <c r="WAI41" s="1176"/>
      <c r="WAJ41" s="1176"/>
      <c r="WAK41" s="1176"/>
      <c r="WAL41" s="1176"/>
      <c r="WAM41" s="1176"/>
      <c r="WAN41" s="1176"/>
      <c r="WAO41" s="1176"/>
      <c r="WAP41" s="1176"/>
      <c r="WAQ41" s="1176"/>
      <c r="WAR41" s="1176"/>
      <c r="WAS41" s="1176"/>
      <c r="WAT41" s="1176"/>
      <c r="WAU41" s="1176"/>
      <c r="WAV41" s="1176"/>
      <c r="WAW41" s="1176"/>
      <c r="WAX41" s="1176"/>
      <c r="WAY41" s="1176"/>
      <c r="WAZ41" s="1176"/>
      <c r="WBA41" s="1176"/>
      <c r="WBB41" s="1176"/>
      <c r="WBC41" s="1176"/>
      <c r="WBD41" s="1176"/>
      <c r="WBE41" s="1176"/>
      <c r="WBF41" s="1176"/>
      <c r="WBG41" s="1176"/>
      <c r="WBH41" s="1176"/>
      <c r="WBI41" s="1176"/>
      <c r="WBJ41" s="1176"/>
      <c r="WBK41" s="1176"/>
      <c r="WBL41" s="1176"/>
      <c r="WBM41" s="1176"/>
      <c r="WBN41" s="1176"/>
      <c r="WBO41" s="1176"/>
      <c r="WBP41" s="1176"/>
      <c r="WBQ41" s="1176"/>
      <c r="WBR41" s="1176"/>
      <c r="WBS41" s="1176"/>
      <c r="WBT41" s="1176"/>
      <c r="WBU41" s="1176"/>
      <c r="WBV41" s="1176"/>
      <c r="WBW41" s="1176"/>
      <c r="WBX41" s="1176"/>
      <c r="WBY41" s="1176"/>
      <c r="WBZ41" s="1176"/>
      <c r="WCA41" s="1176"/>
      <c r="WCB41" s="1176"/>
      <c r="WCC41" s="1176"/>
      <c r="WCD41" s="1176"/>
      <c r="WCE41" s="1176"/>
      <c r="WCF41" s="1176"/>
      <c r="WCG41" s="1176"/>
      <c r="WCH41" s="1176"/>
      <c r="WCI41" s="1176"/>
      <c r="WCJ41" s="1176"/>
      <c r="WCK41" s="1176"/>
      <c r="WCL41" s="1176"/>
      <c r="WCM41" s="1176"/>
      <c r="WCN41" s="1176"/>
      <c r="WCO41" s="1176"/>
      <c r="WCP41" s="1176"/>
      <c r="WCQ41" s="1176"/>
      <c r="WCR41" s="1176"/>
      <c r="WCS41" s="1176"/>
      <c r="WCT41" s="1176"/>
      <c r="WCU41" s="1176"/>
      <c r="WCV41" s="1176"/>
      <c r="WCW41" s="1176"/>
      <c r="WCX41" s="1176"/>
      <c r="WCY41" s="1176"/>
      <c r="WCZ41" s="1176"/>
      <c r="WDA41" s="1176"/>
      <c r="WDB41" s="1176"/>
      <c r="WDC41" s="1176"/>
      <c r="WDD41" s="1176"/>
      <c r="WDE41" s="1176"/>
      <c r="WDF41" s="1176"/>
      <c r="WDG41" s="1176"/>
      <c r="WDH41" s="1176"/>
      <c r="WDI41" s="1176"/>
      <c r="WDJ41" s="1176"/>
      <c r="WDK41" s="1176"/>
      <c r="WDL41" s="1176"/>
      <c r="WDM41" s="1176"/>
      <c r="WDN41" s="1176"/>
      <c r="WDO41" s="1176"/>
      <c r="WDP41" s="1176"/>
      <c r="WDQ41" s="1176"/>
      <c r="WDR41" s="1176"/>
      <c r="WDS41" s="1176"/>
      <c r="WDT41" s="1176"/>
      <c r="WDU41" s="1176"/>
      <c r="WDV41" s="1176"/>
      <c r="WDW41" s="1176"/>
      <c r="WDX41" s="1176"/>
      <c r="WDY41" s="1176"/>
      <c r="WDZ41" s="1176"/>
      <c r="WEA41" s="1176"/>
      <c r="WEB41" s="1176"/>
      <c r="WEC41" s="1176"/>
      <c r="WED41" s="1176"/>
      <c r="WEE41" s="1176"/>
      <c r="WEF41" s="1176"/>
      <c r="WEG41" s="1176"/>
      <c r="WEH41" s="1176"/>
      <c r="WEI41" s="1176"/>
      <c r="WEJ41" s="1176"/>
      <c r="WEK41" s="1176"/>
      <c r="WEL41" s="1176"/>
      <c r="WEM41" s="1176"/>
      <c r="WEN41" s="1176"/>
      <c r="WEO41" s="1176"/>
      <c r="WEP41" s="1176"/>
      <c r="WEQ41" s="1176"/>
      <c r="WER41" s="1176"/>
      <c r="WES41" s="1176"/>
      <c r="WET41" s="1176"/>
      <c r="WEU41" s="1176"/>
      <c r="WEV41" s="1176"/>
      <c r="WEW41" s="1176"/>
      <c r="WEX41" s="1176"/>
      <c r="WEY41" s="1176"/>
      <c r="WEZ41" s="1176"/>
      <c r="WFA41" s="1176"/>
      <c r="WFB41" s="1176"/>
      <c r="WFC41" s="1176"/>
      <c r="WFD41" s="1176"/>
      <c r="WFE41" s="1176"/>
      <c r="WFF41" s="1176"/>
      <c r="WFG41" s="1176"/>
      <c r="WFH41" s="1176"/>
      <c r="WFI41" s="1176"/>
      <c r="WFJ41" s="1176"/>
      <c r="WFK41" s="1176"/>
      <c r="WFL41" s="1176"/>
      <c r="WFM41" s="1176"/>
      <c r="WFN41" s="1176"/>
      <c r="WFO41" s="1176"/>
      <c r="WFP41" s="1176"/>
      <c r="WFQ41" s="1176"/>
      <c r="WFR41" s="1176"/>
      <c r="WFS41" s="1176"/>
      <c r="WFT41" s="1176"/>
      <c r="WFU41" s="1176"/>
      <c r="WFV41" s="1176"/>
      <c r="WFW41" s="1176"/>
      <c r="WFX41" s="1176"/>
      <c r="WFY41" s="1176"/>
      <c r="WFZ41" s="1176"/>
      <c r="WGA41" s="1176"/>
      <c r="WGB41" s="1176"/>
      <c r="WGC41" s="1176"/>
      <c r="WGD41" s="1176"/>
      <c r="WGE41" s="1176"/>
      <c r="WGF41" s="1176"/>
      <c r="WGG41" s="1176"/>
      <c r="WGH41" s="1176"/>
      <c r="WGI41" s="1176"/>
      <c r="WGJ41" s="1176"/>
      <c r="WGK41" s="1176"/>
      <c r="WGL41" s="1176"/>
      <c r="WGM41" s="1176"/>
      <c r="WGN41" s="1176"/>
      <c r="WGO41" s="1176"/>
      <c r="WGP41" s="1176"/>
      <c r="WGQ41" s="1176"/>
      <c r="WGR41" s="1176"/>
      <c r="WGS41" s="1176"/>
      <c r="WGT41" s="1176"/>
      <c r="WGU41" s="1176"/>
      <c r="WGV41" s="1176"/>
      <c r="WGW41" s="1176"/>
      <c r="WGX41" s="1176"/>
      <c r="WGY41" s="1176"/>
      <c r="WGZ41" s="1176"/>
      <c r="WHA41" s="1176"/>
      <c r="WHB41" s="1176"/>
      <c r="WHC41" s="1176"/>
      <c r="WHD41" s="1176"/>
      <c r="WHE41" s="1176"/>
      <c r="WHF41" s="1176"/>
      <c r="WHG41" s="1176"/>
      <c r="WHH41" s="1176"/>
      <c r="WHI41" s="1176"/>
      <c r="WHJ41" s="1176"/>
      <c r="WHK41" s="1176"/>
      <c r="WHL41" s="1176"/>
      <c r="WHM41" s="1176"/>
      <c r="WHN41" s="1176"/>
      <c r="WHO41" s="1176"/>
      <c r="WHP41" s="1176"/>
      <c r="WHQ41" s="1176"/>
      <c r="WHR41" s="1176"/>
      <c r="WHS41" s="1176"/>
      <c r="WHT41" s="1176"/>
      <c r="WHU41" s="1176"/>
      <c r="WHV41" s="1176"/>
      <c r="WHW41" s="1176"/>
      <c r="WHX41" s="1176"/>
      <c r="WHY41" s="1176"/>
      <c r="WHZ41" s="1176"/>
      <c r="WIA41" s="1176"/>
      <c r="WIB41" s="1176"/>
      <c r="WIC41" s="1176"/>
      <c r="WID41" s="1176"/>
      <c r="WIE41" s="1176"/>
      <c r="WIF41" s="1176"/>
      <c r="WIG41" s="1176"/>
      <c r="WIH41" s="1176"/>
      <c r="WII41" s="1176"/>
      <c r="WIJ41" s="1176"/>
      <c r="WIK41" s="1176"/>
      <c r="WIL41" s="1176"/>
      <c r="WIM41" s="1176"/>
      <c r="WIN41" s="1176"/>
      <c r="WIO41" s="1176"/>
      <c r="WIP41" s="1176"/>
      <c r="WIQ41" s="1176"/>
      <c r="WIR41" s="1176"/>
      <c r="WIS41" s="1176"/>
      <c r="WIT41" s="1176"/>
      <c r="WIU41" s="1176"/>
      <c r="WIV41" s="1176"/>
      <c r="WIW41" s="1176"/>
      <c r="WIX41" s="1176"/>
      <c r="WIY41" s="1176"/>
      <c r="WIZ41" s="1176"/>
      <c r="WJA41" s="1176"/>
      <c r="WJB41" s="1176"/>
      <c r="WJC41" s="1176"/>
      <c r="WJD41" s="1176"/>
      <c r="WJE41" s="1176"/>
      <c r="WJF41" s="1176"/>
      <c r="WJG41" s="1176"/>
      <c r="WJH41" s="1176"/>
      <c r="WJI41" s="1176"/>
      <c r="WJJ41" s="1176"/>
      <c r="WJK41" s="1176"/>
      <c r="WJL41" s="1176"/>
      <c r="WJM41" s="1176"/>
      <c r="WJN41" s="1176"/>
      <c r="WJO41" s="1176"/>
      <c r="WJP41" s="1176"/>
      <c r="WJQ41" s="1176"/>
      <c r="WJR41" s="1176"/>
      <c r="WJS41" s="1176"/>
      <c r="WJT41" s="1176"/>
      <c r="WJU41" s="1176"/>
      <c r="WJV41" s="1176"/>
      <c r="WJW41" s="1176"/>
      <c r="WJX41" s="1176"/>
      <c r="WJY41" s="1176"/>
      <c r="WJZ41" s="1176"/>
      <c r="WKA41" s="1176"/>
      <c r="WKB41" s="1176"/>
      <c r="WKC41" s="1176"/>
      <c r="WKD41" s="1176"/>
      <c r="WKE41" s="1176"/>
      <c r="WKF41" s="1176"/>
      <c r="WKG41" s="1176"/>
      <c r="WKH41" s="1176"/>
      <c r="WKI41" s="1176"/>
      <c r="WKJ41" s="1176"/>
      <c r="WKK41" s="1176"/>
      <c r="WKL41" s="1176"/>
      <c r="WKM41" s="1176"/>
      <c r="WKN41" s="1176"/>
      <c r="WKO41" s="1176"/>
      <c r="WKP41" s="1176"/>
      <c r="WKQ41" s="1176"/>
      <c r="WKR41" s="1176"/>
      <c r="WKS41" s="1176"/>
      <c r="WKT41" s="1176"/>
      <c r="WKU41" s="1176"/>
      <c r="WKV41" s="1176"/>
      <c r="WKW41" s="1176"/>
      <c r="WKX41" s="1176"/>
      <c r="WKY41" s="1176"/>
      <c r="WKZ41" s="1176"/>
      <c r="WLA41" s="1176"/>
      <c r="WLB41" s="1176"/>
      <c r="WLC41" s="1176"/>
      <c r="WLD41" s="1176"/>
      <c r="WLE41" s="1176"/>
      <c r="WLF41" s="1176"/>
      <c r="WLG41" s="1176"/>
      <c r="WLH41" s="1176"/>
      <c r="WLI41" s="1176"/>
      <c r="WLJ41" s="1176"/>
      <c r="WLK41" s="1176"/>
      <c r="WLL41" s="1176"/>
      <c r="WLM41" s="1176"/>
      <c r="WLN41" s="1176"/>
      <c r="WLO41" s="1176"/>
      <c r="WLP41" s="1176"/>
      <c r="WLQ41" s="1176"/>
      <c r="WLR41" s="1176"/>
      <c r="WLS41" s="1176"/>
      <c r="WLT41" s="1176"/>
      <c r="WLU41" s="1176"/>
      <c r="WLV41" s="1176"/>
      <c r="WLW41" s="1176"/>
      <c r="WLX41" s="1176"/>
      <c r="WLY41" s="1176"/>
      <c r="WLZ41" s="1176"/>
      <c r="WMA41" s="1176"/>
      <c r="WMB41" s="1176"/>
      <c r="WMC41" s="1176"/>
      <c r="WMD41" s="1176"/>
      <c r="WME41" s="1176"/>
      <c r="WMF41" s="1176"/>
      <c r="WMG41" s="1176"/>
      <c r="WMH41" s="1176"/>
      <c r="WMI41" s="1176"/>
      <c r="WMJ41" s="1176"/>
      <c r="WMK41" s="1176"/>
      <c r="WML41" s="1176"/>
      <c r="WMM41" s="1176"/>
      <c r="WMN41" s="1176"/>
      <c r="WMO41" s="1176"/>
      <c r="WMP41" s="1176"/>
      <c r="WMQ41" s="1176"/>
      <c r="WMR41" s="1176"/>
      <c r="WMS41" s="1176"/>
      <c r="WMT41" s="1176"/>
      <c r="WMU41" s="1176"/>
      <c r="WMV41" s="1176"/>
      <c r="WMW41" s="1176"/>
      <c r="WMX41" s="1176"/>
      <c r="WMY41" s="1176"/>
      <c r="WMZ41" s="1176"/>
      <c r="WNA41" s="1176"/>
      <c r="WNB41" s="1176"/>
      <c r="WNC41" s="1176"/>
      <c r="WND41" s="1176"/>
      <c r="WNE41" s="1176"/>
      <c r="WNF41" s="1176"/>
      <c r="WNG41" s="1176"/>
      <c r="WNH41" s="1176"/>
      <c r="WNI41" s="1176"/>
      <c r="WNJ41" s="1176"/>
      <c r="WNK41" s="1176"/>
      <c r="WNL41" s="1176"/>
      <c r="WNM41" s="1176"/>
      <c r="WNN41" s="1176"/>
      <c r="WNO41" s="1176"/>
      <c r="WNP41" s="1176"/>
      <c r="WNQ41" s="1176"/>
      <c r="WNR41" s="1176"/>
      <c r="WNS41" s="1176"/>
      <c r="WNT41" s="1176"/>
      <c r="WNU41" s="1176"/>
      <c r="WNV41" s="1176"/>
      <c r="WNW41" s="1176"/>
      <c r="WNX41" s="1176"/>
      <c r="WNY41" s="1176"/>
      <c r="WNZ41" s="1176"/>
      <c r="WOA41" s="1176"/>
      <c r="WOB41" s="1176"/>
      <c r="WOC41" s="1176"/>
      <c r="WOD41" s="1176"/>
      <c r="WOE41" s="1176"/>
      <c r="WOF41" s="1176"/>
      <c r="WOG41" s="1176"/>
      <c r="WOH41" s="1176"/>
      <c r="WOI41" s="1176"/>
      <c r="WOJ41" s="1176"/>
      <c r="WOK41" s="1176"/>
      <c r="WOL41" s="1176"/>
      <c r="WOM41" s="1176"/>
      <c r="WON41" s="1176"/>
      <c r="WOO41" s="1176"/>
      <c r="WOP41" s="1176"/>
      <c r="WOQ41" s="1176"/>
      <c r="WOR41" s="1176"/>
      <c r="WOS41" s="1176"/>
      <c r="WOT41" s="1176"/>
      <c r="WOU41" s="1176"/>
      <c r="WOV41" s="1176"/>
      <c r="WOW41" s="1176"/>
      <c r="WOX41" s="1176"/>
      <c r="WOY41" s="1176"/>
      <c r="WOZ41" s="1176"/>
      <c r="WPA41" s="1176"/>
      <c r="WPB41" s="1176"/>
      <c r="WPC41" s="1176"/>
      <c r="WPD41" s="1176"/>
      <c r="WPE41" s="1176"/>
      <c r="WPF41" s="1176"/>
      <c r="WPG41" s="1176"/>
      <c r="WPH41" s="1176"/>
      <c r="WPI41" s="1176"/>
      <c r="WPJ41" s="1176"/>
      <c r="WPK41" s="1176"/>
      <c r="WPL41" s="1176"/>
      <c r="WPM41" s="1176"/>
      <c r="WPN41" s="1176"/>
      <c r="WPO41" s="1176"/>
      <c r="WPP41" s="1176"/>
      <c r="WPQ41" s="1176"/>
      <c r="WPR41" s="1176"/>
      <c r="WPS41" s="1176"/>
      <c r="WPT41" s="1176"/>
      <c r="WPU41" s="1176"/>
      <c r="WPV41" s="1176"/>
      <c r="WPW41" s="1176"/>
      <c r="WPX41" s="1176"/>
      <c r="WPY41" s="1176"/>
      <c r="WPZ41" s="1176"/>
      <c r="WQA41" s="1176"/>
      <c r="WQB41" s="1176"/>
      <c r="WQC41" s="1176"/>
      <c r="WQD41" s="1176"/>
      <c r="WQE41" s="1176"/>
      <c r="WQF41" s="1176"/>
      <c r="WQG41" s="1176"/>
      <c r="WQH41" s="1176"/>
      <c r="WQI41" s="1176"/>
      <c r="WQJ41" s="1176"/>
      <c r="WQK41" s="1176"/>
      <c r="WQL41" s="1176"/>
      <c r="WQM41" s="1176"/>
      <c r="WQN41" s="1176"/>
      <c r="WQO41" s="1176"/>
      <c r="WQP41" s="1176"/>
      <c r="WQQ41" s="1176"/>
      <c r="WQR41" s="1176"/>
      <c r="WQS41" s="1176"/>
      <c r="WQT41" s="1176"/>
      <c r="WQU41" s="1176"/>
      <c r="WQV41" s="1176"/>
      <c r="WQW41" s="1176"/>
      <c r="WQX41" s="1176"/>
      <c r="WQY41" s="1176"/>
      <c r="WQZ41" s="1176"/>
      <c r="WRA41" s="1176"/>
      <c r="WRB41" s="1176"/>
      <c r="WRC41" s="1176"/>
      <c r="WRD41" s="1176"/>
      <c r="WRE41" s="1176"/>
      <c r="WRF41" s="1176"/>
      <c r="WRG41" s="1176"/>
      <c r="WRH41" s="1176"/>
      <c r="WRI41" s="1176"/>
      <c r="WRJ41" s="1176"/>
      <c r="WRK41" s="1176"/>
      <c r="WRL41" s="1176"/>
      <c r="WRM41" s="1176"/>
      <c r="WRN41" s="1176"/>
      <c r="WRO41" s="1176"/>
      <c r="WRP41" s="1176"/>
      <c r="WRQ41" s="1176"/>
      <c r="WRR41" s="1176"/>
      <c r="WRS41" s="1176"/>
      <c r="WRT41" s="1176"/>
      <c r="WRU41" s="1176"/>
      <c r="WRV41" s="1176"/>
      <c r="WRW41" s="1176"/>
      <c r="WRX41" s="1176"/>
      <c r="WRY41" s="1176"/>
      <c r="WRZ41" s="1176"/>
      <c r="WSA41" s="1176"/>
      <c r="WSB41" s="1176"/>
      <c r="WSC41" s="1176"/>
      <c r="WSD41" s="1176"/>
      <c r="WSE41" s="1176"/>
      <c r="WSF41" s="1176"/>
      <c r="WSG41" s="1176"/>
      <c r="WSH41" s="1176"/>
      <c r="WSI41" s="1176"/>
      <c r="WSJ41" s="1176"/>
      <c r="WSK41" s="1176"/>
      <c r="WSL41" s="1176"/>
      <c r="WSM41" s="1176"/>
      <c r="WSN41" s="1176"/>
      <c r="WSO41" s="1176"/>
      <c r="WSP41" s="1176"/>
      <c r="WSQ41" s="1176"/>
      <c r="WSR41" s="1176"/>
      <c r="WSS41" s="1176"/>
      <c r="WST41" s="1176"/>
      <c r="WSU41" s="1176"/>
      <c r="WSV41" s="1176"/>
      <c r="WSW41" s="1176"/>
      <c r="WSX41" s="1176"/>
      <c r="WSY41" s="1176"/>
      <c r="WSZ41" s="1176"/>
      <c r="WTA41" s="1176"/>
      <c r="WTB41" s="1176"/>
      <c r="WTC41" s="1176"/>
      <c r="WTD41" s="1176"/>
      <c r="WTE41" s="1176"/>
      <c r="WTF41" s="1176"/>
      <c r="WTG41" s="1176"/>
      <c r="WTH41" s="1176"/>
      <c r="WTI41" s="1176"/>
      <c r="WTJ41" s="1176"/>
      <c r="WTK41" s="1176"/>
      <c r="WTL41" s="1176"/>
      <c r="WTM41" s="1176"/>
      <c r="WTN41" s="1176"/>
      <c r="WTO41" s="1176"/>
      <c r="WTP41" s="1176"/>
      <c r="WTQ41" s="1176"/>
      <c r="WTR41" s="1176"/>
      <c r="WTS41" s="1176"/>
      <c r="WTT41" s="1176"/>
      <c r="WTU41" s="1176"/>
      <c r="WTV41" s="1176"/>
      <c r="WTW41" s="1176"/>
      <c r="WTX41" s="1176"/>
      <c r="WTY41" s="1176"/>
      <c r="WTZ41" s="1176"/>
      <c r="WUA41" s="1176"/>
      <c r="WUB41" s="1176"/>
      <c r="WUC41" s="1176"/>
      <c r="WUD41" s="1176"/>
      <c r="WUE41" s="1176"/>
      <c r="WUF41" s="1176"/>
      <c r="WUG41" s="1176"/>
      <c r="WUH41" s="1176"/>
      <c r="WUI41" s="1176"/>
      <c r="WUJ41" s="1176"/>
      <c r="WUK41" s="1176"/>
      <c r="WUL41" s="1176"/>
      <c r="WUM41" s="1176"/>
      <c r="WUN41" s="1176"/>
      <c r="WUO41" s="1176"/>
      <c r="WUP41" s="1176"/>
      <c r="WUQ41" s="1176"/>
      <c r="WUR41" s="1176"/>
      <c r="WUS41" s="1176"/>
      <c r="WUT41" s="1176"/>
      <c r="WUU41" s="1176"/>
      <c r="WUV41" s="1176"/>
      <c r="WUW41" s="1176"/>
      <c r="WUX41" s="1176"/>
      <c r="WUY41" s="1176"/>
      <c r="WUZ41" s="1176"/>
      <c r="WVA41" s="1176"/>
      <c r="WVB41" s="1176"/>
      <c r="WVC41" s="1176"/>
      <c r="WVD41" s="1176"/>
      <c r="WVE41" s="1176"/>
      <c r="WVF41" s="1176"/>
      <c r="WVG41" s="1176"/>
      <c r="WVH41" s="1176"/>
      <c r="WVI41" s="1176"/>
      <c r="WVJ41" s="1176"/>
      <c r="WVK41" s="1176"/>
      <c r="WVL41" s="1176"/>
      <c r="WVM41" s="1176"/>
      <c r="WVN41" s="1176"/>
      <c r="WVO41" s="1176"/>
      <c r="WVP41" s="1176"/>
      <c r="WVQ41" s="1176"/>
      <c r="WVR41" s="1176"/>
      <c r="WVS41" s="1176"/>
      <c r="WVT41" s="1176"/>
      <c r="WVU41" s="1176"/>
      <c r="WVV41" s="1176"/>
      <c r="WVW41" s="1176"/>
      <c r="WVX41" s="1176"/>
      <c r="WVY41" s="1176"/>
      <c r="WVZ41" s="1176"/>
      <c r="WWA41" s="1176"/>
      <c r="WWB41" s="1176"/>
      <c r="WWC41" s="1176"/>
      <c r="WWD41" s="1176"/>
      <c r="WWE41" s="1176"/>
      <c r="WWF41" s="1176"/>
      <c r="WWG41" s="1176"/>
      <c r="WWH41" s="1176"/>
      <c r="WWI41" s="1176"/>
      <c r="WWJ41" s="1176"/>
      <c r="WWK41" s="1176"/>
      <c r="WWL41" s="1176"/>
      <c r="WWM41" s="1176"/>
      <c r="WWN41" s="1176"/>
      <c r="WWO41" s="1176"/>
      <c r="WWP41" s="1176"/>
      <c r="WWQ41" s="1176"/>
      <c r="WWR41" s="1176"/>
      <c r="WWS41" s="1176"/>
      <c r="WWT41" s="1176"/>
      <c r="WWU41" s="1176"/>
      <c r="WWV41" s="1176"/>
      <c r="WWW41" s="1176"/>
      <c r="WWX41" s="1176"/>
      <c r="WWY41" s="1176"/>
      <c r="WWZ41" s="1176"/>
      <c r="WXA41" s="1176"/>
      <c r="WXB41" s="1176"/>
      <c r="WXC41" s="1176"/>
      <c r="WXD41" s="1176"/>
      <c r="WXE41" s="1176"/>
      <c r="WXF41" s="1176"/>
      <c r="WXG41" s="1176"/>
      <c r="WXH41" s="1176"/>
      <c r="WXI41" s="1176"/>
      <c r="WXJ41" s="1176"/>
      <c r="WXK41" s="1176"/>
      <c r="WXL41" s="1176"/>
      <c r="WXM41" s="1176"/>
      <c r="WXN41" s="1176"/>
      <c r="WXO41" s="1176"/>
      <c r="WXP41" s="1176"/>
      <c r="WXQ41" s="1176"/>
      <c r="WXR41" s="1176"/>
      <c r="WXS41" s="1176"/>
      <c r="WXT41" s="1176"/>
      <c r="WXU41" s="1176"/>
      <c r="WXV41" s="1176"/>
      <c r="WXW41" s="1176"/>
      <c r="WXX41" s="1176"/>
      <c r="WXY41" s="1176"/>
      <c r="WXZ41" s="1176"/>
      <c r="WYA41" s="1176"/>
      <c r="WYB41" s="1176"/>
      <c r="WYC41" s="1176"/>
      <c r="WYD41" s="1176"/>
      <c r="WYE41" s="1176"/>
      <c r="WYF41" s="1176"/>
      <c r="WYG41" s="1176"/>
      <c r="WYH41" s="1176"/>
      <c r="WYI41" s="1176"/>
      <c r="WYJ41" s="1176"/>
      <c r="WYK41" s="1176"/>
      <c r="WYL41" s="1176"/>
      <c r="WYM41" s="1176"/>
      <c r="WYN41" s="1176"/>
      <c r="WYO41" s="1176"/>
      <c r="WYP41" s="1176"/>
      <c r="WYQ41" s="1176"/>
      <c r="WYR41" s="1176"/>
      <c r="WYS41" s="1176"/>
      <c r="WYT41" s="1176"/>
      <c r="WYU41" s="1176"/>
      <c r="WYV41" s="1176"/>
      <c r="WYW41" s="1176"/>
      <c r="WYX41" s="1176"/>
      <c r="WYY41" s="1176"/>
      <c r="WYZ41" s="1176"/>
      <c r="WZA41" s="1176"/>
      <c r="WZB41" s="1176"/>
      <c r="WZC41" s="1176"/>
      <c r="WZD41" s="1176"/>
      <c r="WZE41" s="1176"/>
      <c r="WZF41" s="1176"/>
      <c r="WZG41" s="1176"/>
      <c r="WZH41" s="1176"/>
      <c r="WZI41" s="1176"/>
      <c r="WZJ41" s="1176"/>
      <c r="WZK41" s="1176"/>
      <c r="WZL41" s="1176"/>
      <c r="WZM41" s="1176"/>
      <c r="WZN41" s="1176"/>
      <c r="WZO41" s="1176"/>
      <c r="WZP41" s="1176"/>
      <c r="WZQ41" s="1176"/>
      <c r="WZR41" s="1176"/>
      <c r="WZS41" s="1176"/>
      <c r="WZT41" s="1176"/>
      <c r="WZU41" s="1176"/>
      <c r="WZV41" s="1176"/>
      <c r="WZW41" s="1176"/>
      <c r="WZX41" s="1176"/>
      <c r="WZY41" s="1176"/>
      <c r="WZZ41" s="1176"/>
      <c r="XAA41" s="1176"/>
      <c r="XAB41" s="1176"/>
      <c r="XAC41" s="1176"/>
      <c r="XAD41" s="1176"/>
      <c r="XAE41" s="1176"/>
      <c r="XAF41" s="1176"/>
      <c r="XAG41" s="1176"/>
      <c r="XAH41" s="1176"/>
      <c r="XAI41" s="1176"/>
      <c r="XAJ41" s="1176"/>
      <c r="XAK41" s="1176"/>
      <c r="XAL41" s="1176"/>
      <c r="XAM41" s="1176"/>
      <c r="XAN41" s="1176"/>
      <c r="XAO41" s="1176"/>
      <c r="XAP41" s="1176"/>
      <c r="XAQ41" s="1176"/>
      <c r="XAR41" s="1176"/>
      <c r="XAS41" s="1176"/>
      <c r="XAT41" s="1176"/>
      <c r="XAU41" s="1176"/>
      <c r="XAV41" s="1176"/>
      <c r="XAW41" s="1176"/>
      <c r="XAX41" s="1176"/>
      <c r="XAY41" s="1176"/>
      <c r="XAZ41" s="1176"/>
      <c r="XBA41" s="1176"/>
      <c r="XBB41" s="1176"/>
      <c r="XBC41" s="1176"/>
      <c r="XBD41" s="1176"/>
      <c r="XBE41" s="1176"/>
      <c r="XBF41" s="1176"/>
      <c r="XBG41" s="1176"/>
      <c r="XBH41" s="1176"/>
      <c r="XBI41" s="1176"/>
      <c r="XBJ41" s="1176"/>
      <c r="XBK41" s="1176"/>
      <c r="XBL41" s="1176"/>
      <c r="XBM41" s="1176"/>
      <c r="XBN41" s="1176"/>
      <c r="XBO41" s="1176"/>
      <c r="XBP41" s="1176"/>
      <c r="XBQ41" s="1176"/>
      <c r="XBR41" s="1176"/>
      <c r="XBS41" s="1176"/>
      <c r="XBT41" s="1176"/>
      <c r="XBU41" s="1176"/>
      <c r="XBV41" s="1176"/>
      <c r="XBW41" s="1176"/>
      <c r="XBX41" s="1176"/>
      <c r="XBY41" s="1176"/>
      <c r="XBZ41" s="1176"/>
      <c r="XCA41" s="1176"/>
      <c r="XCB41" s="1176"/>
      <c r="XCC41" s="1176"/>
      <c r="XCD41" s="1176"/>
      <c r="XCE41" s="1176"/>
      <c r="XCF41" s="1176"/>
      <c r="XCG41" s="1176"/>
      <c r="XCH41" s="1176"/>
      <c r="XCI41" s="1176"/>
      <c r="XCJ41" s="1176"/>
      <c r="XCK41" s="1176"/>
      <c r="XCL41" s="1176"/>
      <c r="XCM41" s="1176"/>
      <c r="XCN41" s="1176"/>
      <c r="XCO41" s="1176"/>
      <c r="XCP41" s="1176"/>
      <c r="XCQ41" s="1176"/>
      <c r="XCR41" s="1176"/>
      <c r="XCS41" s="1176"/>
      <c r="XCT41" s="1176"/>
      <c r="XCU41" s="1176"/>
      <c r="XCV41" s="1176"/>
      <c r="XCW41" s="1176"/>
      <c r="XCX41" s="1176"/>
      <c r="XCY41" s="1176"/>
      <c r="XCZ41" s="1176"/>
      <c r="XDA41" s="1176"/>
      <c r="XDB41" s="1176"/>
      <c r="XDC41" s="1176"/>
      <c r="XDD41" s="1176"/>
      <c r="XDE41" s="1176"/>
      <c r="XDF41" s="1176"/>
      <c r="XDG41" s="1176"/>
      <c r="XDH41" s="1176"/>
      <c r="XDI41" s="1176"/>
      <c r="XDJ41" s="1176"/>
      <c r="XDK41" s="1176"/>
      <c r="XDL41" s="1176"/>
      <c r="XDM41" s="1176"/>
      <c r="XDN41" s="1176"/>
      <c r="XDO41" s="1176"/>
      <c r="XDP41" s="1176"/>
      <c r="XDQ41" s="1176"/>
      <c r="XDR41" s="1176"/>
      <c r="XDS41" s="1176"/>
      <c r="XDT41" s="1176"/>
      <c r="XDU41" s="1176"/>
      <c r="XDV41" s="1176"/>
      <c r="XDW41" s="1176"/>
      <c r="XDX41" s="1176"/>
      <c r="XDY41" s="1176"/>
      <c r="XDZ41" s="1176"/>
      <c r="XEA41" s="1176"/>
      <c r="XEB41" s="1176"/>
      <c r="XEC41" s="1176"/>
      <c r="XED41" s="1176"/>
      <c r="XEE41" s="1176"/>
      <c r="XEF41" s="1176"/>
      <c r="XEG41" s="1176"/>
      <c r="XEH41" s="1176"/>
      <c r="XEI41" s="1176"/>
      <c r="XEJ41" s="1176"/>
      <c r="XEK41" s="1176"/>
      <c r="XEL41" s="1176"/>
      <c r="XEM41" s="1176"/>
      <c r="XEN41" s="1176"/>
      <c r="XEO41" s="1176"/>
      <c r="XEP41" s="1176"/>
      <c r="XEQ41" s="1176"/>
      <c r="XER41" s="1176"/>
      <c r="XES41" s="1176"/>
      <c r="XET41" s="1176"/>
      <c r="XEU41" s="1176"/>
      <c r="XEV41" s="1176"/>
      <c r="XEW41" s="1176"/>
      <c r="XEX41" s="1176"/>
      <c r="XEY41" s="1176"/>
      <c r="XEZ41" s="1176"/>
      <c r="XFA41" s="1176"/>
      <c r="XFB41" s="1176"/>
      <c r="XFC41" s="1176"/>
      <c r="XFD41" s="1176"/>
    </row>
    <row r="42" spans="1:16384" s="939" customFormat="1" ht="9" customHeight="1">
      <c r="A42" s="1153"/>
      <c r="B42" s="1153"/>
      <c r="C42" s="1153"/>
      <c r="D42" s="1153"/>
      <c r="E42" s="1153"/>
      <c r="F42" s="1153"/>
      <c r="G42" s="1153"/>
      <c r="H42" s="1153"/>
      <c r="I42" s="1153"/>
      <c r="J42" s="1153"/>
      <c r="K42" s="1153"/>
      <c r="L42" s="1153"/>
      <c r="M42" s="1153"/>
      <c r="N42" s="1153"/>
    </row>
    <row r="43" spans="1:16384" customFormat="1" ht="15.75">
      <c r="A43" s="1177" t="s">
        <v>68</v>
      </c>
      <c r="B43" s="1177"/>
      <c r="C43" s="1177"/>
      <c r="D43" s="1177"/>
      <c r="E43" s="1177"/>
      <c r="F43" s="1177"/>
      <c r="G43" s="1177"/>
      <c r="H43" s="1177"/>
      <c r="I43" s="1177"/>
      <c r="J43" s="1177"/>
      <c r="K43" s="1177"/>
      <c r="L43" s="1177"/>
      <c r="M43" s="1177"/>
      <c r="N43" s="1177"/>
    </row>
    <row r="44" spans="1:16384" customFormat="1" ht="28.5" customHeight="1">
      <c r="A44" s="1178" t="s">
        <v>387</v>
      </c>
      <c r="B44" s="1178"/>
      <c r="C44" s="1178"/>
      <c r="D44" s="1178"/>
      <c r="E44" s="1178"/>
      <c r="F44" s="1178"/>
      <c r="G44" s="1178"/>
      <c r="H44" s="1178"/>
      <c r="I44" s="1178"/>
      <c r="J44" s="1178"/>
      <c r="K44" s="1178"/>
      <c r="L44" s="1178"/>
      <c r="M44" s="1178"/>
      <c r="N44" s="1178"/>
    </row>
    <row r="45" spans="1:16384" s="831" customFormat="1" ht="8.25" customHeight="1">
      <c r="A45" s="1146"/>
      <c r="B45" s="1146"/>
      <c r="C45" s="1146"/>
      <c r="D45" s="1146"/>
      <c r="E45" s="1146"/>
      <c r="F45" s="1146"/>
      <c r="G45" s="1146"/>
      <c r="H45" s="1146"/>
      <c r="I45" s="1146"/>
      <c r="J45" s="1146"/>
      <c r="K45" s="1146"/>
      <c r="L45" s="1146"/>
      <c r="M45" s="1146"/>
      <c r="N45" s="1146"/>
    </row>
    <row r="46" spans="1:16384" customFormat="1" ht="30.75" customHeight="1">
      <c r="A46" s="1147" t="s">
        <v>423</v>
      </c>
      <c r="B46" s="1147"/>
      <c r="C46" s="1147"/>
      <c r="D46" s="1147"/>
      <c r="E46" s="1147"/>
      <c r="F46" s="1147"/>
      <c r="G46" s="1147"/>
      <c r="H46" s="1147"/>
      <c r="I46" s="1147"/>
      <c r="J46" s="1147"/>
      <c r="K46" s="1147"/>
      <c r="L46" s="1147"/>
      <c r="M46" s="1147"/>
      <c r="N46" s="1147"/>
      <c r="O46" s="1148"/>
      <c r="P46" s="1148"/>
    </row>
    <row r="47" spans="1:16384" s="962" customFormat="1" ht="30.75" customHeight="1">
      <c r="A47" s="1149" t="s">
        <v>424</v>
      </c>
      <c r="B47" s="1149"/>
      <c r="C47" s="1149"/>
      <c r="D47" s="1149"/>
      <c r="E47" s="1149"/>
      <c r="F47" s="1149"/>
      <c r="G47" s="1149"/>
      <c r="H47" s="1149"/>
      <c r="I47" s="1149"/>
      <c r="J47" s="1149"/>
      <c r="K47" s="1149"/>
      <c r="L47" s="1149"/>
      <c r="M47" s="1149"/>
      <c r="N47" s="1149"/>
      <c r="O47" s="1150"/>
      <c r="P47" s="1150"/>
    </row>
    <row r="48" spans="1:16384" customFormat="1" ht="36" customHeight="1">
      <c r="A48" s="1148" t="s">
        <v>69</v>
      </c>
      <c r="B48" s="1148"/>
      <c r="C48" s="1148"/>
      <c r="D48" s="1148"/>
      <c r="E48" s="1148"/>
      <c r="F48" s="1148"/>
      <c r="G48" s="1148"/>
      <c r="H48" s="1148"/>
      <c r="I48" s="1148"/>
      <c r="J48" s="1148"/>
      <c r="K48" s="1148"/>
      <c r="L48" s="1148"/>
      <c r="M48" s="1148"/>
      <c r="N48" s="1148"/>
    </row>
    <row r="49" spans="1:16" ht="36" customHeight="1">
      <c r="A49" s="1148" t="s">
        <v>70</v>
      </c>
      <c r="B49" s="1148"/>
      <c r="C49" s="1148"/>
      <c r="D49" s="1148"/>
      <c r="E49" s="1148"/>
      <c r="F49" s="1148"/>
      <c r="G49" s="1148"/>
      <c r="H49" s="1148"/>
      <c r="I49" s="1148"/>
      <c r="J49" s="1148"/>
      <c r="K49" s="1148"/>
      <c r="L49" s="1148"/>
      <c r="M49" s="1148"/>
      <c r="N49" s="1148"/>
    </row>
    <row r="50" spans="1:16" ht="45" customHeight="1">
      <c r="A50" s="1148" t="s">
        <v>71</v>
      </c>
      <c r="B50" s="1148"/>
      <c r="C50" s="1148"/>
      <c r="D50" s="1148"/>
      <c r="E50" s="1148"/>
      <c r="F50" s="1148"/>
      <c r="G50" s="1148"/>
      <c r="H50" s="1148"/>
      <c r="I50" s="1148"/>
      <c r="J50" s="1148"/>
      <c r="K50" s="1148"/>
      <c r="L50" s="1148"/>
      <c r="M50" s="1148"/>
      <c r="N50" s="1148"/>
    </row>
    <row r="51" spans="1:16" ht="30.75" customHeight="1">
      <c r="A51" s="1148" t="s">
        <v>72</v>
      </c>
      <c r="B51" s="1148"/>
      <c r="C51" s="1148"/>
      <c r="D51" s="1148"/>
      <c r="E51" s="1148"/>
      <c r="F51" s="1148"/>
      <c r="G51" s="1148"/>
      <c r="H51" s="1148"/>
      <c r="I51" s="1148"/>
      <c r="J51" s="1148"/>
      <c r="K51" s="1148"/>
      <c r="L51" s="1148"/>
      <c r="M51" s="1148"/>
      <c r="N51" s="1148"/>
      <c r="O51" s="1148"/>
      <c r="P51" s="1148"/>
    </row>
    <row r="52" spans="1:16" s="831" customFormat="1" ht="8.25" customHeight="1">
      <c r="A52" s="1146"/>
      <c r="B52" s="1146"/>
      <c r="C52" s="1146"/>
      <c r="D52" s="1146"/>
      <c r="E52" s="1146"/>
      <c r="F52" s="1146"/>
      <c r="G52" s="1146"/>
      <c r="H52" s="1146"/>
      <c r="I52" s="1146"/>
      <c r="J52" s="1146"/>
      <c r="K52" s="1146"/>
      <c r="L52" s="1146"/>
      <c r="M52" s="1146"/>
      <c r="N52" s="1146"/>
    </row>
    <row r="53" spans="1:16" ht="30.75" customHeight="1">
      <c r="A53" s="1175" t="s">
        <v>422</v>
      </c>
      <c r="B53" s="1175"/>
      <c r="C53" s="1175"/>
      <c r="D53" s="1175"/>
      <c r="E53" s="1175"/>
      <c r="F53" s="1175"/>
      <c r="G53" s="1175"/>
      <c r="H53" s="1175"/>
      <c r="I53" s="1175"/>
      <c r="J53" s="1175"/>
      <c r="K53" s="1175"/>
      <c r="L53" s="1175"/>
      <c r="M53" s="1175"/>
      <c r="N53" s="1175"/>
      <c r="O53" s="1148"/>
      <c r="P53" s="1148"/>
    </row>
    <row r="54" spans="1:16" s="831" customFormat="1" ht="8.25" customHeight="1">
      <c r="A54" s="1146"/>
      <c r="B54" s="1146"/>
      <c r="C54" s="1146"/>
      <c r="D54" s="1146"/>
      <c r="E54" s="1146"/>
      <c r="F54" s="1146"/>
      <c r="G54" s="1146"/>
      <c r="H54" s="1146"/>
      <c r="I54" s="1146"/>
      <c r="J54" s="1146"/>
      <c r="K54" s="1146"/>
      <c r="L54" s="1146"/>
      <c r="M54" s="1146"/>
      <c r="N54" s="1146"/>
    </row>
    <row r="55" spans="1:16" ht="15.75">
      <c r="A55" s="1174" t="s">
        <v>73</v>
      </c>
      <c r="B55" s="1174"/>
      <c r="C55" s="1174"/>
      <c r="D55" s="1174"/>
      <c r="E55" s="1174"/>
      <c r="F55" s="1174"/>
      <c r="G55" s="1174"/>
      <c r="H55" s="1174"/>
      <c r="I55" s="1174"/>
      <c r="J55" s="1174"/>
      <c r="K55" s="1174"/>
      <c r="L55" s="1174"/>
      <c r="M55" s="1174"/>
      <c r="N55" s="1174"/>
    </row>
    <row r="56" spans="1:16" ht="12.75" customHeight="1">
      <c r="A56" s="1172"/>
      <c r="B56" s="1172"/>
      <c r="C56" s="1172"/>
      <c r="D56" s="1172"/>
      <c r="E56" s="1172"/>
      <c r="F56" s="1172"/>
      <c r="G56" s="1172"/>
      <c r="H56" s="1172"/>
      <c r="I56" s="1172"/>
      <c r="J56" s="1172"/>
      <c r="K56" s="1172"/>
      <c r="L56" s="1172"/>
      <c r="M56" s="1172"/>
      <c r="N56" s="1172"/>
    </row>
    <row r="57" spans="1:16" ht="16.5">
      <c r="A57" s="1152" t="s">
        <v>74</v>
      </c>
      <c r="B57" s="1152"/>
      <c r="C57" s="1152"/>
      <c r="D57" s="1152"/>
      <c r="E57" s="1152"/>
      <c r="F57" s="1152"/>
      <c r="G57" s="1152"/>
      <c r="H57" s="1152"/>
      <c r="I57" s="1152"/>
      <c r="J57" s="1152"/>
      <c r="K57" s="1152"/>
      <c r="L57" s="1152"/>
      <c r="M57" s="1152"/>
      <c r="N57" s="1152"/>
    </row>
    <row r="58" spans="1:16" ht="12" customHeight="1">
      <c r="A58" s="1146"/>
      <c r="B58" s="1146"/>
      <c r="C58" s="1146"/>
      <c r="D58" s="1146"/>
      <c r="E58" s="1146"/>
      <c r="F58" s="1146"/>
      <c r="G58" s="1146"/>
      <c r="H58" s="1146"/>
      <c r="I58" s="1146"/>
      <c r="J58" s="1146"/>
      <c r="K58" s="1146"/>
      <c r="L58" s="1146"/>
      <c r="M58" s="1146"/>
      <c r="N58" s="1146"/>
    </row>
    <row r="59" spans="1:16" ht="15.75" customHeight="1">
      <c r="A59" s="1171" t="s">
        <v>75</v>
      </c>
      <c r="B59" s="1171"/>
      <c r="C59" s="1171"/>
      <c r="D59" s="1171"/>
      <c r="E59" s="1171"/>
      <c r="F59" s="1171"/>
      <c r="G59" s="1171"/>
      <c r="H59" s="1171"/>
      <c r="I59" s="1171"/>
      <c r="J59" s="1171"/>
      <c r="K59" s="1171"/>
      <c r="L59" s="1171"/>
      <c r="M59" s="1171"/>
      <c r="N59" s="1171"/>
    </row>
    <row r="60" spans="1:16" ht="36" customHeight="1">
      <c r="A60" s="1153" t="s">
        <v>429</v>
      </c>
      <c r="B60" s="1153"/>
      <c r="C60" s="1153"/>
      <c r="D60" s="1153"/>
      <c r="E60" s="1153"/>
      <c r="F60" s="1153"/>
      <c r="G60" s="1153"/>
      <c r="H60" s="1153"/>
      <c r="I60" s="1153"/>
      <c r="J60" s="1153"/>
      <c r="K60" s="1153"/>
      <c r="L60" s="1153"/>
      <c r="M60" s="1153"/>
      <c r="N60" s="1153"/>
    </row>
    <row r="61" spans="1:16" ht="28.5" customHeight="1">
      <c r="A61" s="1153" t="s">
        <v>76</v>
      </c>
      <c r="B61" s="1153"/>
      <c r="C61" s="1153"/>
      <c r="D61" s="1153"/>
      <c r="E61" s="1153"/>
      <c r="F61" s="1153"/>
      <c r="G61" s="1153"/>
      <c r="H61" s="1153"/>
      <c r="I61" s="1153"/>
      <c r="J61" s="1153"/>
      <c r="K61" s="1153"/>
      <c r="L61" s="1153"/>
      <c r="M61" s="1153"/>
      <c r="N61" s="1153"/>
    </row>
    <row r="62" spans="1:16" ht="28.5" customHeight="1">
      <c r="A62" s="1158" t="s">
        <v>388</v>
      </c>
      <c r="B62" s="1158"/>
      <c r="C62" s="1158"/>
      <c r="D62" s="1158"/>
      <c r="E62" s="1158"/>
      <c r="F62" s="1158"/>
      <c r="G62" s="1158"/>
      <c r="H62" s="1158"/>
      <c r="I62" s="1158"/>
      <c r="J62" s="1158"/>
      <c r="K62" s="1158"/>
      <c r="L62" s="1158"/>
      <c r="M62" s="1158"/>
      <c r="N62" s="1158"/>
    </row>
    <row r="63" spans="1:16" ht="10.5" customHeight="1">
      <c r="A63" s="1158"/>
      <c r="B63" s="1158"/>
      <c r="C63" s="1158"/>
      <c r="D63" s="1158"/>
      <c r="E63" s="1158"/>
      <c r="F63" s="1158"/>
      <c r="G63" s="1158"/>
      <c r="H63" s="1158"/>
      <c r="I63" s="1158"/>
      <c r="J63" s="1158"/>
      <c r="K63" s="1158"/>
      <c r="L63" s="1158"/>
      <c r="M63" s="1158"/>
      <c r="N63" s="1158"/>
    </row>
    <row r="64" spans="1:16" ht="15.75">
      <c r="A64" s="1171" t="s">
        <v>77</v>
      </c>
      <c r="B64" s="1171"/>
      <c r="C64" s="1171"/>
      <c r="D64" s="1171"/>
      <c r="E64" s="1171"/>
      <c r="F64" s="1171"/>
      <c r="G64" s="1171"/>
      <c r="H64" s="1171"/>
      <c r="I64" s="1171"/>
      <c r="J64" s="1171"/>
      <c r="K64" s="1171"/>
      <c r="L64" s="1171"/>
      <c r="M64" s="1171"/>
      <c r="N64" s="1171"/>
    </row>
    <row r="65" spans="1:14" s="831" customFormat="1" ht="8.25" customHeight="1">
      <c r="A65" s="1146"/>
      <c r="B65" s="1146"/>
      <c r="C65" s="1146"/>
      <c r="D65" s="1146"/>
      <c r="E65" s="1146"/>
      <c r="F65" s="1146"/>
      <c r="G65" s="1146"/>
      <c r="H65" s="1146"/>
      <c r="I65" s="1146"/>
      <c r="J65" s="1146"/>
      <c r="K65" s="1146"/>
      <c r="L65" s="1146"/>
      <c r="M65" s="1146"/>
      <c r="N65" s="1146"/>
    </row>
    <row r="66" spans="1:14" ht="31.5" customHeight="1">
      <c r="A66" s="1155" t="s">
        <v>400</v>
      </c>
      <c r="B66" s="1155"/>
      <c r="C66" s="1155"/>
      <c r="D66" s="1155"/>
      <c r="E66" s="1155"/>
      <c r="F66" s="1155"/>
      <c r="G66" s="1155"/>
      <c r="H66" s="1155"/>
      <c r="I66" s="1155"/>
      <c r="J66" s="1155"/>
      <c r="K66" s="1155"/>
      <c r="L66" s="1155"/>
      <c r="M66" s="1155"/>
      <c r="N66" s="1155"/>
    </row>
    <row r="67" spans="1:14" s="831" customFormat="1" ht="8.25" customHeight="1">
      <c r="A67" s="1146"/>
      <c r="B67" s="1146"/>
      <c r="C67" s="1146"/>
      <c r="D67" s="1146"/>
      <c r="E67" s="1146"/>
      <c r="F67" s="1146"/>
      <c r="G67" s="1146"/>
      <c r="H67" s="1146"/>
      <c r="I67" s="1146"/>
      <c r="J67" s="1146"/>
      <c r="K67" s="1146"/>
      <c r="L67" s="1146"/>
      <c r="M67" s="1146"/>
      <c r="N67" s="1146"/>
    </row>
    <row r="68" spans="1:14" ht="15.75">
      <c r="A68" s="1171" t="s">
        <v>78</v>
      </c>
      <c r="B68" s="1171"/>
      <c r="C68" s="1171"/>
      <c r="D68" s="1171"/>
      <c r="E68" s="1171"/>
      <c r="F68" s="1171"/>
      <c r="G68" s="1171"/>
      <c r="H68" s="1171"/>
      <c r="I68" s="1171"/>
      <c r="J68" s="1171"/>
      <c r="K68" s="1171"/>
      <c r="L68" s="1171"/>
      <c r="M68" s="1171"/>
      <c r="N68" s="1171"/>
    </row>
    <row r="69" spans="1:14" s="831" customFormat="1" ht="8.25" customHeight="1">
      <c r="A69" s="1146"/>
      <c r="B69" s="1146"/>
      <c r="C69" s="1146"/>
      <c r="D69" s="1146"/>
      <c r="E69" s="1146"/>
      <c r="F69" s="1146"/>
      <c r="G69" s="1146"/>
      <c r="H69" s="1146"/>
      <c r="I69" s="1146"/>
      <c r="J69" s="1146"/>
      <c r="K69" s="1146"/>
      <c r="L69" s="1146"/>
      <c r="M69" s="1146"/>
      <c r="N69" s="1146"/>
    </row>
    <row r="70" spans="1:14" ht="23.25" customHeight="1">
      <c r="A70" s="1158" t="s">
        <v>79</v>
      </c>
      <c r="B70" s="1158"/>
      <c r="C70" s="1158"/>
      <c r="D70" s="1158"/>
      <c r="E70" s="1158"/>
      <c r="F70" s="1158"/>
      <c r="G70" s="1158"/>
      <c r="H70" s="1158"/>
      <c r="I70" s="1158"/>
      <c r="J70" s="1158"/>
      <c r="K70" s="1158"/>
      <c r="L70" s="1158"/>
      <c r="M70" s="1158"/>
      <c r="N70" s="1158"/>
    </row>
    <row r="71" spans="1:14" ht="76.5" customHeight="1">
      <c r="A71" s="1155" t="s">
        <v>427</v>
      </c>
      <c r="B71" s="1155"/>
      <c r="C71" s="1155"/>
      <c r="D71" s="1155"/>
      <c r="E71" s="1155"/>
      <c r="F71" s="1155"/>
      <c r="G71" s="1155"/>
      <c r="H71" s="1155"/>
      <c r="I71" s="1155"/>
      <c r="J71" s="1155"/>
      <c r="K71" s="1155"/>
      <c r="L71" s="1155"/>
      <c r="M71" s="1155"/>
      <c r="N71" s="1155"/>
    </row>
    <row r="72" spans="1:14" ht="35.25" customHeight="1">
      <c r="A72" s="1155" t="s">
        <v>401</v>
      </c>
      <c r="B72" s="1155"/>
      <c r="C72" s="1155"/>
      <c r="D72" s="1155"/>
      <c r="E72" s="1155"/>
      <c r="F72" s="1155"/>
      <c r="G72" s="1155"/>
      <c r="H72" s="1155"/>
      <c r="I72" s="1155"/>
      <c r="J72" s="1155"/>
      <c r="K72" s="1155"/>
      <c r="L72" s="1155"/>
      <c r="M72" s="1155"/>
      <c r="N72" s="1155"/>
    </row>
    <row r="73" spans="1:14" ht="15.75" hidden="1">
      <c r="A73" s="1173" t="s">
        <v>402</v>
      </c>
      <c r="B73" s="1173"/>
      <c r="C73" s="1173"/>
      <c r="D73" s="1173"/>
      <c r="E73" s="1173"/>
      <c r="F73" s="1173"/>
      <c r="G73" s="1173"/>
      <c r="H73" s="1173"/>
      <c r="I73" s="1173"/>
      <c r="J73" s="1173"/>
      <c r="K73" s="1173"/>
      <c r="L73" s="1173"/>
      <c r="M73" s="1173"/>
      <c r="N73" s="1173"/>
    </row>
    <row r="74" spans="1:14" ht="35.25" customHeight="1">
      <c r="A74" s="1170" t="s">
        <v>430</v>
      </c>
      <c r="B74" s="1170"/>
      <c r="C74" s="1170"/>
      <c r="D74" s="1170"/>
      <c r="E74" s="1170"/>
      <c r="F74" s="1170"/>
      <c r="G74" s="1170"/>
      <c r="H74" s="1170"/>
      <c r="I74" s="1170"/>
      <c r="J74" s="1170"/>
      <c r="K74" s="1170"/>
      <c r="L74" s="1170"/>
      <c r="M74" s="1170"/>
      <c r="N74" s="1170"/>
    </row>
    <row r="75" spans="1:14" ht="19.5" customHeight="1">
      <c r="A75" s="1171" t="s">
        <v>419</v>
      </c>
      <c r="B75" s="1171"/>
      <c r="C75" s="1171"/>
      <c r="D75" s="1171"/>
      <c r="E75" s="1171"/>
      <c r="F75" s="1171"/>
      <c r="G75" s="1171"/>
      <c r="H75" s="1171"/>
      <c r="I75" s="1171"/>
      <c r="J75" s="1171"/>
      <c r="K75" s="1171"/>
      <c r="L75" s="1171"/>
      <c r="M75" s="1171"/>
      <c r="N75" s="1171"/>
    </row>
    <row r="76" spans="1:14" ht="75" customHeight="1">
      <c r="A76" s="1153" t="s">
        <v>420</v>
      </c>
      <c r="B76" s="1153"/>
      <c r="C76" s="1153"/>
      <c r="D76" s="1153"/>
      <c r="E76" s="1153"/>
      <c r="F76" s="1153"/>
      <c r="G76" s="1153"/>
      <c r="H76" s="1153"/>
      <c r="I76" s="1153"/>
      <c r="J76" s="1153"/>
      <c r="K76" s="1153"/>
      <c r="L76" s="1153"/>
      <c r="M76" s="1153"/>
      <c r="N76" s="1153"/>
    </row>
    <row r="77" spans="1:14" ht="11.25" customHeight="1">
      <c r="A77" s="1172"/>
      <c r="B77" s="1172"/>
      <c r="C77" s="1172"/>
      <c r="D77" s="1172"/>
      <c r="E77" s="1172"/>
      <c r="F77" s="1172"/>
      <c r="G77" s="1172"/>
      <c r="H77" s="1172"/>
      <c r="I77" s="1172"/>
      <c r="J77" s="1172"/>
      <c r="K77" s="1172"/>
      <c r="L77" s="1172"/>
      <c r="M77" s="1172"/>
      <c r="N77" s="1172"/>
    </row>
    <row r="78" spans="1:14" ht="15.75" customHeight="1">
      <c r="A78" s="1171" t="s">
        <v>80</v>
      </c>
      <c r="B78" s="1171"/>
      <c r="C78" s="1171"/>
      <c r="D78" s="1171"/>
      <c r="E78" s="1171"/>
      <c r="F78" s="1171"/>
      <c r="G78" s="1171"/>
      <c r="H78" s="1171"/>
      <c r="I78" s="1171"/>
      <c r="J78" s="1171"/>
      <c r="K78" s="1171"/>
      <c r="L78" s="1171"/>
      <c r="M78" s="1171"/>
      <c r="N78" s="1171"/>
    </row>
    <row r="79" spans="1:14" ht="36" customHeight="1">
      <c r="A79" s="1153" t="s">
        <v>389</v>
      </c>
      <c r="B79" s="1153"/>
      <c r="C79" s="1153"/>
      <c r="D79" s="1153"/>
      <c r="E79" s="1153"/>
      <c r="F79" s="1153"/>
      <c r="G79" s="1153"/>
      <c r="H79" s="1153"/>
      <c r="I79" s="1153"/>
      <c r="J79" s="1153"/>
      <c r="K79" s="1153"/>
      <c r="L79" s="1153"/>
      <c r="M79" s="1153"/>
      <c r="N79" s="1153"/>
    </row>
    <row r="80" spans="1:14" ht="11.25" customHeight="1">
      <c r="A80" s="1172"/>
      <c r="B80" s="1172"/>
      <c r="C80" s="1172"/>
      <c r="D80" s="1172"/>
      <c r="E80" s="1172"/>
      <c r="F80" s="1172"/>
      <c r="G80" s="1172"/>
      <c r="H80" s="1172"/>
      <c r="I80" s="1172"/>
      <c r="J80" s="1172"/>
      <c r="K80" s="1172"/>
      <c r="L80" s="1172"/>
      <c r="M80" s="1172"/>
      <c r="N80" s="1172"/>
    </row>
    <row r="81" spans="1:14" ht="16.5">
      <c r="A81" s="1152" t="s">
        <v>81</v>
      </c>
      <c r="B81" s="1152"/>
      <c r="C81" s="1152"/>
      <c r="D81" s="1152"/>
      <c r="E81" s="1152"/>
      <c r="F81" s="1152"/>
      <c r="G81" s="1152"/>
      <c r="H81" s="1152"/>
      <c r="I81" s="1152"/>
      <c r="J81" s="1152"/>
      <c r="K81" s="1152"/>
      <c r="L81" s="1152"/>
      <c r="M81" s="1152"/>
      <c r="N81" s="1152"/>
    </row>
    <row r="82" spans="1:14" s="831" customFormat="1" ht="8.25" customHeight="1">
      <c r="A82" s="1146"/>
      <c r="B82" s="1146"/>
      <c r="C82" s="1146"/>
      <c r="D82" s="1146"/>
      <c r="E82" s="1146"/>
      <c r="F82" s="1146"/>
      <c r="G82" s="1146"/>
      <c r="H82" s="1146"/>
      <c r="I82" s="1146"/>
      <c r="J82" s="1146"/>
      <c r="K82" s="1146"/>
      <c r="L82" s="1146"/>
      <c r="M82" s="1146"/>
      <c r="N82" s="1146"/>
    </row>
    <row r="83" spans="1:14" ht="129.75" customHeight="1">
      <c r="A83" s="1168" t="s">
        <v>390</v>
      </c>
      <c r="B83" s="1168"/>
      <c r="C83" s="1168"/>
      <c r="D83" s="1168"/>
      <c r="E83" s="1168"/>
      <c r="F83" s="1168"/>
      <c r="G83" s="1168"/>
      <c r="H83" s="1168"/>
      <c r="I83" s="1168"/>
      <c r="J83" s="1168"/>
      <c r="K83" s="1168"/>
      <c r="L83" s="1168"/>
      <c r="M83" s="1168"/>
      <c r="N83" s="1168"/>
    </row>
    <row r="84" spans="1:14" ht="39.75" customHeight="1">
      <c r="A84" s="1158" t="s">
        <v>391</v>
      </c>
      <c r="B84" s="1158"/>
      <c r="C84" s="1158"/>
      <c r="D84" s="1158"/>
      <c r="E84" s="1158"/>
      <c r="F84" s="1158"/>
      <c r="G84" s="1158"/>
      <c r="H84" s="1158"/>
      <c r="I84" s="1158"/>
      <c r="J84" s="1158"/>
      <c r="K84" s="1158"/>
      <c r="L84" s="1158"/>
      <c r="M84" s="1158"/>
      <c r="N84" s="1158"/>
    </row>
    <row r="85" spans="1:14" ht="33.75" customHeight="1">
      <c r="A85" s="1158" t="s">
        <v>82</v>
      </c>
      <c r="B85" s="1158"/>
      <c r="C85" s="1158"/>
      <c r="D85" s="1158"/>
      <c r="E85" s="1158"/>
      <c r="F85" s="1158"/>
      <c r="G85" s="1158"/>
      <c r="H85" s="1158"/>
      <c r="I85" s="1158"/>
      <c r="J85" s="1158"/>
      <c r="K85" s="1158"/>
      <c r="L85" s="1158"/>
      <c r="M85" s="1158"/>
      <c r="N85" s="1158"/>
    </row>
    <row r="86" spans="1:14" s="941" customFormat="1" ht="27" customHeight="1">
      <c r="A86" s="1169" t="s">
        <v>392</v>
      </c>
      <c r="B86" s="1169"/>
      <c r="C86" s="1169"/>
      <c r="D86" s="1169"/>
      <c r="E86" s="1169"/>
      <c r="F86" s="1169"/>
      <c r="G86" s="1169"/>
      <c r="H86" s="1169"/>
      <c r="I86" s="1169"/>
      <c r="J86" s="1169"/>
      <c r="K86" s="1169"/>
      <c r="L86" s="1169"/>
      <c r="M86" s="1169"/>
      <c r="N86" s="1169"/>
    </row>
    <row r="87" spans="1:14" ht="41.25" customHeight="1">
      <c r="A87" s="1158" t="s">
        <v>83</v>
      </c>
      <c r="B87" s="1158"/>
      <c r="C87" s="1158"/>
      <c r="D87" s="1158"/>
      <c r="E87" s="1158"/>
      <c r="F87" s="1158"/>
      <c r="G87" s="1158"/>
      <c r="H87" s="1158"/>
      <c r="I87" s="1158"/>
      <c r="J87" s="1158"/>
      <c r="K87" s="1158"/>
      <c r="L87" s="1158"/>
      <c r="M87" s="1158"/>
      <c r="N87" s="1158"/>
    </row>
    <row r="88" spans="1:14" ht="28.5" customHeight="1">
      <c r="A88" s="1165" t="s">
        <v>84</v>
      </c>
      <c r="B88" s="1158"/>
      <c r="C88" s="1158"/>
      <c r="D88" s="1158"/>
      <c r="E88" s="1158"/>
      <c r="F88" s="1158"/>
      <c r="G88" s="1158"/>
      <c r="H88" s="1158"/>
      <c r="I88" s="1158"/>
      <c r="J88" s="1158"/>
      <c r="K88" s="1158"/>
      <c r="L88" s="1158"/>
      <c r="M88" s="1158"/>
      <c r="N88" s="1158"/>
    </row>
    <row r="89" spans="1:14" ht="27.75" customHeight="1">
      <c r="A89" s="1165" t="s">
        <v>85</v>
      </c>
      <c r="B89" s="1158"/>
      <c r="C89" s="1158"/>
      <c r="D89" s="1158"/>
      <c r="E89" s="1158"/>
      <c r="F89" s="1158"/>
      <c r="G89" s="1158"/>
      <c r="H89" s="1158"/>
      <c r="I89" s="1158"/>
      <c r="J89" s="1158"/>
      <c r="K89" s="1158"/>
      <c r="L89" s="1158"/>
      <c r="M89" s="1158"/>
      <c r="N89" s="1158"/>
    </row>
    <row r="90" spans="1:14" ht="16.5" customHeight="1">
      <c r="A90" s="1156" t="s">
        <v>86</v>
      </c>
      <c r="B90" s="1156"/>
      <c r="C90" s="1156"/>
      <c r="D90" s="1156"/>
      <c r="E90" s="1156"/>
      <c r="F90" s="1156"/>
      <c r="G90" s="1156"/>
      <c r="H90" s="1156"/>
      <c r="I90" s="1156"/>
      <c r="J90" s="1156"/>
      <c r="K90" s="1156"/>
      <c r="L90" s="1156"/>
      <c r="M90" s="1156"/>
      <c r="N90" s="1156"/>
    </row>
    <row r="91" spans="1:14" ht="40.5" customHeight="1">
      <c r="A91" s="1157" t="s">
        <v>393</v>
      </c>
      <c r="B91" s="1157"/>
      <c r="C91" s="1157"/>
      <c r="D91" s="1157"/>
      <c r="E91" s="1157"/>
      <c r="F91" s="1157"/>
      <c r="G91" s="1157"/>
      <c r="H91" s="1157"/>
      <c r="I91" s="1157"/>
      <c r="J91" s="1157"/>
      <c r="K91" s="1157"/>
      <c r="L91" s="1157"/>
      <c r="M91" s="1157"/>
      <c r="N91" s="1157"/>
    </row>
    <row r="92" spans="1:14" ht="10.5" customHeight="1">
      <c r="A92" s="1166"/>
      <c r="B92" s="1167"/>
      <c r="C92" s="1167"/>
      <c r="D92" s="1167"/>
      <c r="E92" s="1167"/>
      <c r="F92" s="1167"/>
      <c r="G92" s="1167"/>
      <c r="H92" s="1167"/>
      <c r="I92" s="1167"/>
      <c r="J92" s="1167"/>
      <c r="K92" s="1167"/>
      <c r="L92" s="1167"/>
      <c r="M92" s="1167"/>
      <c r="N92" s="1167"/>
    </row>
    <row r="93" spans="1:14" ht="16.5">
      <c r="A93" s="1152" t="s">
        <v>87</v>
      </c>
      <c r="B93" s="1152"/>
      <c r="C93" s="1152"/>
      <c r="D93" s="1152"/>
      <c r="E93" s="1152"/>
      <c r="F93" s="1152"/>
      <c r="G93" s="1152"/>
      <c r="H93" s="1152"/>
      <c r="I93" s="1152"/>
      <c r="J93" s="1152"/>
      <c r="K93" s="1152"/>
      <c r="L93" s="1152"/>
      <c r="M93" s="1152"/>
      <c r="N93" s="1152"/>
    </row>
    <row r="94" spans="1:14" s="831" customFormat="1" ht="8.25" customHeight="1">
      <c r="A94" s="1146"/>
      <c r="B94" s="1146"/>
      <c r="C94" s="1146"/>
      <c r="D94" s="1146"/>
      <c r="E94" s="1146"/>
      <c r="F94" s="1146"/>
      <c r="G94" s="1146"/>
      <c r="H94" s="1146"/>
      <c r="I94" s="1146"/>
      <c r="J94" s="1146"/>
      <c r="K94" s="1146"/>
      <c r="L94" s="1146"/>
      <c r="M94" s="1146"/>
      <c r="N94" s="1146"/>
    </row>
    <row r="95" spans="1:14" ht="29.25" customHeight="1">
      <c r="A95" s="1158" t="s">
        <v>88</v>
      </c>
      <c r="B95" s="1158"/>
      <c r="C95" s="1158"/>
      <c r="D95" s="1158"/>
      <c r="E95" s="1158"/>
      <c r="F95" s="1158"/>
      <c r="G95" s="1158"/>
      <c r="H95" s="1158"/>
      <c r="I95" s="1158"/>
      <c r="J95" s="1158"/>
      <c r="K95" s="1158"/>
      <c r="L95" s="1158"/>
      <c r="M95" s="1158"/>
      <c r="N95" s="1158"/>
    </row>
    <row r="96" spans="1:14" ht="51" customHeight="1">
      <c r="A96" s="1159" t="s">
        <v>403</v>
      </c>
      <c r="B96" s="1155"/>
      <c r="C96" s="1155"/>
      <c r="D96" s="1155"/>
      <c r="E96" s="1155"/>
      <c r="F96" s="1155"/>
      <c r="G96" s="1155"/>
      <c r="H96" s="1155"/>
      <c r="I96" s="1155"/>
      <c r="J96" s="1155"/>
      <c r="K96" s="1155"/>
      <c r="L96" s="1155"/>
      <c r="M96" s="1155"/>
      <c r="N96" s="1155"/>
    </row>
    <row r="97" spans="1:14" ht="56.25" customHeight="1">
      <c r="A97" s="1160" t="s">
        <v>394</v>
      </c>
      <c r="B97" s="1161"/>
      <c r="C97" s="1161"/>
      <c r="D97" s="1161"/>
      <c r="E97" s="1161"/>
      <c r="F97" s="1161"/>
      <c r="G97" s="1161"/>
      <c r="H97" s="1161"/>
      <c r="I97" s="1161"/>
      <c r="J97" s="1161"/>
      <c r="K97" s="1161"/>
      <c r="L97" s="1161"/>
      <c r="M97" s="1161"/>
      <c r="N97" s="1161"/>
    </row>
    <row r="98" spans="1:14" ht="178.5" customHeight="1">
      <c r="A98" s="1154" t="s">
        <v>432</v>
      </c>
      <c r="B98" s="1155"/>
      <c r="C98" s="1155"/>
      <c r="D98" s="1155"/>
      <c r="E98" s="1155"/>
      <c r="F98" s="1155"/>
      <c r="G98" s="1155"/>
      <c r="H98" s="1155"/>
      <c r="I98" s="1155"/>
      <c r="J98" s="1155"/>
      <c r="K98" s="1155"/>
      <c r="L98" s="1155"/>
      <c r="M98" s="1155"/>
      <c r="N98" s="1155"/>
    </row>
    <row r="99" spans="1:14" s="831" customFormat="1" ht="14.25" customHeight="1">
      <c r="A99" s="1162" t="s">
        <v>89</v>
      </c>
      <c r="B99" s="1162"/>
      <c r="C99" s="1162"/>
      <c r="D99" s="1162"/>
      <c r="E99" s="1162"/>
      <c r="F99" s="1162"/>
      <c r="G99" s="1162"/>
      <c r="H99" s="1162"/>
      <c r="I99" s="1162"/>
      <c r="J99" s="1162"/>
      <c r="K99" s="1162"/>
      <c r="L99" s="1162"/>
      <c r="M99" s="1162"/>
      <c r="N99" s="1162"/>
    </row>
    <row r="100" spans="1:14" s="831" customFormat="1" ht="14.25" customHeight="1">
      <c r="A100" s="1163"/>
      <c r="B100" s="1164"/>
      <c r="C100" s="1164"/>
      <c r="D100" s="1164"/>
      <c r="E100" s="1164"/>
      <c r="F100" s="1164"/>
      <c r="G100" s="1164"/>
      <c r="H100" s="1164"/>
      <c r="I100" s="1164"/>
      <c r="J100" s="1164"/>
      <c r="K100" s="1164"/>
      <c r="L100" s="1164"/>
      <c r="M100" s="1164"/>
      <c r="N100" s="1164"/>
    </row>
    <row r="101" spans="1:14" ht="36" customHeight="1">
      <c r="A101" s="1154" t="s">
        <v>90</v>
      </c>
      <c r="B101" s="1155"/>
      <c r="C101" s="1155"/>
      <c r="D101" s="1155"/>
      <c r="E101" s="1155"/>
      <c r="F101" s="1155"/>
      <c r="G101" s="1155"/>
      <c r="H101" s="1155"/>
      <c r="I101" s="1155"/>
      <c r="J101" s="1155"/>
      <c r="K101" s="1155"/>
      <c r="L101" s="1155"/>
      <c r="M101" s="1155"/>
      <c r="N101" s="1155"/>
    </row>
    <row r="102" spans="1:14" ht="16.5" customHeight="1">
      <c r="A102" s="1156" t="s">
        <v>91</v>
      </c>
      <c r="B102" s="1156"/>
      <c r="C102" s="1156"/>
      <c r="D102" s="1156"/>
      <c r="E102" s="1156"/>
      <c r="F102" s="1156"/>
      <c r="G102" s="1156"/>
      <c r="H102" s="1156"/>
      <c r="I102" s="1156"/>
      <c r="J102" s="1156"/>
      <c r="K102" s="1156"/>
      <c r="L102" s="1156"/>
      <c r="M102" s="1156"/>
      <c r="N102" s="1156"/>
    </row>
    <row r="103" spans="1:14" ht="30" customHeight="1">
      <c r="A103" s="1157" t="s">
        <v>404</v>
      </c>
      <c r="B103" s="1157"/>
      <c r="C103" s="1157"/>
      <c r="D103" s="1157"/>
      <c r="E103" s="1157"/>
      <c r="F103" s="1157"/>
      <c r="G103" s="1157"/>
      <c r="H103" s="1157"/>
      <c r="I103" s="1157"/>
      <c r="J103" s="1157"/>
      <c r="K103" s="1157"/>
      <c r="L103" s="1157"/>
      <c r="M103" s="1157"/>
      <c r="N103" s="1157"/>
    </row>
    <row r="104" spans="1:14" ht="16.5">
      <c r="A104" s="1152" t="s">
        <v>92</v>
      </c>
      <c r="B104" s="1152"/>
      <c r="C104" s="1152"/>
      <c r="D104" s="1152"/>
      <c r="E104" s="1152"/>
      <c r="F104" s="1152"/>
      <c r="G104" s="1152"/>
      <c r="H104" s="1152"/>
      <c r="I104" s="1152"/>
      <c r="J104" s="1152"/>
      <c r="K104" s="1152"/>
      <c r="L104" s="1152"/>
      <c r="M104" s="1152"/>
      <c r="N104" s="1152"/>
    </row>
    <row r="105" spans="1:14" s="831" customFormat="1" ht="8.25" customHeight="1">
      <c r="A105" s="1146"/>
      <c r="B105" s="1146"/>
      <c r="C105" s="1146"/>
      <c r="D105" s="1146"/>
      <c r="E105" s="1146"/>
      <c r="F105" s="1146"/>
      <c r="G105" s="1146"/>
      <c r="H105" s="1146"/>
      <c r="I105" s="1146"/>
      <c r="J105" s="1146"/>
      <c r="K105" s="1146"/>
      <c r="L105" s="1146"/>
      <c r="M105" s="1146"/>
      <c r="N105" s="1146"/>
    </row>
    <row r="106" spans="1:14" ht="40.5" customHeight="1">
      <c r="A106" s="1153" t="s">
        <v>395</v>
      </c>
      <c r="B106" s="1153"/>
      <c r="C106" s="1153"/>
      <c r="D106" s="1153"/>
      <c r="E106" s="1153"/>
      <c r="F106" s="1153"/>
      <c r="G106" s="1153"/>
      <c r="H106" s="1153"/>
      <c r="I106" s="1153"/>
      <c r="J106" s="1153"/>
      <c r="K106" s="1153"/>
      <c r="L106" s="1153"/>
      <c r="M106" s="1153"/>
      <c r="N106" s="1153"/>
    </row>
    <row r="107" spans="1:14">
      <c r="A107" s="1151"/>
      <c r="B107" s="1151"/>
      <c r="C107" s="1151"/>
      <c r="D107" s="1151"/>
      <c r="E107" s="1151"/>
      <c r="F107" s="1151"/>
      <c r="G107" s="1151"/>
      <c r="H107" s="1151"/>
      <c r="I107" s="1151"/>
      <c r="J107" s="1151"/>
      <c r="K107" s="1151"/>
      <c r="L107" s="1151"/>
      <c r="M107" s="1151"/>
      <c r="N107" s="1151"/>
    </row>
    <row r="108" spans="1:14" ht="16.5">
      <c r="A108" s="1152" t="s">
        <v>425</v>
      </c>
      <c r="B108" s="1152"/>
      <c r="C108" s="1152"/>
      <c r="D108" s="1152"/>
      <c r="E108" s="1152"/>
      <c r="F108" s="1152"/>
      <c r="G108" s="1152"/>
      <c r="H108" s="1152"/>
      <c r="I108" s="1152"/>
      <c r="J108" s="1152"/>
      <c r="K108" s="1152"/>
      <c r="L108" s="1152"/>
      <c r="M108" s="1152"/>
      <c r="N108" s="1152"/>
    </row>
    <row r="109" spans="1:14">
      <c r="A109" s="1151"/>
      <c r="B109" s="1151"/>
      <c r="C109" s="1151"/>
      <c r="D109" s="1151"/>
      <c r="E109" s="1151"/>
      <c r="F109" s="1151"/>
      <c r="G109" s="1151"/>
      <c r="H109" s="1151"/>
      <c r="I109" s="1151"/>
      <c r="J109" s="1151"/>
      <c r="K109" s="1151"/>
      <c r="L109" s="1151"/>
      <c r="M109" s="1151"/>
      <c r="N109" s="1151"/>
    </row>
    <row r="110" spans="1:14" ht="78.75" customHeight="1">
      <c r="A110" s="1153" t="s">
        <v>433</v>
      </c>
      <c r="B110" s="1153"/>
      <c r="C110" s="1153"/>
      <c r="D110" s="1153"/>
      <c r="E110" s="1153"/>
      <c r="F110" s="1153"/>
      <c r="G110" s="1153"/>
      <c r="H110" s="1153"/>
      <c r="I110" s="1153"/>
      <c r="J110" s="1153"/>
      <c r="K110" s="1153"/>
      <c r="L110" s="1153"/>
      <c r="M110" s="1153"/>
      <c r="N110" s="1153"/>
    </row>
    <row r="111" spans="1:14" ht="16.5">
      <c r="A111" s="1152" t="s">
        <v>418</v>
      </c>
      <c r="B111" s="1152"/>
      <c r="C111" s="1152"/>
      <c r="D111" s="1152"/>
      <c r="E111" s="1152"/>
      <c r="F111" s="1152"/>
      <c r="G111" s="1152"/>
      <c r="H111" s="1152"/>
      <c r="I111" s="1152"/>
      <c r="J111" s="1152"/>
      <c r="K111" s="1152"/>
      <c r="L111" s="1152"/>
      <c r="M111" s="1152"/>
      <c r="N111" s="1152"/>
    </row>
    <row r="112" spans="1:14">
      <c r="A112" s="1151"/>
      <c r="B112" s="1151"/>
      <c r="C112" s="1151"/>
      <c r="D112" s="1151"/>
      <c r="E112" s="1151"/>
      <c r="F112" s="1151"/>
      <c r="G112" s="1151"/>
      <c r="H112" s="1151"/>
      <c r="I112" s="1151"/>
      <c r="J112" s="1151"/>
      <c r="K112" s="1151"/>
      <c r="L112" s="1151"/>
      <c r="M112" s="1151"/>
      <c r="N112" s="1151"/>
    </row>
    <row r="113" spans="1:14" ht="113.25" customHeight="1">
      <c r="A113" s="1153" t="s">
        <v>431</v>
      </c>
      <c r="B113" s="1153"/>
      <c r="C113" s="1153"/>
      <c r="D113" s="1153"/>
      <c r="E113" s="1153"/>
      <c r="F113" s="1153"/>
      <c r="G113" s="1153"/>
      <c r="H113" s="1153"/>
      <c r="I113" s="1153"/>
      <c r="J113" s="1153"/>
      <c r="K113" s="1153"/>
      <c r="L113" s="1153"/>
      <c r="M113" s="1153"/>
      <c r="N113" s="1153"/>
    </row>
    <row r="129" customFormat="1" hidden="1"/>
    <row r="130" customFormat="1" hidden="1"/>
    <row r="131" customFormat="1" hidden="1"/>
    <row r="132" customFormat="1" hidden="1"/>
    <row r="133" customFormat="1" hidden="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customFormat="1" hidden="1"/>
    <row r="178" customFormat="1" hidden="1"/>
    <row r="179" customFormat="1" hidden="1"/>
    <row r="180" customFormat="1" hidden="1"/>
    <row r="181" customFormat="1" hidden="1"/>
    <row r="182" customFormat="1" hidden="1"/>
    <row r="183" customFormat="1" hidden="1"/>
    <row r="184" customFormat="1" hidden="1"/>
    <row r="185" customFormat="1" hidden="1"/>
    <row r="186" customFormat="1" hidden="1"/>
    <row r="187" customFormat="1" hidden="1"/>
    <row r="188" customFormat="1" hidden="1"/>
    <row r="189" customFormat="1" hidden="1"/>
    <row r="190" customFormat="1" hidden="1"/>
    <row r="191" customFormat="1" hidden="1"/>
    <row r="192" customFormat="1" hidden="1"/>
    <row r="193" customFormat="1" hidden="1"/>
    <row r="194" customFormat="1" hidden="1"/>
    <row r="195" customFormat="1" hidden="1"/>
    <row r="196" customFormat="1" hidden="1"/>
    <row r="197" customFormat="1" hidden="1"/>
    <row r="198" customFormat="1" hidden="1"/>
    <row r="199" customFormat="1" hidden="1"/>
    <row r="200" customFormat="1" hidden="1"/>
    <row r="201" customFormat="1" hidden="1"/>
    <row r="202" customFormat="1" hidden="1"/>
    <row r="203" customFormat="1" hidden="1"/>
    <row r="204" customFormat="1" hidden="1"/>
    <row r="205" customFormat="1" hidden="1"/>
    <row r="206" customFormat="1" hidden="1"/>
    <row r="207" customFormat="1" hidden="1"/>
    <row r="208" customFormat="1" hidden="1"/>
    <row r="209" customFormat="1" hidden="1"/>
    <row r="210" customFormat="1" hidden="1"/>
    <row r="211" customFormat="1" hidden="1"/>
    <row r="212" customFormat="1" hidden="1"/>
    <row r="213" customFormat="1" hidden="1"/>
    <row r="214" customFormat="1" hidden="1"/>
    <row r="215" customFormat="1" hidden="1"/>
    <row r="216" customFormat="1" hidden="1"/>
    <row r="217" customFormat="1" hidden="1"/>
    <row r="218" customFormat="1" hidden="1"/>
    <row r="219" customFormat="1" hidden="1"/>
    <row r="220" customFormat="1" hidden="1"/>
    <row r="221" customFormat="1" hidden="1"/>
    <row r="222" customFormat="1" hidden="1"/>
    <row r="223" customFormat="1" hidden="1"/>
    <row r="224" customFormat="1" hidden="1"/>
    <row r="225" customFormat="1" hidden="1"/>
    <row r="226" customFormat="1" hidden="1"/>
    <row r="227" customFormat="1" hidden="1"/>
    <row r="228" customFormat="1" hidden="1"/>
    <row r="229" customFormat="1" hidden="1"/>
  </sheetData>
  <sheetProtection sheet="1" objects="1" scenarios="1"/>
  <mergeCells count="1278">
    <mergeCell ref="A13:N13"/>
    <mergeCell ref="A14:N14"/>
    <mergeCell ref="A15:N15"/>
    <mergeCell ref="A16:N16"/>
    <mergeCell ref="A17:N17"/>
    <mergeCell ref="A18:N19"/>
    <mergeCell ref="A7:N7"/>
    <mergeCell ref="A8:N8"/>
    <mergeCell ref="A9:N9"/>
    <mergeCell ref="A10:N10"/>
    <mergeCell ref="A11:N11"/>
    <mergeCell ref="A12:N12"/>
    <mergeCell ref="A1:N1"/>
    <mergeCell ref="A2:N2"/>
    <mergeCell ref="A3:N3"/>
    <mergeCell ref="A4:N4"/>
    <mergeCell ref="A5:N5"/>
    <mergeCell ref="A6:N6"/>
    <mergeCell ref="A37:N37"/>
    <mergeCell ref="A41:N41"/>
    <mergeCell ref="O41:AB41"/>
    <mergeCell ref="AC41:AP41"/>
    <mergeCell ref="AQ41:BD41"/>
    <mergeCell ref="BE41:BR41"/>
    <mergeCell ref="A29:N30"/>
    <mergeCell ref="A31:N31"/>
    <mergeCell ref="A32:N32"/>
    <mergeCell ref="A33:N33"/>
    <mergeCell ref="A34:N35"/>
    <mergeCell ref="A36:N36"/>
    <mergeCell ref="A20:N20"/>
    <mergeCell ref="A21:N21"/>
    <mergeCell ref="A22:N23"/>
    <mergeCell ref="A24:N24"/>
    <mergeCell ref="A25:N26"/>
    <mergeCell ref="A28:N28"/>
    <mergeCell ref="IE41:IR41"/>
    <mergeCell ref="IS41:JF41"/>
    <mergeCell ref="JG41:JT41"/>
    <mergeCell ref="JU41:KH41"/>
    <mergeCell ref="KI41:KV41"/>
    <mergeCell ref="KW41:LJ41"/>
    <mergeCell ref="EY41:FL41"/>
    <mergeCell ref="FM41:FZ41"/>
    <mergeCell ref="GA41:GN41"/>
    <mergeCell ref="GO41:HB41"/>
    <mergeCell ref="HC41:HP41"/>
    <mergeCell ref="HQ41:ID41"/>
    <mergeCell ref="BS41:CF41"/>
    <mergeCell ref="CG41:CT41"/>
    <mergeCell ref="CU41:DH41"/>
    <mergeCell ref="DI41:DV41"/>
    <mergeCell ref="DW41:EJ41"/>
    <mergeCell ref="EK41:EX41"/>
    <mergeCell ref="RW41:SJ41"/>
    <mergeCell ref="SK41:SX41"/>
    <mergeCell ref="SY41:TL41"/>
    <mergeCell ref="TM41:TZ41"/>
    <mergeCell ref="UA41:UN41"/>
    <mergeCell ref="UO41:VB41"/>
    <mergeCell ref="OQ41:PD41"/>
    <mergeCell ref="PE41:PR41"/>
    <mergeCell ref="PS41:QF41"/>
    <mergeCell ref="QG41:QT41"/>
    <mergeCell ref="QU41:RH41"/>
    <mergeCell ref="RI41:RV41"/>
    <mergeCell ref="LK41:LX41"/>
    <mergeCell ref="LY41:ML41"/>
    <mergeCell ref="MM41:MZ41"/>
    <mergeCell ref="NA41:NN41"/>
    <mergeCell ref="NO41:OB41"/>
    <mergeCell ref="OC41:OP41"/>
    <mergeCell ref="ABO41:ACB41"/>
    <mergeCell ref="ACC41:ACP41"/>
    <mergeCell ref="ACQ41:ADD41"/>
    <mergeCell ref="ADE41:ADR41"/>
    <mergeCell ref="ADS41:AEF41"/>
    <mergeCell ref="AEG41:AET41"/>
    <mergeCell ref="YI41:YV41"/>
    <mergeCell ref="YW41:ZJ41"/>
    <mergeCell ref="ZK41:ZX41"/>
    <mergeCell ref="ZY41:AAL41"/>
    <mergeCell ref="AAM41:AAZ41"/>
    <mergeCell ref="ABA41:ABN41"/>
    <mergeCell ref="VC41:VP41"/>
    <mergeCell ref="VQ41:WD41"/>
    <mergeCell ref="WE41:WR41"/>
    <mergeCell ref="WS41:XF41"/>
    <mergeCell ref="XG41:XT41"/>
    <mergeCell ref="XU41:YH41"/>
    <mergeCell ref="ALG41:ALT41"/>
    <mergeCell ref="ALU41:AMH41"/>
    <mergeCell ref="AMI41:AMV41"/>
    <mergeCell ref="AMW41:ANJ41"/>
    <mergeCell ref="ANK41:ANX41"/>
    <mergeCell ref="ANY41:AOL41"/>
    <mergeCell ref="AIA41:AIN41"/>
    <mergeCell ref="AIO41:AJB41"/>
    <mergeCell ref="AJC41:AJP41"/>
    <mergeCell ref="AJQ41:AKD41"/>
    <mergeCell ref="AKE41:AKR41"/>
    <mergeCell ref="AKS41:ALF41"/>
    <mergeCell ref="AEU41:AFH41"/>
    <mergeCell ref="AFI41:AFV41"/>
    <mergeCell ref="AFW41:AGJ41"/>
    <mergeCell ref="AGK41:AGX41"/>
    <mergeCell ref="AGY41:AHL41"/>
    <mergeCell ref="AHM41:AHZ41"/>
    <mergeCell ref="AUY41:AVL41"/>
    <mergeCell ref="AVM41:AVZ41"/>
    <mergeCell ref="AWA41:AWN41"/>
    <mergeCell ref="AWO41:AXB41"/>
    <mergeCell ref="AXC41:AXP41"/>
    <mergeCell ref="AXQ41:AYD41"/>
    <mergeCell ref="ARS41:ASF41"/>
    <mergeCell ref="ASG41:AST41"/>
    <mergeCell ref="ASU41:ATH41"/>
    <mergeCell ref="ATI41:ATV41"/>
    <mergeCell ref="ATW41:AUJ41"/>
    <mergeCell ref="AUK41:AUX41"/>
    <mergeCell ref="AOM41:AOZ41"/>
    <mergeCell ref="APA41:APN41"/>
    <mergeCell ref="APO41:AQB41"/>
    <mergeCell ref="AQC41:AQP41"/>
    <mergeCell ref="AQQ41:ARD41"/>
    <mergeCell ref="ARE41:ARR41"/>
    <mergeCell ref="BEQ41:BFD41"/>
    <mergeCell ref="BFE41:BFR41"/>
    <mergeCell ref="BFS41:BGF41"/>
    <mergeCell ref="BGG41:BGT41"/>
    <mergeCell ref="BGU41:BHH41"/>
    <mergeCell ref="BHI41:BHV41"/>
    <mergeCell ref="BBK41:BBX41"/>
    <mergeCell ref="BBY41:BCL41"/>
    <mergeCell ref="BCM41:BCZ41"/>
    <mergeCell ref="BDA41:BDN41"/>
    <mergeCell ref="BDO41:BEB41"/>
    <mergeCell ref="BEC41:BEP41"/>
    <mergeCell ref="AYE41:AYR41"/>
    <mergeCell ref="AYS41:AZF41"/>
    <mergeCell ref="AZG41:AZT41"/>
    <mergeCell ref="AZU41:BAH41"/>
    <mergeCell ref="BAI41:BAV41"/>
    <mergeCell ref="BAW41:BBJ41"/>
    <mergeCell ref="BOI41:BOV41"/>
    <mergeCell ref="BOW41:BPJ41"/>
    <mergeCell ref="BPK41:BPX41"/>
    <mergeCell ref="BPY41:BQL41"/>
    <mergeCell ref="BQM41:BQZ41"/>
    <mergeCell ref="BRA41:BRN41"/>
    <mergeCell ref="BLC41:BLP41"/>
    <mergeCell ref="BLQ41:BMD41"/>
    <mergeCell ref="BME41:BMR41"/>
    <mergeCell ref="BMS41:BNF41"/>
    <mergeCell ref="BNG41:BNT41"/>
    <mergeCell ref="BNU41:BOH41"/>
    <mergeCell ref="BHW41:BIJ41"/>
    <mergeCell ref="BIK41:BIX41"/>
    <mergeCell ref="BIY41:BJL41"/>
    <mergeCell ref="BJM41:BJZ41"/>
    <mergeCell ref="BKA41:BKN41"/>
    <mergeCell ref="BKO41:BLB41"/>
    <mergeCell ref="BYA41:BYN41"/>
    <mergeCell ref="BYO41:BZB41"/>
    <mergeCell ref="BZC41:BZP41"/>
    <mergeCell ref="BZQ41:CAD41"/>
    <mergeCell ref="CAE41:CAR41"/>
    <mergeCell ref="CAS41:CBF41"/>
    <mergeCell ref="BUU41:BVH41"/>
    <mergeCell ref="BVI41:BVV41"/>
    <mergeCell ref="BVW41:BWJ41"/>
    <mergeCell ref="BWK41:BWX41"/>
    <mergeCell ref="BWY41:BXL41"/>
    <mergeCell ref="BXM41:BXZ41"/>
    <mergeCell ref="BRO41:BSB41"/>
    <mergeCell ref="BSC41:BSP41"/>
    <mergeCell ref="BSQ41:BTD41"/>
    <mergeCell ref="BTE41:BTR41"/>
    <mergeCell ref="BTS41:BUF41"/>
    <mergeCell ref="BUG41:BUT41"/>
    <mergeCell ref="CHS41:CIF41"/>
    <mergeCell ref="CIG41:CIT41"/>
    <mergeCell ref="CIU41:CJH41"/>
    <mergeCell ref="CJI41:CJV41"/>
    <mergeCell ref="CJW41:CKJ41"/>
    <mergeCell ref="CKK41:CKX41"/>
    <mergeCell ref="CEM41:CEZ41"/>
    <mergeCell ref="CFA41:CFN41"/>
    <mergeCell ref="CFO41:CGB41"/>
    <mergeCell ref="CGC41:CGP41"/>
    <mergeCell ref="CGQ41:CHD41"/>
    <mergeCell ref="CHE41:CHR41"/>
    <mergeCell ref="CBG41:CBT41"/>
    <mergeCell ref="CBU41:CCH41"/>
    <mergeCell ref="CCI41:CCV41"/>
    <mergeCell ref="CCW41:CDJ41"/>
    <mergeCell ref="CDK41:CDX41"/>
    <mergeCell ref="CDY41:CEL41"/>
    <mergeCell ref="CRK41:CRX41"/>
    <mergeCell ref="CRY41:CSL41"/>
    <mergeCell ref="CSM41:CSZ41"/>
    <mergeCell ref="CTA41:CTN41"/>
    <mergeCell ref="CTO41:CUB41"/>
    <mergeCell ref="CUC41:CUP41"/>
    <mergeCell ref="COE41:COR41"/>
    <mergeCell ref="COS41:CPF41"/>
    <mergeCell ref="CPG41:CPT41"/>
    <mergeCell ref="CPU41:CQH41"/>
    <mergeCell ref="CQI41:CQV41"/>
    <mergeCell ref="CQW41:CRJ41"/>
    <mergeCell ref="CKY41:CLL41"/>
    <mergeCell ref="CLM41:CLZ41"/>
    <mergeCell ref="CMA41:CMN41"/>
    <mergeCell ref="CMO41:CNB41"/>
    <mergeCell ref="CNC41:CNP41"/>
    <mergeCell ref="CNQ41:COD41"/>
    <mergeCell ref="DBC41:DBP41"/>
    <mergeCell ref="DBQ41:DCD41"/>
    <mergeCell ref="DCE41:DCR41"/>
    <mergeCell ref="DCS41:DDF41"/>
    <mergeCell ref="DDG41:DDT41"/>
    <mergeCell ref="DDU41:DEH41"/>
    <mergeCell ref="CXW41:CYJ41"/>
    <mergeCell ref="CYK41:CYX41"/>
    <mergeCell ref="CYY41:CZL41"/>
    <mergeCell ref="CZM41:CZZ41"/>
    <mergeCell ref="DAA41:DAN41"/>
    <mergeCell ref="DAO41:DBB41"/>
    <mergeCell ref="CUQ41:CVD41"/>
    <mergeCell ref="CVE41:CVR41"/>
    <mergeCell ref="CVS41:CWF41"/>
    <mergeCell ref="CWG41:CWT41"/>
    <mergeCell ref="CWU41:CXH41"/>
    <mergeCell ref="CXI41:CXV41"/>
    <mergeCell ref="DKU41:DLH41"/>
    <mergeCell ref="DLI41:DLV41"/>
    <mergeCell ref="DLW41:DMJ41"/>
    <mergeCell ref="DMK41:DMX41"/>
    <mergeCell ref="DMY41:DNL41"/>
    <mergeCell ref="DNM41:DNZ41"/>
    <mergeCell ref="DHO41:DIB41"/>
    <mergeCell ref="DIC41:DIP41"/>
    <mergeCell ref="DIQ41:DJD41"/>
    <mergeCell ref="DJE41:DJR41"/>
    <mergeCell ref="DJS41:DKF41"/>
    <mergeCell ref="DKG41:DKT41"/>
    <mergeCell ref="DEI41:DEV41"/>
    <mergeCell ref="DEW41:DFJ41"/>
    <mergeCell ref="DFK41:DFX41"/>
    <mergeCell ref="DFY41:DGL41"/>
    <mergeCell ref="DGM41:DGZ41"/>
    <mergeCell ref="DHA41:DHN41"/>
    <mergeCell ref="DUM41:DUZ41"/>
    <mergeCell ref="DVA41:DVN41"/>
    <mergeCell ref="DVO41:DWB41"/>
    <mergeCell ref="DWC41:DWP41"/>
    <mergeCell ref="DWQ41:DXD41"/>
    <mergeCell ref="DXE41:DXR41"/>
    <mergeCell ref="DRG41:DRT41"/>
    <mergeCell ref="DRU41:DSH41"/>
    <mergeCell ref="DSI41:DSV41"/>
    <mergeCell ref="DSW41:DTJ41"/>
    <mergeCell ref="DTK41:DTX41"/>
    <mergeCell ref="DTY41:DUL41"/>
    <mergeCell ref="DOA41:DON41"/>
    <mergeCell ref="DOO41:DPB41"/>
    <mergeCell ref="DPC41:DPP41"/>
    <mergeCell ref="DPQ41:DQD41"/>
    <mergeCell ref="DQE41:DQR41"/>
    <mergeCell ref="DQS41:DRF41"/>
    <mergeCell ref="EEE41:EER41"/>
    <mergeCell ref="EES41:EFF41"/>
    <mergeCell ref="EFG41:EFT41"/>
    <mergeCell ref="EFU41:EGH41"/>
    <mergeCell ref="EGI41:EGV41"/>
    <mergeCell ref="EGW41:EHJ41"/>
    <mergeCell ref="EAY41:EBL41"/>
    <mergeCell ref="EBM41:EBZ41"/>
    <mergeCell ref="ECA41:ECN41"/>
    <mergeCell ref="ECO41:EDB41"/>
    <mergeCell ref="EDC41:EDP41"/>
    <mergeCell ref="EDQ41:EED41"/>
    <mergeCell ref="DXS41:DYF41"/>
    <mergeCell ref="DYG41:DYT41"/>
    <mergeCell ref="DYU41:DZH41"/>
    <mergeCell ref="DZI41:DZV41"/>
    <mergeCell ref="DZW41:EAJ41"/>
    <mergeCell ref="EAK41:EAX41"/>
    <mergeCell ref="ENW41:EOJ41"/>
    <mergeCell ref="EOK41:EOX41"/>
    <mergeCell ref="EOY41:EPL41"/>
    <mergeCell ref="EPM41:EPZ41"/>
    <mergeCell ref="EQA41:EQN41"/>
    <mergeCell ref="EQO41:ERB41"/>
    <mergeCell ref="EKQ41:ELD41"/>
    <mergeCell ref="ELE41:ELR41"/>
    <mergeCell ref="ELS41:EMF41"/>
    <mergeCell ref="EMG41:EMT41"/>
    <mergeCell ref="EMU41:ENH41"/>
    <mergeCell ref="ENI41:ENV41"/>
    <mergeCell ref="EHK41:EHX41"/>
    <mergeCell ref="EHY41:EIL41"/>
    <mergeCell ref="EIM41:EIZ41"/>
    <mergeCell ref="EJA41:EJN41"/>
    <mergeCell ref="EJO41:EKB41"/>
    <mergeCell ref="EKC41:EKP41"/>
    <mergeCell ref="EXO41:EYB41"/>
    <mergeCell ref="EYC41:EYP41"/>
    <mergeCell ref="EYQ41:EZD41"/>
    <mergeCell ref="EZE41:EZR41"/>
    <mergeCell ref="EZS41:FAF41"/>
    <mergeCell ref="FAG41:FAT41"/>
    <mergeCell ref="EUI41:EUV41"/>
    <mergeCell ref="EUW41:EVJ41"/>
    <mergeCell ref="EVK41:EVX41"/>
    <mergeCell ref="EVY41:EWL41"/>
    <mergeCell ref="EWM41:EWZ41"/>
    <mergeCell ref="EXA41:EXN41"/>
    <mergeCell ref="ERC41:ERP41"/>
    <mergeCell ref="ERQ41:ESD41"/>
    <mergeCell ref="ESE41:ESR41"/>
    <mergeCell ref="ESS41:ETF41"/>
    <mergeCell ref="ETG41:ETT41"/>
    <mergeCell ref="ETU41:EUH41"/>
    <mergeCell ref="FHG41:FHT41"/>
    <mergeCell ref="FHU41:FIH41"/>
    <mergeCell ref="FII41:FIV41"/>
    <mergeCell ref="FIW41:FJJ41"/>
    <mergeCell ref="FJK41:FJX41"/>
    <mergeCell ref="FJY41:FKL41"/>
    <mergeCell ref="FEA41:FEN41"/>
    <mergeCell ref="FEO41:FFB41"/>
    <mergeCell ref="FFC41:FFP41"/>
    <mergeCell ref="FFQ41:FGD41"/>
    <mergeCell ref="FGE41:FGR41"/>
    <mergeCell ref="FGS41:FHF41"/>
    <mergeCell ref="FAU41:FBH41"/>
    <mergeCell ref="FBI41:FBV41"/>
    <mergeCell ref="FBW41:FCJ41"/>
    <mergeCell ref="FCK41:FCX41"/>
    <mergeCell ref="FCY41:FDL41"/>
    <mergeCell ref="FDM41:FDZ41"/>
    <mergeCell ref="FQY41:FRL41"/>
    <mergeCell ref="FRM41:FRZ41"/>
    <mergeCell ref="FSA41:FSN41"/>
    <mergeCell ref="FSO41:FTB41"/>
    <mergeCell ref="FTC41:FTP41"/>
    <mergeCell ref="FTQ41:FUD41"/>
    <mergeCell ref="FNS41:FOF41"/>
    <mergeCell ref="FOG41:FOT41"/>
    <mergeCell ref="FOU41:FPH41"/>
    <mergeCell ref="FPI41:FPV41"/>
    <mergeCell ref="FPW41:FQJ41"/>
    <mergeCell ref="FQK41:FQX41"/>
    <mergeCell ref="FKM41:FKZ41"/>
    <mergeCell ref="FLA41:FLN41"/>
    <mergeCell ref="FLO41:FMB41"/>
    <mergeCell ref="FMC41:FMP41"/>
    <mergeCell ref="FMQ41:FND41"/>
    <mergeCell ref="FNE41:FNR41"/>
    <mergeCell ref="GAQ41:GBD41"/>
    <mergeCell ref="GBE41:GBR41"/>
    <mergeCell ref="GBS41:GCF41"/>
    <mergeCell ref="GCG41:GCT41"/>
    <mergeCell ref="GCU41:GDH41"/>
    <mergeCell ref="GDI41:GDV41"/>
    <mergeCell ref="FXK41:FXX41"/>
    <mergeCell ref="FXY41:FYL41"/>
    <mergeCell ref="FYM41:FYZ41"/>
    <mergeCell ref="FZA41:FZN41"/>
    <mergeCell ref="FZO41:GAB41"/>
    <mergeCell ref="GAC41:GAP41"/>
    <mergeCell ref="FUE41:FUR41"/>
    <mergeCell ref="FUS41:FVF41"/>
    <mergeCell ref="FVG41:FVT41"/>
    <mergeCell ref="FVU41:FWH41"/>
    <mergeCell ref="FWI41:FWV41"/>
    <mergeCell ref="FWW41:FXJ41"/>
    <mergeCell ref="GKI41:GKV41"/>
    <mergeCell ref="GKW41:GLJ41"/>
    <mergeCell ref="GLK41:GLX41"/>
    <mergeCell ref="GLY41:GML41"/>
    <mergeCell ref="GMM41:GMZ41"/>
    <mergeCell ref="GNA41:GNN41"/>
    <mergeCell ref="GHC41:GHP41"/>
    <mergeCell ref="GHQ41:GID41"/>
    <mergeCell ref="GIE41:GIR41"/>
    <mergeCell ref="GIS41:GJF41"/>
    <mergeCell ref="GJG41:GJT41"/>
    <mergeCell ref="GJU41:GKH41"/>
    <mergeCell ref="GDW41:GEJ41"/>
    <mergeCell ref="GEK41:GEX41"/>
    <mergeCell ref="GEY41:GFL41"/>
    <mergeCell ref="GFM41:GFZ41"/>
    <mergeCell ref="GGA41:GGN41"/>
    <mergeCell ref="GGO41:GHB41"/>
    <mergeCell ref="GUA41:GUN41"/>
    <mergeCell ref="GUO41:GVB41"/>
    <mergeCell ref="GVC41:GVP41"/>
    <mergeCell ref="GVQ41:GWD41"/>
    <mergeCell ref="GWE41:GWR41"/>
    <mergeCell ref="GWS41:GXF41"/>
    <mergeCell ref="GQU41:GRH41"/>
    <mergeCell ref="GRI41:GRV41"/>
    <mergeCell ref="GRW41:GSJ41"/>
    <mergeCell ref="GSK41:GSX41"/>
    <mergeCell ref="GSY41:GTL41"/>
    <mergeCell ref="GTM41:GTZ41"/>
    <mergeCell ref="GNO41:GOB41"/>
    <mergeCell ref="GOC41:GOP41"/>
    <mergeCell ref="GOQ41:GPD41"/>
    <mergeCell ref="GPE41:GPR41"/>
    <mergeCell ref="GPS41:GQF41"/>
    <mergeCell ref="GQG41:GQT41"/>
    <mergeCell ref="HDS41:HEF41"/>
    <mergeCell ref="HEG41:HET41"/>
    <mergeCell ref="HEU41:HFH41"/>
    <mergeCell ref="HFI41:HFV41"/>
    <mergeCell ref="HFW41:HGJ41"/>
    <mergeCell ref="HGK41:HGX41"/>
    <mergeCell ref="HAM41:HAZ41"/>
    <mergeCell ref="HBA41:HBN41"/>
    <mergeCell ref="HBO41:HCB41"/>
    <mergeCell ref="HCC41:HCP41"/>
    <mergeCell ref="HCQ41:HDD41"/>
    <mergeCell ref="HDE41:HDR41"/>
    <mergeCell ref="GXG41:GXT41"/>
    <mergeCell ref="GXU41:GYH41"/>
    <mergeCell ref="GYI41:GYV41"/>
    <mergeCell ref="GYW41:GZJ41"/>
    <mergeCell ref="GZK41:GZX41"/>
    <mergeCell ref="GZY41:HAL41"/>
    <mergeCell ref="HNK41:HNX41"/>
    <mergeCell ref="HNY41:HOL41"/>
    <mergeCell ref="HOM41:HOZ41"/>
    <mergeCell ref="HPA41:HPN41"/>
    <mergeCell ref="HPO41:HQB41"/>
    <mergeCell ref="HQC41:HQP41"/>
    <mergeCell ref="HKE41:HKR41"/>
    <mergeCell ref="HKS41:HLF41"/>
    <mergeCell ref="HLG41:HLT41"/>
    <mergeCell ref="HLU41:HMH41"/>
    <mergeCell ref="HMI41:HMV41"/>
    <mergeCell ref="HMW41:HNJ41"/>
    <mergeCell ref="HGY41:HHL41"/>
    <mergeCell ref="HHM41:HHZ41"/>
    <mergeCell ref="HIA41:HIN41"/>
    <mergeCell ref="HIO41:HJB41"/>
    <mergeCell ref="HJC41:HJP41"/>
    <mergeCell ref="HJQ41:HKD41"/>
    <mergeCell ref="HXC41:HXP41"/>
    <mergeCell ref="HXQ41:HYD41"/>
    <mergeCell ref="HYE41:HYR41"/>
    <mergeCell ref="HYS41:HZF41"/>
    <mergeCell ref="HZG41:HZT41"/>
    <mergeCell ref="HZU41:IAH41"/>
    <mergeCell ref="HTW41:HUJ41"/>
    <mergeCell ref="HUK41:HUX41"/>
    <mergeCell ref="HUY41:HVL41"/>
    <mergeCell ref="HVM41:HVZ41"/>
    <mergeCell ref="HWA41:HWN41"/>
    <mergeCell ref="HWO41:HXB41"/>
    <mergeCell ref="HQQ41:HRD41"/>
    <mergeCell ref="HRE41:HRR41"/>
    <mergeCell ref="HRS41:HSF41"/>
    <mergeCell ref="HSG41:HST41"/>
    <mergeCell ref="HSU41:HTH41"/>
    <mergeCell ref="HTI41:HTV41"/>
    <mergeCell ref="IGU41:IHH41"/>
    <mergeCell ref="IHI41:IHV41"/>
    <mergeCell ref="IHW41:IIJ41"/>
    <mergeCell ref="IIK41:IIX41"/>
    <mergeCell ref="IIY41:IJL41"/>
    <mergeCell ref="IJM41:IJZ41"/>
    <mergeCell ref="IDO41:IEB41"/>
    <mergeCell ref="IEC41:IEP41"/>
    <mergeCell ref="IEQ41:IFD41"/>
    <mergeCell ref="IFE41:IFR41"/>
    <mergeCell ref="IFS41:IGF41"/>
    <mergeCell ref="IGG41:IGT41"/>
    <mergeCell ref="IAI41:IAV41"/>
    <mergeCell ref="IAW41:IBJ41"/>
    <mergeCell ref="IBK41:IBX41"/>
    <mergeCell ref="IBY41:ICL41"/>
    <mergeCell ref="ICM41:ICZ41"/>
    <mergeCell ref="IDA41:IDN41"/>
    <mergeCell ref="IQM41:IQZ41"/>
    <mergeCell ref="IRA41:IRN41"/>
    <mergeCell ref="IRO41:ISB41"/>
    <mergeCell ref="ISC41:ISP41"/>
    <mergeCell ref="ISQ41:ITD41"/>
    <mergeCell ref="ITE41:ITR41"/>
    <mergeCell ref="ING41:INT41"/>
    <mergeCell ref="INU41:IOH41"/>
    <mergeCell ref="IOI41:IOV41"/>
    <mergeCell ref="IOW41:IPJ41"/>
    <mergeCell ref="IPK41:IPX41"/>
    <mergeCell ref="IPY41:IQL41"/>
    <mergeCell ref="IKA41:IKN41"/>
    <mergeCell ref="IKO41:ILB41"/>
    <mergeCell ref="ILC41:ILP41"/>
    <mergeCell ref="ILQ41:IMD41"/>
    <mergeCell ref="IME41:IMR41"/>
    <mergeCell ref="IMS41:INF41"/>
    <mergeCell ref="JAE41:JAR41"/>
    <mergeCell ref="JAS41:JBF41"/>
    <mergeCell ref="JBG41:JBT41"/>
    <mergeCell ref="JBU41:JCH41"/>
    <mergeCell ref="JCI41:JCV41"/>
    <mergeCell ref="JCW41:JDJ41"/>
    <mergeCell ref="IWY41:IXL41"/>
    <mergeCell ref="IXM41:IXZ41"/>
    <mergeCell ref="IYA41:IYN41"/>
    <mergeCell ref="IYO41:IZB41"/>
    <mergeCell ref="IZC41:IZP41"/>
    <mergeCell ref="IZQ41:JAD41"/>
    <mergeCell ref="ITS41:IUF41"/>
    <mergeCell ref="IUG41:IUT41"/>
    <mergeCell ref="IUU41:IVH41"/>
    <mergeCell ref="IVI41:IVV41"/>
    <mergeCell ref="IVW41:IWJ41"/>
    <mergeCell ref="IWK41:IWX41"/>
    <mergeCell ref="JJW41:JKJ41"/>
    <mergeCell ref="JKK41:JKX41"/>
    <mergeCell ref="JKY41:JLL41"/>
    <mergeCell ref="JLM41:JLZ41"/>
    <mergeCell ref="JMA41:JMN41"/>
    <mergeCell ref="JMO41:JNB41"/>
    <mergeCell ref="JGQ41:JHD41"/>
    <mergeCell ref="JHE41:JHR41"/>
    <mergeCell ref="JHS41:JIF41"/>
    <mergeCell ref="JIG41:JIT41"/>
    <mergeCell ref="JIU41:JJH41"/>
    <mergeCell ref="JJI41:JJV41"/>
    <mergeCell ref="JDK41:JDX41"/>
    <mergeCell ref="JDY41:JEL41"/>
    <mergeCell ref="JEM41:JEZ41"/>
    <mergeCell ref="JFA41:JFN41"/>
    <mergeCell ref="JFO41:JGB41"/>
    <mergeCell ref="JGC41:JGP41"/>
    <mergeCell ref="JTO41:JUB41"/>
    <mergeCell ref="JUC41:JUP41"/>
    <mergeCell ref="JUQ41:JVD41"/>
    <mergeCell ref="JVE41:JVR41"/>
    <mergeCell ref="JVS41:JWF41"/>
    <mergeCell ref="JWG41:JWT41"/>
    <mergeCell ref="JQI41:JQV41"/>
    <mergeCell ref="JQW41:JRJ41"/>
    <mergeCell ref="JRK41:JRX41"/>
    <mergeCell ref="JRY41:JSL41"/>
    <mergeCell ref="JSM41:JSZ41"/>
    <mergeCell ref="JTA41:JTN41"/>
    <mergeCell ref="JNC41:JNP41"/>
    <mergeCell ref="JNQ41:JOD41"/>
    <mergeCell ref="JOE41:JOR41"/>
    <mergeCell ref="JOS41:JPF41"/>
    <mergeCell ref="JPG41:JPT41"/>
    <mergeCell ref="JPU41:JQH41"/>
    <mergeCell ref="KDG41:KDT41"/>
    <mergeCell ref="KDU41:KEH41"/>
    <mergeCell ref="KEI41:KEV41"/>
    <mergeCell ref="KEW41:KFJ41"/>
    <mergeCell ref="KFK41:KFX41"/>
    <mergeCell ref="KFY41:KGL41"/>
    <mergeCell ref="KAA41:KAN41"/>
    <mergeCell ref="KAO41:KBB41"/>
    <mergeCell ref="KBC41:KBP41"/>
    <mergeCell ref="KBQ41:KCD41"/>
    <mergeCell ref="KCE41:KCR41"/>
    <mergeCell ref="KCS41:KDF41"/>
    <mergeCell ref="JWU41:JXH41"/>
    <mergeCell ref="JXI41:JXV41"/>
    <mergeCell ref="JXW41:JYJ41"/>
    <mergeCell ref="JYK41:JYX41"/>
    <mergeCell ref="JYY41:JZL41"/>
    <mergeCell ref="JZM41:JZZ41"/>
    <mergeCell ref="KMY41:KNL41"/>
    <mergeCell ref="KNM41:KNZ41"/>
    <mergeCell ref="KOA41:KON41"/>
    <mergeCell ref="KOO41:KPB41"/>
    <mergeCell ref="KPC41:KPP41"/>
    <mergeCell ref="KPQ41:KQD41"/>
    <mergeCell ref="KJS41:KKF41"/>
    <mergeCell ref="KKG41:KKT41"/>
    <mergeCell ref="KKU41:KLH41"/>
    <mergeCell ref="KLI41:KLV41"/>
    <mergeCell ref="KLW41:KMJ41"/>
    <mergeCell ref="KMK41:KMX41"/>
    <mergeCell ref="KGM41:KGZ41"/>
    <mergeCell ref="KHA41:KHN41"/>
    <mergeCell ref="KHO41:KIB41"/>
    <mergeCell ref="KIC41:KIP41"/>
    <mergeCell ref="KIQ41:KJD41"/>
    <mergeCell ref="KJE41:KJR41"/>
    <mergeCell ref="KWQ41:KXD41"/>
    <mergeCell ref="KXE41:KXR41"/>
    <mergeCell ref="KXS41:KYF41"/>
    <mergeCell ref="KYG41:KYT41"/>
    <mergeCell ref="KYU41:KZH41"/>
    <mergeCell ref="KZI41:KZV41"/>
    <mergeCell ref="KTK41:KTX41"/>
    <mergeCell ref="KTY41:KUL41"/>
    <mergeCell ref="KUM41:KUZ41"/>
    <mergeCell ref="KVA41:KVN41"/>
    <mergeCell ref="KVO41:KWB41"/>
    <mergeCell ref="KWC41:KWP41"/>
    <mergeCell ref="KQE41:KQR41"/>
    <mergeCell ref="KQS41:KRF41"/>
    <mergeCell ref="KRG41:KRT41"/>
    <mergeCell ref="KRU41:KSH41"/>
    <mergeCell ref="KSI41:KSV41"/>
    <mergeCell ref="KSW41:KTJ41"/>
    <mergeCell ref="LGI41:LGV41"/>
    <mergeCell ref="LGW41:LHJ41"/>
    <mergeCell ref="LHK41:LHX41"/>
    <mergeCell ref="LHY41:LIL41"/>
    <mergeCell ref="LIM41:LIZ41"/>
    <mergeCell ref="LJA41:LJN41"/>
    <mergeCell ref="LDC41:LDP41"/>
    <mergeCell ref="LDQ41:LED41"/>
    <mergeCell ref="LEE41:LER41"/>
    <mergeCell ref="LES41:LFF41"/>
    <mergeCell ref="LFG41:LFT41"/>
    <mergeCell ref="LFU41:LGH41"/>
    <mergeCell ref="KZW41:LAJ41"/>
    <mergeCell ref="LAK41:LAX41"/>
    <mergeCell ref="LAY41:LBL41"/>
    <mergeCell ref="LBM41:LBZ41"/>
    <mergeCell ref="LCA41:LCN41"/>
    <mergeCell ref="LCO41:LDB41"/>
    <mergeCell ref="LQA41:LQN41"/>
    <mergeCell ref="LQO41:LRB41"/>
    <mergeCell ref="LRC41:LRP41"/>
    <mergeCell ref="LRQ41:LSD41"/>
    <mergeCell ref="LSE41:LSR41"/>
    <mergeCell ref="LSS41:LTF41"/>
    <mergeCell ref="LMU41:LNH41"/>
    <mergeCell ref="LNI41:LNV41"/>
    <mergeCell ref="LNW41:LOJ41"/>
    <mergeCell ref="LOK41:LOX41"/>
    <mergeCell ref="LOY41:LPL41"/>
    <mergeCell ref="LPM41:LPZ41"/>
    <mergeCell ref="LJO41:LKB41"/>
    <mergeCell ref="LKC41:LKP41"/>
    <mergeCell ref="LKQ41:LLD41"/>
    <mergeCell ref="LLE41:LLR41"/>
    <mergeCell ref="LLS41:LMF41"/>
    <mergeCell ref="LMG41:LMT41"/>
    <mergeCell ref="LZS41:MAF41"/>
    <mergeCell ref="MAG41:MAT41"/>
    <mergeCell ref="MAU41:MBH41"/>
    <mergeCell ref="MBI41:MBV41"/>
    <mergeCell ref="MBW41:MCJ41"/>
    <mergeCell ref="MCK41:MCX41"/>
    <mergeCell ref="LWM41:LWZ41"/>
    <mergeCell ref="LXA41:LXN41"/>
    <mergeCell ref="LXO41:LYB41"/>
    <mergeCell ref="LYC41:LYP41"/>
    <mergeCell ref="LYQ41:LZD41"/>
    <mergeCell ref="LZE41:LZR41"/>
    <mergeCell ref="LTG41:LTT41"/>
    <mergeCell ref="LTU41:LUH41"/>
    <mergeCell ref="LUI41:LUV41"/>
    <mergeCell ref="LUW41:LVJ41"/>
    <mergeCell ref="LVK41:LVX41"/>
    <mergeCell ref="LVY41:LWL41"/>
    <mergeCell ref="MJK41:MJX41"/>
    <mergeCell ref="MJY41:MKL41"/>
    <mergeCell ref="MKM41:MKZ41"/>
    <mergeCell ref="MLA41:MLN41"/>
    <mergeCell ref="MLO41:MMB41"/>
    <mergeCell ref="MMC41:MMP41"/>
    <mergeCell ref="MGE41:MGR41"/>
    <mergeCell ref="MGS41:MHF41"/>
    <mergeCell ref="MHG41:MHT41"/>
    <mergeCell ref="MHU41:MIH41"/>
    <mergeCell ref="MII41:MIV41"/>
    <mergeCell ref="MIW41:MJJ41"/>
    <mergeCell ref="MCY41:MDL41"/>
    <mergeCell ref="MDM41:MDZ41"/>
    <mergeCell ref="MEA41:MEN41"/>
    <mergeCell ref="MEO41:MFB41"/>
    <mergeCell ref="MFC41:MFP41"/>
    <mergeCell ref="MFQ41:MGD41"/>
    <mergeCell ref="MTC41:MTP41"/>
    <mergeCell ref="MTQ41:MUD41"/>
    <mergeCell ref="MUE41:MUR41"/>
    <mergeCell ref="MUS41:MVF41"/>
    <mergeCell ref="MVG41:MVT41"/>
    <mergeCell ref="MVU41:MWH41"/>
    <mergeCell ref="MPW41:MQJ41"/>
    <mergeCell ref="MQK41:MQX41"/>
    <mergeCell ref="MQY41:MRL41"/>
    <mergeCell ref="MRM41:MRZ41"/>
    <mergeCell ref="MSA41:MSN41"/>
    <mergeCell ref="MSO41:MTB41"/>
    <mergeCell ref="MMQ41:MND41"/>
    <mergeCell ref="MNE41:MNR41"/>
    <mergeCell ref="MNS41:MOF41"/>
    <mergeCell ref="MOG41:MOT41"/>
    <mergeCell ref="MOU41:MPH41"/>
    <mergeCell ref="MPI41:MPV41"/>
    <mergeCell ref="NCU41:NDH41"/>
    <mergeCell ref="NDI41:NDV41"/>
    <mergeCell ref="NDW41:NEJ41"/>
    <mergeCell ref="NEK41:NEX41"/>
    <mergeCell ref="NEY41:NFL41"/>
    <mergeCell ref="NFM41:NFZ41"/>
    <mergeCell ref="MZO41:NAB41"/>
    <mergeCell ref="NAC41:NAP41"/>
    <mergeCell ref="NAQ41:NBD41"/>
    <mergeCell ref="NBE41:NBR41"/>
    <mergeCell ref="NBS41:NCF41"/>
    <mergeCell ref="NCG41:NCT41"/>
    <mergeCell ref="MWI41:MWV41"/>
    <mergeCell ref="MWW41:MXJ41"/>
    <mergeCell ref="MXK41:MXX41"/>
    <mergeCell ref="MXY41:MYL41"/>
    <mergeCell ref="MYM41:MYZ41"/>
    <mergeCell ref="MZA41:MZN41"/>
    <mergeCell ref="NMM41:NMZ41"/>
    <mergeCell ref="NNA41:NNN41"/>
    <mergeCell ref="NNO41:NOB41"/>
    <mergeCell ref="NOC41:NOP41"/>
    <mergeCell ref="NOQ41:NPD41"/>
    <mergeCell ref="NPE41:NPR41"/>
    <mergeCell ref="NJG41:NJT41"/>
    <mergeCell ref="NJU41:NKH41"/>
    <mergeCell ref="NKI41:NKV41"/>
    <mergeCell ref="NKW41:NLJ41"/>
    <mergeCell ref="NLK41:NLX41"/>
    <mergeCell ref="NLY41:NML41"/>
    <mergeCell ref="NGA41:NGN41"/>
    <mergeCell ref="NGO41:NHB41"/>
    <mergeCell ref="NHC41:NHP41"/>
    <mergeCell ref="NHQ41:NID41"/>
    <mergeCell ref="NIE41:NIR41"/>
    <mergeCell ref="NIS41:NJF41"/>
    <mergeCell ref="NWE41:NWR41"/>
    <mergeCell ref="NWS41:NXF41"/>
    <mergeCell ref="NXG41:NXT41"/>
    <mergeCell ref="NXU41:NYH41"/>
    <mergeCell ref="NYI41:NYV41"/>
    <mergeCell ref="NYW41:NZJ41"/>
    <mergeCell ref="NSY41:NTL41"/>
    <mergeCell ref="NTM41:NTZ41"/>
    <mergeCell ref="NUA41:NUN41"/>
    <mergeCell ref="NUO41:NVB41"/>
    <mergeCell ref="NVC41:NVP41"/>
    <mergeCell ref="NVQ41:NWD41"/>
    <mergeCell ref="NPS41:NQF41"/>
    <mergeCell ref="NQG41:NQT41"/>
    <mergeCell ref="NQU41:NRH41"/>
    <mergeCell ref="NRI41:NRV41"/>
    <mergeCell ref="NRW41:NSJ41"/>
    <mergeCell ref="NSK41:NSX41"/>
    <mergeCell ref="OFW41:OGJ41"/>
    <mergeCell ref="OGK41:OGX41"/>
    <mergeCell ref="OGY41:OHL41"/>
    <mergeCell ref="OHM41:OHZ41"/>
    <mergeCell ref="OIA41:OIN41"/>
    <mergeCell ref="OIO41:OJB41"/>
    <mergeCell ref="OCQ41:ODD41"/>
    <mergeCell ref="ODE41:ODR41"/>
    <mergeCell ref="ODS41:OEF41"/>
    <mergeCell ref="OEG41:OET41"/>
    <mergeCell ref="OEU41:OFH41"/>
    <mergeCell ref="OFI41:OFV41"/>
    <mergeCell ref="NZK41:NZX41"/>
    <mergeCell ref="NZY41:OAL41"/>
    <mergeCell ref="OAM41:OAZ41"/>
    <mergeCell ref="OBA41:OBN41"/>
    <mergeCell ref="OBO41:OCB41"/>
    <mergeCell ref="OCC41:OCP41"/>
    <mergeCell ref="OPO41:OQB41"/>
    <mergeCell ref="OQC41:OQP41"/>
    <mergeCell ref="OQQ41:ORD41"/>
    <mergeCell ref="ORE41:ORR41"/>
    <mergeCell ref="ORS41:OSF41"/>
    <mergeCell ref="OSG41:OST41"/>
    <mergeCell ref="OMI41:OMV41"/>
    <mergeCell ref="OMW41:ONJ41"/>
    <mergeCell ref="ONK41:ONX41"/>
    <mergeCell ref="ONY41:OOL41"/>
    <mergeCell ref="OOM41:OOZ41"/>
    <mergeCell ref="OPA41:OPN41"/>
    <mergeCell ref="OJC41:OJP41"/>
    <mergeCell ref="OJQ41:OKD41"/>
    <mergeCell ref="OKE41:OKR41"/>
    <mergeCell ref="OKS41:OLF41"/>
    <mergeCell ref="OLG41:OLT41"/>
    <mergeCell ref="OLU41:OMH41"/>
    <mergeCell ref="OZG41:OZT41"/>
    <mergeCell ref="OZU41:PAH41"/>
    <mergeCell ref="PAI41:PAV41"/>
    <mergeCell ref="PAW41:PBJ41"/>
    <mergeCell ref="PBK41:PBX41"/>
    <mergeCell ref="PBY41:PCL41"/>
    <mergeCell ref="OWA41:OWN41"/>
    <mergeCell ref="OWO41:OXB41"/>
    <mergeCell ref="OXC41:OXP41"/>
    <mergeCell ref="OXQ41:OYD41"/>
    <mergeCell ref="OYE41:OYR41"/>
    <mergeCell ref="OYS41:OZF41"/>
    <mergeCell ref="OSU41:OTH41"/>
    <mergeCell ref="OTI41:OTV41"/>
    <mergeCell ref="OTW41:OUJ41"/>
    <mergeCell ref="OUK41:OUX41"/>
    <mergeCell ref="OUY41:OVL41"/>
    <mergeCell ref="OVM41:OVZ41"/>
    <mergeCell ref="PIY41:PJL41"/>
    <mergeCell ref="PJM41:PJZ41"/>
    <mergeCell ref="PKA41:PKN41"/>
    <mergeCell ref="PKO41:PLB41"/>
    <mergeCell ref="PLC41:PLP41"/>
    <mergeCell ref="PLQ41:PMD41"/>
    <mergeCell ref="PFS41:PGF41"/>
    <mergeCell ref="PGG41:PGT41"/>
    <mergeCell ref="PGU41:PHH41"/>
    <mergeCell ref="PHI41:PHV41"/>
    <mergeCell ref="PHW41:PIJ41"/>
    <mergeCell ref="PIK41:PIX41"/>
    <mergeCell ref="PCM41:PCZ41"/>
    <mergeCell ref="PDA41:PDN41"/>
    <mergeCell ref="PDO41:PEB41"/>
    <mergeCell ref="PEC41:PEP41"/>
    <mergeCell ref="PEQ41:PFD41"/>
    <mergeCell ref="PFE41:PFR41"/>
    <mergeCell ref="PSQ41:PTD41"/>
    <mergeCell ref="PTE41:PTR41"/>
    <mergeCell ref="PTS41:PUF41"/>
    <mergeCell ref="PUG41:PUT41"/>
    <mergeCell ref="PUU41:PVH41"/>
    <mergeCell ref="PVI41:PVV41"/>
    <mergeCell ref="PPK41:PPX41"/>
    <mergeCell ref="PPY41:PQL41"/>
    <mergeCell ref="PQM41:PQZ41"/>
    <mergeCell ref="PRA41:PRN41"/>
    <mergeCell ref="PRO41:PSB41"/>
    <mergeCell ref="PSC41:PSP41"/>
    <mergeCell ref="PME41:PMR41"/>
    <mergeCell ref="PMS41:PNF41"/>
    <mergeCell ref="PNG41:PNT41"/>
    <mergeCell ref="PNU41:POH41"/>
    <mergeCell ref="POI41:POV41"/>
    <mergeCell ref="POW41:PPJ41"/>
    <mergeCell ref="QCI41:QCV41"/>
    <mergeCell ref="QCW41:QDJ41"/>
    <mergeCell ref="QDK41:QDX41"/>
    <mergeCell ref="QDY41:QEL41"/>
    <mergeCell ref="QEM41:QEZ41"/>
    <mergeCell ref="QFA41:QFN41"/>
    <mergeCell ref="PZC41:PZP41"/>
    <mergeCell ref="PZQ41:QAD41"/>
    <mergeCell ref="QAE41:QAR41"/>
    <mergeCell ref="QAS41:QBF41"/>
    <mergeCell ref="QBG41:QBT41"/>
    <mergeCell ref="QBU41:QCH41"/>
    <mergeCell ref="PVW41:PWJ41"/>
    <mergeCell ref="PWK41:PWX41"/>
    <mergeCell ref="PWY41:PXL41"/>
    <mergeCell ref="PXM41:PXZ41"/>
    <mergeCell ref="PYA41:PYN41"/>
    <mergeCell ref="PYO41:PZB41"/>
    <mergeCell ref="QMA41:QMN41"/>
    <mergeCell ref="QMO41:QNB41"/>
    <mergeCell ref="QNC41:QNP41"/>
    <mergeCell ref="QNQ41:QOD41"/>
    <mergeCell ref="QOE41:QOR41"/>
    <mergeCell ref="QOS41:QPF41"/>
    <mergeCell ref="QIU41:QJH41"/>
    <mergeCell ref="QJI41:QJV41"/>
    <mergeCell ref="QJW41:QKJ41"/>
    <mergeCell ref="QKK41:QKX41"/>
    <mergeCell ref="QKY41:QLL41"/>
    <mergeCell ref="QLM41:QLZ41"/>
    <mergeCell ref="QFO41:QGB41"/>
    <mergeCell ref="QGC41:QGP41"/>
    <mergeCell ref="QGQ41:QHD41"/>
    <mergeCell ref="QHE41:QHR41"/>
    <mergeCell ref="QHS41:QIF41"/>
    <mergeCell ref="QIG41:QIT41"/>
    <mergeCell ref="QVS41:QWF41"/>
    <mergeCell ref="QWG41:QWT41"/>
    <mergeCell ref="QWU41:QXH41"/>
    <mergeCell ref="QXI41:QXV41"/>
    <mergeCell ref="QXW41:QYJ41"/>
    <mergeCell ref="QYK41:QYX41"/>
    <mergeCell ref="QSM41:QSZ41"/>
    <mergeCell ref="QTA41:QTN41"/>
    <mergeCell ref="QTO41:QUB41"/>
    <mergeCell ref="QUC41:QUP41"/>
    <mergeCell ref="QUQ41:QVD41"/>
    <mergeCell ref="QVE41:QVR41"/>
    <mergeCell ref="QPG41:QPT41"/>
    <mergeCell ref="QPU41:QQH41"/>
    <mergeCell ref="QQI41:QQV41"/>
    <mergeCell ref="QQW41:QRJ41"/>
    <mergeCell ref="QRK41:QRX41"/>
    <mergeCell ref="QRY41:QSL41"/>
    <mergeCell ref="RFK41:RFX41"/>
    <mergeCell ref="RFY41:RGL41"/>
    <mergeCell ref="RGM41:RGZ41"/>
    <mergeCell ref="RHA41:RHN41"/>
    <mergeCell ref="RHO41:RIB41"/>
    <mergeCell ref="RIC41:RIP41"/>
    <mergeCell ref="RCE41:RCR41"/>
    <mergeCell ref="RCS41:RDF41"/>
    <mergeCell ref="RDG41:RDT41"/>
    <mergeCell ref="RDU41:REH41"/>
    <mergeCell ref="REI41:REV41"/>
    <mergeCell ref="REW41:RFJ41"/>
    <mergeCell ref="QYY41:QZL41"/>
    <mergeCell ref="QZM41:QZZ41"/>
    <mergeCell ref="RAA41:RAN41"/>
    <mergeCell ref="RAO41:RBB41"/>
    <mergeCell ref="RBC41:RBP41"/>
    <mergeCell ref="RBQ41:RCD41"/>
    <mergeCell ref="RPC41:RPP41"/>
    <mergeCell ref="RPQ41:RQD41"/>
    <mergeCell ref="RQE41:RQR41"/>
    <mergeCell ref="RQS41:RRF41"/>
    <mergeCell ref="RRG41:RRT41"/>
    <mergeCell ref="RRU41:RSH41"/>
    <mergeCell ref="RLW41:RMJ41"/>
    <mergeCell ref="RMK41:RMX41"/>
    <mergeCell ref="RMY41:RNL41"/>
    <mergeCell ref="RNM41:RNZ41"/>
    <mergeCell ref="ROA41:RON41"/>
    <mergeCell ref="ROO41:RPB41"/>
    <mergeCell ref="RIQ41:RJD41"/>
    <mergeCell ref="RJE41:RJR41"/>
    <mergeCell ref="RJS41:RKF41"/>
    <mergeCell ref="RKG41:RKT41"/>
    <mergeCell ref="RKU41:RLH41"/>
    <mergeCell ref="RLI41:RLV41"/>
    <mergeCell ref="RYU41:RZH41"/>
    <mergeCell ref="RZI41:RZV41"/>
    <mergeCell ref="RZW41:SAJ41"/>
    <mergeCell ref="SAK41:SAX41"/>
    <mergeCell ref="SAY41:SBL41"/>
    <mergeCell ref="SBM41:SBZ41"/>
    <mergeCell ref="RVO41:RWB41"/>
    <mergeCell ref="RWC41:RWP41"/>
    <mergeCell ref="RWQ41:RXD41"/>
    <mergeCell ref="RXE41:RXR41"/>
    <mergeCell ref="RXS41:RYF41"/>
    <mergeCell ref="RYG41:RYT41"/>
    <mergeCell ref="RSI41:RSV41"/>
    <mergeCell ref="RSW41:RTJ41"/>
    <mergeCell ref="RTK41:RTX41"/>
    <mergeCell ref="RTY41:RUL41"/>
    <mergeCell ref="RUM41:RUZ41"/>
    <mergeCell ref="RVA41:RVN41"/>
    <mergeCell ref="SIM41:SIZ41"/>
    <mergeCell ref="SJA41:SJN41"/>
    <mergeCell ref="SJO41:SKB41"/>
    <mergeCell ref="SKC41:SKP41"/>
    <mergeCell ref="SKQ41:SLD41"/>
    <mergeCell ref="SLE41:SLR41"/>
    <mergeCell ref="SFG41:SFT41"/>
    <mergeCell ref="SFU41:SGH41"/>
    <mergeCell ref="SGI41:SGV41"/>
    <mergeCell ref="SGW41:SHJ41"/>
    <mergeCell ref="SHK41:SHX41"/>
    <mergeCell ref="SHY41:SIL41"/>
    <mergeCell ref="SCA41:SCN41"/>
    <mergeCell ref="SCO41:SDB41"/>
    <mergeCell ref="SDC41:SDP41"/>
    <mergeCell ref="SDQ41:SED41"/>
    <mergeCell ref="SEE41:SER41"/>
    <mergeCell ref="SES41:SFF41"/>
    <mergeCell ref="SSE41:SSR41"/>
    <mergeCell ref="SSS41:STF41"/>
    <mergeCell ref="STG41:STT41"/>
    <mergeCell ref="STU41:SUH41"/>
    <mergeCell ref="SUI41:SUV41"/>
    <mergeCell ref="SUW41:SVJ41"/>
    <mergeCell ref="SOY41:SPL41"/>
    <mergeCell ref="SPM41:SPZ41"/>
    <mergeCell ref="SQA41:SQN41"/>
    <mergeCell ref="SQO41:SRB41"/>
    <mergeCell ref="SRC41:SRP41"/>
    <mergeCell ref="SRQ41:SSD41"/>
    <mergeCell ref="SLS41:SMF41"/>
    <mergeCell ref="SMG41:SMT41"/>
    <mergeCell ref="SMU41:SNH41"/>
    <mergeCell ref="SNI41:SNV41"/>
    <mergeCell ref="SNW41:SOJ41"/>
    <mergeCell ref="SOK41:SOX41"/>
    <mergeCell ref="TBW41:TCJ41"/>
    <mergeCell ref="TCK41:TCX41"/>
    <mergeCell ref="TCY41:TDL41"/>
    <mergeCell ref="TDM41:TDZ41"/>
    <mergeCell ref="TEA41:TEN41"/>
    <mergeCell ref="TEO41:TFB41"/>
    <mergeCell ref="SYQ41:SZD41"/>
    <mergeCell ref="SZE41:SZR41"/>
    <mergeCell ref="SZS41:TAF41"/>
    <mergeCell ref="TAG41:TAT41"/>
    <mergeCell ref="TAU41:TBH41"/>
    <mergeCell ref="TBI41:TBV41"/>
    <mergeCell ref="SVK41:SVX41"/>
    <mergeCell ref="SVY41:SWL41"/>
    <mergeCell ref="SWM41:SWZ41"/>
    <mergeCell ref="SXA41:SXN41"/>
    <mergeCell ref="SXO41:SYB41"/>
    <mergeCell ref="SYC41:SYP41"/>
    <mergeCell ref="TLO41:TMB41"/>
    <mergeCell ref="TMC41:TMP41"/>
    <mergeCell ref="TMQ41:TND41"/>
    <mergeCell ref="TNE41:TNR41"/>
    <mergeCell ref="TNS41:TOF41"/>
    <mergeCell ref="TOG41:TOT41"/>
    <mergeCell ref="TII41:TIV41"/>
    <mergeCell ref="TIW41:TJJ41"/>
    <mergeCell ref="TJK41:TJX41"/>
    <mergeCell ref="TJY41:TKL41"/>
    <mergeCell ref="TKM41:TKZ41"/>
    <mergeCell ref="TLA41:TLN41"/>
    <mergeCell ref="TFC41:TFP41"/>
    <mergeCell ref="TFQ41:TGD41"/>
    <mergeCell ref="TGE41:TGR41"/>
    <mergeCell ref="TGS41:THF41"/>
    <mergeCell ref="THG41:THT41"/>
    <mergeCell ref="THU41:TIH41"/>
    <mergeCell ref="TVG41:TVT41"/>
    <mergeCell ref="TVU41:TWH41"/>
    <mergeCell ref="TWI41:TWV41"/>
    <mergeCell ref="TWW41:TXJ41"/>
    <mergeCell ref="TXK41:TXX41"/>
    <mergeCell ref="TXY41:TYL41"/>
    <mergeCell ref="TSA41:TSN41"/>
    <mergeCell ref="TSO41:TTB41"/>
    <mergeCell ref="TTC41:TTP41"/>
    <mergeCell ref="TTQ41:TUD41"/>
    <mergeCell ref="TUE41:TUR41"/>
    <mergeCell ref="TUS41:TVF41"/>
    <mergeCell ref="TOU41:TPH41"/>
    <mergeCell ref="TPI41:TPV41"/>
    <mergeCell ref="TPW41:TQJ41"/>
    <mergeCell ref="TQK41:TQX41"/>
    <mergeCell ref="TQY41:TRL41"/>
    <mergeCell ref="TRM41:TRZ41"/>
    <mergeCell ref="UEY41:UFL41"/>
    <mergeCell ref="UFM41:UFZ41"/>
    <mergeCell ref="UGA41:UGN41"/>
    <mergeCell ref="UGO41:UHB41"/>
    <mergeCell ref="UHC41:UHP41"/>
    <mergeCell ref="UHQ41:UID41"/>
    <mergeCell ref="UBS41:UCF41"/>
    <mergeCell ref="UCG41:UCT41"/>
    <mergeCell ref="UCU41:UDH41"/>
    <mergeCell ref="UDI41:UDV41"/>
    <mergeCell ref="UDW41:UEJ41"/>
    <mergeCell ref="UEK41:UEX41"/>
    <mergeCell ref="TYM41:TYZ41"/>
    <mergeCell ref="TZA41:TZN41"/>
    <mergeCell ref="TZO41:UAB41"/>
    <mergeCell ref="UAC41:UAP41"/>
    <mergeCell ref="UAQ41:UBD41"/>
    <mergeCell ref="UBE41:UBR41"/>
    <mergeCell ref="UOQ41:UPD41"/>
    <mergeCell ref="UPE41:UPR41"/>
    <mergeCell ref="UPS41:UQF41"/>
    <mergeCell ref="UQG41:UQT41"/>
    <mergeCell ref="UQU41:URH41"/>
    <mergeCell ref="URI41:URV41"/>
    <mergeCell ref="ULK41:ULX41"/>
    <mergeCell ref="ULY41:UML41"/>
    <mergeCell ref="UMM41:UMZ41"/>
    <mergeCell ref="UNA41:UNN41"/>
    <mergeCell ref="UNO41:UOB41"/>
    <mergeCell ref="UOC41:UOP41"/>
    <mergeCell ref="UIE41:UIR41"/>
    <mergeCell ref="UIS41:UJF41"/>
    <mergeCell ref="UJG41:UJT41"/>
    <mergeCell ref="UJU41:UKH41"/>
    <mergeCell ref="UKI41:UKV41"/>
    <mergeCell ref="UKW41:ULJ41"/>
    <mergeCell ref="UYI41:UYV41"/>
    <mergeCell ref="UYW41:UZJ41"/>
    <mergeCell ref="UZK41:UZX41"/>
    <mergeCell ref="UZY41:VAL41"/>
    <mergeCell ref="VAM41:VAZ41"/>
    <mergeCell ref="VBA41:VBN41"/>
    <mergeCell ref="UVC41:UVP41"/>
    <mergeCell ref="UVQ41:UWD41"/>
    <mergeCell ref="UWE41:UWR41"/>
    <mergeCell ref="UWS41:UXF41"/>
    <mergeCell ref="UXG41:UXT41"/>
    <mergeCell ref="UXU41:UYH41"/>
    <mergeCell ref="URW41:USJ41"/>
    <mergeCell ref="USK41:USX41"/>
    <mergeCell ref="USY41:UTL41"/>
    <mergeCell ref="UTM41:UTZ41"/>
    <mergeCell ref="UUA41:UUN41"/>
    <mergeCell ref="UUO41:UVB41"/>
    <mergeCell ref="VIA41:VIN41"/>
    <mergeCell ref="VIO41:VJB41"/>
    <mergeCell ref="VJC41:VJP41"/>
    <mergeCell ref="VJQ41:VKD41"/>
    <mergeCell ref="VKE41:VKR41"/>
    <mergeCell ref="VKS41:VLF41"/>
    <mergeCell ref="VEU41:VFH41"/>
    <mergeCell ref="VFI41:VFV41"/>
    <mergeCell ref="VFW41:VGJ41"/>
    <mergeCell ref="VGK41:VGX41"/>
    <mergeCell ref="VGY41:VHL41"/>
    <mergeCell ref="VHM41:VHZ41"/>
    <mergeCell ref="VBO41:VCB41"/>
    <mergeCell ref="VCC41:VCP41"/>
    <mergeCell ref="VCQ41:VDD41"/>
    <mergeCell ref="VDE41:VDR41"/>
    <mergeCell ref="VDS41:VEF41"/>
    <mergeCell ref="VEG41:VET41"/>
    <mergeCell ref="VRS41:VSF41"/>
    <mergeCell ref="VSG41:VST41"/>
    <mergeCell ref="VSU41:VTH41"/>
    <mergeCell ref="VTI41:VTV41"/>
    <mergeCell ref="VTW41:VUJ41"/>
    <mergeCell ref="VUK41:VUX41"/>
    <mergeCell ref="VOM41:VOZ41"/>
    <mergeCell ref="VPA41:VPN41"/>
    <mergeCell ref="VPO41:VQB41"/>
    <mergeCell ref="VQC41:VQP41"/>
    <mergeCell ref="VQQ41:VRD41"/>
    <mergeCell ref="VRE41:VRR41"/>
    <mergeCell ref="VLG41:VLT41"/>
    <mergeCell ref="VLU41:VMH41"/>
    <mergeCell ref="VMI41:VMV41"/>
    <mergeCell ref="VMW41:VNJ41"/>
    <mergeCell ref="VNK41:VNX41"/>
    <mergeCell ref="VNY41:VOL41"/>
    <mergeCell ref="WBK41:WBX41"/>
    <mergeCell ref="WBY41:WCL41"/>
    <mergeCell ref="WCM41:WCZ41"/>
    <mergeCell ref="WDA41:WDN41"/>
    <mergeCell ref="WDO41:WEB41"/>
    <mergeCell ref="WEC41:WEP41"/>
    <mergeCell ref="VYE41:VYR41"/>
    <mergeCell ref="VYS41:VZF41"/>
    <mergeCell ref="VZG41:VZT41"/>
    <mergeCell ref="VZU41:WAH41"/>
    <mergeCell ref="WAI41:WAV41"/>
    <mergeCell ref="WAW41:WBJ41"/>
    <mergeCell ref="VUY41:VVL41"/>
    <mergeCell ref="VVM41:VVZ41"/>
    <mergeCell ref="VWA41:VWN41"/>
    <mergeCell ref="VWO41:VXB41"/>
    <mergeCell ref="VXC41:VXP41"/>
    <mergeCell ref="VXQ41:VYD41"/>
    <mergeCell ref="WPK41:WPX41"/>
    <mergeCell ref="WPY41:WQL41"/>
    <mergeCell ref="WQM41:WQZ41"/>
    <mergeCell ref="WRA41:WRN41"/>
    <mergeCell ref="WLC41:WLP41"/>
    <mergeCell ref="WLQ41:WMD41"/>
    <mergeCell ref="WME41:WMR41"/>
    <mergeCell ref="WMS41:WNF41"/>
    <mergeCell ref="WNG41:WNT41"/>
    <mergeCell ref="WNU41:WOH41"/>
    <mergeCell ref="WHW41:WIJ41"/>
    <mergeCell ref="WIK41:WIX41"/>
    <mergeCell ref="WIY41:WJL41"/>
    <mergeCell ref="WJM41:WJZ41"/>
    <mergeCell ref="WKA41:WKN41"/>
    <mergeCell ref="WKO41:WLB41"/>
    <mergeCell ref="WEQ41:WFD41"/>
    <mergeCell ref="WFE41:WFR41"/>
    <mergeCell ref="WFS41:WGF41"/>
    <mergeCell ref="WGG41:WGT41"/>
    <mergeCell ref="WGU41:WHH41"/>
    <mergeCell ref="WHI41:WHV41"/>
    <mergeCell ref="XEM41:XEZ41"/>
    <mergeCell ref="XFA41:XFD41"/>
    <mergeCell ref="A42:N42"/>
    <mergeCell ref="A43:N43"/>
    <mergeCell ref="A44:N44"/>
    <mergeCell ref="A48:N48"/>
    <mergeCell ref="XBG41:XBT41"/>
    <mergeCell ref="XBU41:XCH41"/>
    <mergeCell ref="XCI41:XCV41"/>
    <mergeCell ref="XCW41:XDJ41"/>
    <mergeCell ref="XDK41:XDX41"/>
    <mergeCell ref="XDY41:XEL41"/>
    <mergeCell ref="WYA41:WYN41"/>
    <mergeCell ref="WYO41:WZB41"/>
    <mergeCell ref="WZC41:WZP41"/>
    <mergeCell ref="WZQ41:XAD41"/>
    <mergeCell ref="XAE41:XAR41"/>
    <mergeCell ref="XAS41:XBF41"/>
    <mergeCell ref="WUU41:WVH41"/>
    <mergeCell ref="WVI41:WVV41"/>
    <mergeCell ref="WVW41:WWJ41"/>
    <mergeCell ref="WWK41:WWX41"/>
    <mergeCell ref="WWY41:WXL41"/>
    <mergeCell ref="WXM41:WXZ41"/>
    <mergeCell ref="WRO41:WSB41"/>
    <mergeCell ref="WSC41:WSP41"/>
    <mergeCell ref="WSQ41:WTD41"/>
    <mergeCell ref="WTE41:WTR41"/>
    <mergeCell ref="WTS41:WUF41"/>
    <mergeCell ref="WUG41:WUT41"/>
    <mergeCell ref="WOI41:WOV41"/>
    <mergeCell ref="WOW41:WPJ41"/>
    <mergeCell ref="A62:N62"/>
    <mergeCell ref="A63:N63"/>
    <mergeCell ref="A64:N64"/>
    <mergeCell ref="A65:N65"/>
    <mergeCell ref="A66:N66"/>
    <mergeCell ref="A67:N67"/>
    <mergeCell ref="A56:N56"/>
    <mergeCell ref="A57:N57"/>
    <mergeCell ref="A58:N58"/>
    <mergeCell ref="A59:N59"/>
    <mergeCell ref="A60:N60"/>
    <mergeCell ref="A61:N61"/>
    <mergeCell ref="A49:N49"/>
    <mergeCell ref="A50:N50"/>
    <mergeCell ref="A51:N51"/>
    <mergeCell ref="O51:P51"/>
    <mergeCell ref="A52:N52"/>
    <mergeCell ref="A55:N55"/>
    <mergeCell ref="A53:N53"/>
    <mergeCell ref="O53:P53"/>
    <mergeCell ref="A54:N54"/>
    <mergeCell ref="A85:N85"/>
    <mergeCell ref="A86:N86"/>
    <mergeCell ref="A87:N87"/>
    <mergeCell ref="A88:N88"/>
    <mergeCell ref="A74:N74"/>
    <mergeCell ref="A78:N78"/>
    <mergeCell ref="A79:N79"/>
    <mergeCell ref="A80:N80"/>
    <mergeCell ref="A81:N81"/>
    <mergeCell ref="A82:N82"/>
    <mergeCell ref="A68:N68"/>
    <mergeCell ref="A69:N69"/>
    <mergeCell ref="A70:N70"/>
    <mergeCell ref="A71:N71"/>
    <mergeCell ref="A72:N72"/>
    <mergeCell ref="A73:N73"/>
    <mergeCell ref="A75:N75"/>
    <mergeCell ref="A76:N76"/>
    <mergeCell ref="A77:N77"/>
    <mergeCell ref="A45:N45"/>
    <mergeCell ref="A46:N46"/>
    <mergeCell ref="O46:P46"/>
    <mergeCell ref="A47:N47"/>
    <mergeCell ref="O47:P47"/>
    <mergeCell ref="A107:N107"/>
    <mergeCell ref="A112:N112"/>
    <mergeCell ref="A108:N108"/>
    <mergeCell ref="A109:N109"/>
    <mergeCell ref="A110:N110"/>
    <mergeCell ref="A111:N111"/>
    <mergeCell ref="A113:N113"/>
    <mergeCell ref="A101:N101"/>
    <mergeCell ref="A102:N102"/>
    <mergeCell ref="A103:N103"/>
    <mergeCell ref="A104:N104"/>
    <mergeCell ref="A105:N105"/>
    <mergeCell ref="A106:N106"/>
    <mergeCell ref="A95:N95"/>
    <mergeCell ref="A96:N96"/>
    <mergeCell ref="A97:N97"/>
    <mergeCell ref="A98:N98"/>
    <mergeCell ref="A99:N99"/>
    <mergeCell ref="A100:N100"/>
    <mergeCell ref="A89:N89"/>
    <mergeCell ref="A90:N90"/>
    <mergeCell ref="A91:N91"/>
    <mergeCell ref="A92:N92"/>
    <mergeCell ref="A93:N93"/>
    <mergeCell ref="A94:N94"/>
    <mergeCell ref="A83:N83"/>
    <mergeCell ref="A84:N84"/>
  </mergeCells>
  <hyperlinks>
    <hyperlink ref="A99" r:id="rId1" xr:uid="{E79766A1-A429-45D1-B13B-26C6EFEEF039}"/>
  </hyperlinks>
  <pageMargins left="0.7" right="0.7" top="0.75" bottom="0.75" header="0.3" footer="0.3"/>
  <pageSetup scale="53" orientation="portrait" r:id="rId2"/>
  <headerFooter>
    <oddFooter>&amp;CPage &amp;P of &amp;N</oddFooter>
  </headerFooter>
  <rowBreaks count="1" manualBreakCount="1">
    <brk id="62"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pageSetUpPr fitToPage="1"/>
  </sheetPr>
  <dimension ref="A1:AI119"/>
  <sheetViews>
    <sheetView showGridLines="0" showZeros="0" zoomScaleNormal="100" workbookViewId="0"/>
  </sheetViews>
  <sheetFormatPr defaultColWidth="0" defaultRowHeight="18" customHeight="1"/>
  <cols>
    <col min="1" max="1" width="20.140625" customWidth="1"/>
    <col min="2" max="2" width="42.42578125" customWidth="1"/>
    <col min="3" max="4" width="14.7109375" customWidth="1"/>
    <col min="5" max="6" width="14.7109375" hidden="1" customWidth="1"/>
    <col min="7" max="7" width="14.7109375" hidden="1" customWidth="1" collapsed="1"/>
    <col min="8" max="9" width="14.7109375" hidden="1" customWidth="1"/>
    <col min="10" max="10" width="14.7109375" hidden="1" customWidth="1" collapsed="1"/>
    <col min="11" max="12" width="14.7109375" hidden="1" customWidth="1"/>
    <col min="13" max="13" width="14.7109375" hidden="1" customWidth="1" collapsed="1"/>
    <col min="14" max="15" width="14.7109375" hidden="1" customWidth="1"/>
    <col min="16" max="16" width="14.7109375" hidden="1" customWidth="1" collapsed="1"/>
    <col min="17" max="18" width="14.7109375" hidden="1" customWidth="1"/>
    <col min="19" max="19" width="14.7109375" hidden="1" customWidth="1" collapsed="1"/>
    <col min="20" max="21" width="14.7109375" hidden="1" customWidth="1"/>
    <col min="22" max="22" width="14.7109375" hidden="1" customWidth="1" collapsed="1"/>
    <col min="23" max="24" width="14.7109375" hidden="1" customWidth="1"/>
    <col min="25" max="25" width="14.7109375" hidden="1" customWidth="1" collapsed="1"/>
    <col min="26" max="27" width="14.7109375" hidden="1" customWidth="1"/>
    <col min="28" max="28" width="14.7109375" hidden="1" customWidth="1" collapsed="1"/>
    <col min="29" max="29" width="13.5703125" customWidth="1"/>
    <col min="30" max="30" width="2.28515625" customWidth="1"/>
    <col min="31" max="31" width="13.28515625" customWidth="1"/>
    <col min="32" max="32" width="2.28515625" customWidth="1"/>
    <col min="33" max="33" width="10.28515625" hidden="1" customWidth="1"/>
    <col min="34" max="34" width="0" hidden="1" customWidth="1"/>
    <col min="35" max="35" width="10.28515625" hidden="1" customWidth="1"/>
    <col min="36" max="16384" width="9.85546875" hidden="1"/>
  </cols>
  <sheetData>
    <row r="1" spans="1:29" ht="18" customHeight="1">
      <c r="A1" s="63" t="str">
        <f>'Summary - Start Up '!A1</f>
        <v>DEPARTMENT OF HOMELESSNESS AND SUPPORTIVE HOUSING</v>
      </c>
      <c r="B1" s="63"/>
      <c r="C1" s="56"/>
      <c r="D1" s="56"/>
    </row>
    <row r="2" spans="1:29" ht="18" customHeight="1">
      <c r="A2" s="63" t="s">
        <v>288</v>
      </c>
      <c r="B2" s="63"/>
      <c r="C2" s="63"/>
      <c r="D2" s="56"/>
    </row>
    <row r="3" spans="1:29" ht="18" customHeight="1">
      <c r="A3" s="68" t="s">
        <v>220</v>
      </c>
      <c r="B3" s="1134" t="str">
        <f>'Summary - Start Up '!B3</f>
        <v/>
      </c>
      <c r="D3" s="60"/>
      <c r="E3" s="60"/>
      <c r="F3" s="60"/>
      <c r="G3" s="60"/>
      <c r="H3" s="60"/>
      <c r="I3" s="60"/>
      <c r="J3" s="60"/>
      <c r="K3" s="60"/>
      <c r="L3" s="60"/>
      <c r="M3" s="60"/>
      <c r="N3" s="60"/>
      <c r="O3" s="60"/>
      <c r="P3" s="60"/>
      <c r="Q3" s="60"/>
      <c r="R3" s="60"/>
      <c r="S3" s="60"/>
      <c r="T3" s="60"/>
      <c r="U3" s="60"/>
      <c r="V3" s="60"/>
      <c r="W3" s="60"/>
      <c r="X3" s="60"/>
      <c r="Y3" s="60"/>
      <c r="Z3" s="60"/>
      <c r="AA3" s="60"/>
      <c r="AB3" s="60"/>
    </row>
    <row r="4" spans="1:29" ht="18" customHeight="1">
      <c r="A4" s="69" t="str">
        <f>'Summary - Start Up '!A6</f>
        <v>Proposer Name</v>
      </c>
      <c r="B4" s="1135" t="str">
        <f>'Summary - Start Up '!B6</f>
        <v/>
      </c>
      <c r="D4" s="57"/>
      <c r="E4" s="57"/>
      <c r="F4" s="57"/>
      <c r="G4" s="57"/>
      <c r="H4" s="57"/>
      <c r="I4" s="57"/>
      <c r="J4" s="57"/>
      <c r="K4" s="57"/>
      <c r="L4" s="57"/>
      <c r="M4" s="57"/>
      <c r="N4" s="57"/>
      <c r="O4" s="57"/>
      <c r="P4" s="57"/>
      <c r="Q4" s="57"/>
      <c r="R4" s="57"/>
      <c r="S4" s="57"/>
      <c r="T4" s="57"/>
      <c r="U4" s="57"/>
      <c r="V4" s="57"/>
      <c r="W4" s="57"/>
      <c r="X4" s="57"/>
      <c r="Y4" s="57"/>
      <c r="Z4" s="57"/>
      <c r="AA4" s="57"/>
      <c r="AB4" s="57"/>
    </row>
    <row r="5" spans="1:29" ht="18" customHeight="1">
      <c r="A5" s="69" t="str">
        <f>'Summary - Start Up '!A7</f>
        <v>Program</v>
      </c>
      <c r="B5" s="588" t="str">
        <f>'Summary - Start Up '!B7</f>
        <v>RFQ #142 TAY Site in SOMA</v>
      </c>
      <c r="D5" s="57"/>
      <c r="E5" s="57"/>
      <c r="F5" s="57"/>
      <c r="G5" s="57"/>
      <c r="H5" s="57"/>
      <c r="I5" s="57"/>
      <c r="J5" s="57"/>
      <c r="K5" s="57"/>
      <c r="L5" s="57"/>
      <c r="M5" s="57"/>
      <c r="N5" s="57"/>
      <c r="O5" s="57"/>
      <c r="P5" s="57"/>
      <c r="Q5" s="57"/>
      <c r="R5" s="57"/>
      <c r="S5" s="57"/>
      <c r="T5" s="57"/>
      <c r="U5" s="57"/>
      <c r="V5" s="57"/>
      <c r="W5" s="57"/>
      <c r="X5" s="57"/>
      <c r="Y5" s="57"/>
      <c r="Z5" s="57"/>
      <c r="AA5" s="57"/>
      <c r="AB5" s="57"/>
    </row>
    <row r="6" spans="1:29" ht="18" customHeight="1">
      <c r="A6" s="69" t="s">
        <v>283</v>
      </c>
      <c r="B6" s="1127" t="str">
        <f>'Summary - Start Up '!B8</f>
        <v>Start Up - Supportive Services</v>
      </c>
      <c r="D6" s="189"/>
      <c r="E6" s="189"/>
      <c r="F6" s="189"/>
      <c r="G6" s="189"/>
      <c r="H6" s="189"/>
      <c r="I6" s="189"/>
      <c r="J6" s="189"/>
      <c r="K6" s="189"/>
      <c r="L6" s="189"/>
      <c r="M6" s="189"/>
      <c r="N6" s="189"/>
      <c r="O6" s="189"/>
      <c r="P6" s="189"/>
      <c r="Q6" s="189"/>
      <c r="R6" s="189"/>
      <c r="S6" s="189"/>
      <c r="T6" s="189"/>
      <c r="U6" s="189"/>
      <c r="V6" s="189"/>
      <c r="W6" s="189"/>
      <c r="X6" s="189"/>
      <c r="Y6" s="189"/>
      <c r="Z6" s="189"/>
      <c r="AA6" s="189"/>
      <c r="AB6" s="189"/>
    </row>
    <row r="7" spans="1:29" ht="18" customHeight="1">
      <c r="A7" s="30"/>
      <c r="B7" s="30"/>
      <c r="C7" s="903">
        <f>'Summary - Start Up '!E10</f>
        <v>0</v>
      </c>
      <c r="D7" s="904">
        <f>'Summary - Start Up '!F10</f>
        <v>0</v>
      </c>
      <c r="E7" s="1551">
        <f>'Summary - Start Up '!G10</f>
        <v>0</v>
      </c>
      <c r="F7" s="1551"/>
      <c r="G7" s="1551"/>
      <c r="H7" s="1551">
        <f>'Summary - Start Up '!H10</f>
        <v>0</v>
      </c>
      <c r="I7" s="1551"/>
      <c r="J7" s="1551"/>
      <c r="K7" s="1551">
        <f>'Summary - Start Up '!I10</f>
        <v>0</v>
      </c>
      <c r="L7" s="1551"/>
      <c r="M7" s="1551"/>
      <c r="N7" s="1551"/>
      <c r="O7" s="1551"/>
      <c r="P7" s="1551"/>
      <c r="Q7" s="1551"/>
      <c r="R7" s="1551"/>
      <c r="S7" s="1551"/>
      <c r="T7" s="1551"/>
      <c r="U7" s="1551"/>
      <c r="V7" s="1551"/>
      <c r="W7" s="1551"/>
      <c r="X7" s="1551"/>
      <c r="Y7" s="1551"/>
      <c r="Z7" s="1551"/>
      <c r="AA7" s="1551"/>
      <c r="AB7" s="1551"/>
    </row>
    <row r="8" spans="1:29" ht="18" customHeight="1">
      <c r="C8" s="785" t="str">
        <f>'Summary - Start Up '!E11</f>
        <v>Year 1</v>
      </c>
      <c r="D8" s="788" t="str">
        <f>'Summary - Start Up '!F11</f>
        <v>Year 2</v>
      </c>
      <c r="E8" s="1556" t="str">
        <f>'Summary - Start Up '!G11</f>
        <v>Year 3</v>
      </c>
      <c r="F8" s="1556"/>
      <c r="G8" s="1556"/>
      <c r="H8" s="1557" t="str">
        <f>'Summary - Start Up '!H11</f>
        <v>Year 4</v>
      </c>
      <c r="I8" s="1557"/>
      <c r="J8" s="1557"/>
      <c r="K8" s="1558" t="str">
        <f>'Summary - Start Up '!I11</f>
        <v>Year 5</v>
      </c>
      <c r="L8" s="1558"/>
      <c r="M8" s="1558"/>
      <c r="N8" s="1559"/>
      <c r="O8" s="1559"/>
      <c r="P8" s="1559"/>
      <c r="Q8" s="1555"/>
      <c r="R8" s="1555"/>
      <c r="S8" s="1555"/>
      <c r="T8" s="1552"/>
      <c r="U8" s="1552"/>
      <c r="V8" s="1552"/>
      <c r="W8" s="1553"/>
      <c r="X8" s="1553"/>
      <c r="Y8" s="1553"/>
      <c r="Z8" s="1554"/>
      <c r="AA8" s="1554"/>
      <c r="AB8" s="1554"/>
      <c r="AC8" s="960" t="s">
        <v>259</v>
      </c>
    </row>
    <row r="9" spans="1:29" s="21" customFormat="1" ht="35.25" customHeight="1">
      <c r="C9" s="527" t="str">
        <f>'Salary Detail - Start Up '!G10</f>
        <v>5/1/2024 - 6/30/2024</v>
      </c>
      <c r="D9" s="530" t="str">
        <f>'Salary Detail - Start Up '!L10</f>
        <v>7/1/2024 - 7/31/2024</v>
      </c>
      <c r="E9" s="533">
        <f>'Salary Detail - Start Up '!Q10</f>
        <v>0</v>
      </c>
      <c r="F9" s="533">
        <f>'Salary Detail - Start Up '!R10</f>
        <v>0</v>
      </c>
      <c r="G9" s="533">
        <f>'Salary Detail - Start Up '!S10</f>
        <v>0</v>
      </c>
      <c r="H9" s="942">
        <f>'Salary Detail - Start Up '!X10</f>
        <v>0</v>
      </c>
      <c r="I9" s="942">
        <f>'Salary Detail - Start Up '!Y10</f>
        <v>0</v>
      </c>
      <c r="J9" s="942">
        <f>'Salary Detail - Start Up '!Z10</f>
        <v>0</v>
      </c>
      <c r="K9" s="943">
        <f>'Salary Detail - Start Up '!AE10</f>
        <v>0</v>
      </c>
      <c r="L9" s="943">
        <f>'Salary Detail - Start Up '!AF10</f>
        <v>0</v>
      </c>
      <c r="M9" s="943">
        <f>'Salary Detail - Start Up '!AG10</f>
        <v>0</v>
      </c>
      <c r="N9" s="944">
        <f>'Salary Detail - Start Up '!AL10</f>
        <v>0</v>
      </c>
      <c r="O9" s="944">
        <f>'Salary Detail - Start Up '!AM10</f>
        <v>0</v>
      </c>
      <c r="P9" s="944">
        <f>'Salary Detail - Start Up '!AN10</f>
        <v>0</v>
      </c>
      <c r="Q9" s="945">
        <f>'Salary Detail - Start Up '!AS10</f>
        <v>0</v>
      </c>
      <c r="R9" s="945">
        <f>'Salary Detail - Start Up '!AT10</f>
        <v>0</v>
      </c>
      <c r="S9" s="945">
        <f>'Salary Detail - Start Up '!AU10</f>
        <v>0</v>
      </c>
      <c r="T9" s="946">
        <f>'Salary Detail - Start Up '!AZ10</f>
        <v>0</v>
      </c>
      <c r="U9" s="946">
        <f>'Salary Detail - Start Up '!BA10</f>
        <v>0</v>
      </c>
      <c r="V9" s="946">
        <f>'Salary Detail - Start Up '!BB10</f>
        <v>0</v>
      </c>
      <c r="W9" s="947">
        <f>'Salary Detail - Start Up '!BG10</f>
        <v>0</v>
      </c>
      <c r="X9" s="947">
        <f>'Salary Detail - Start Up '!BH10</f>
        <v>0</v>
      </c>
      <c r="Y9" s="947">
        <f>'Salary Detail - Start Up '!BI10</f>
        <v>0</v>
      </c>
      <c r="Z9" s="554">
        <f>'Salary Detail - Start Up '!BN10</f>
        <v>0</v>
      </c>
      <c r="AA9" s="554">
        <f>'Salary Detail - Start Up '!BO10</f>
        <v>0</v>
      </c>
      <c r="AB9" s="1081">
        <f>'Salary Detail - Start Up '!BP10</f>
        <v>0</v>
      </c>
      <c r="AC9" s="1084" t="str">
        <f>'Salary Detail - Start Up '!BQ10</f>
        <v>5/1/2024 - 7/31/2024</v>
      </c>
    </row>
    <row r="10" spans="1:29" ht="18" customHeight="1">
      <c r="C10" s="948" t="str">
        <f>'Salary Detail - Start Up '!G11</f>
        <v>2 Months</v>
      </c>
      <c r="D10" s="566" t="str">
        <f>'Salary Detail - Start Up '!L11</f>
        <v>1 Month</v>
      </c>
      <c r="E10" s="567">
        <f>'Salary Detail - Start Up '!Q11</f>
        <v>0</v>
      </c>
      <c r="F10" s="567">
        <f>'Salary Detail - Start Up '!R11</f>
        <v>0</v>
      </c>
      <c r="G10" s="567">
        <f>'Salary Detail - Start Up '!S11</f>
        <v>0</v>
      </c>
      <c r="H10" s="568">
        <f>'Salary Detail - Start Up '!X11</f>
        <v>0</v>
      </c>
      <c r="I10" s="568">
        <f>'Salary Detail - Start Up '!Y11</f>
        <v>0</v>
      </c>
      <c r="J10" s="568">
        <f>'Salary Detail - Start Up '!Z11</f>
        <v>0</v>
      </c>
      <c r="K10" s="569">
        <f>'Salary Detail - Start Up '!AE11</f>
        <v>0</v>
      </c>
      <c r="L10" s="569">
        <f>'Salary Detail - Start Up '!AF11</f>
        <v>0</v>
      </c>
      <c r="M10" s="569">
        <f>'Salary Detail - Start Up '!AG11</f>
        <v>0</v>
      </c>
      <c r="N10" s="570">
        <f>'Salary Detail - Start Up '!AL11</f>
        <v>0</v>
      </c>
      <c r="O10" s="570">
        <f>'Salary Detail - Start Up '!AM11</f>
        <v>0</v>
      </c>
      <c r="P10" s="570">
        <f>'Salary Detail - Start Up '!AN11</f>
        <v>0</v>
      </c>
      <c r="Q10" s="571">
        <f>'Salary Detail - Start Up '!AS11</f>
        <v>0</v>
      </c>
      <c r="R10" s="571">
        <f>'Salary Detail - Start Up '!AT11</f>
        <v>0</v>
      </c>
      <c r="S10" s="571">
        <f>'Salary Detail - Start Up '!AU11</f>
        <v>0</v>
      </c>
      <c r="T10" s="572">
        <f>'Salary Detail - Start Up '!AZ11</f>
        <v>0</v>
      </c>
      <c r="U10" s="572">
        <f>'Salary Detail - Start Up '!BA11</f>
        <v>0</v>
      </c>
      <c r="V10" s="572">
        <f>'Salary Detail - Start Up '!BB11</f>
        <v>0</v>
      </c>
      <c r="W10" s="573">
        <f>'Salary Detail - Start Up '!BG11</f>
        <v>0</v>
      </c>
      <c r="X10" s="573">
        <f>'Salary Detail - Start Up '!BH11</f>
        <v>0</v>
      </c>
      <c r="Y10" s="573">
        <f>'Salary Detail - Start Up '!BI11</f>
        <v>0</v>
      </c>
      <c r="Z10" s="574">
        <f>'Salary Detail - Start Up '!BN11</f>
        <v>0</v>
      </c>
      <c r="AA10" s="574">
        <f>'Salary Detail - Start Up '!BO11</f>
        <v>0</v>
      </c>
      <c r="AB10" s="1082">
        <f>'Salary Detail - Start Up '!BP11</f>
        <v>0</v>
      </c>
      <c r="AC10" s="1549"/>
    </row>
    <row r="11" spans="1:29" ht="18" customHeight="1">
      <c r="C11" s="948" t="str">
        <f>'Salary Detail - Start Up '!G12</f>
        <v>New</v>
      </c>
      <c r="D11" s="566" t="str">
        <f>'Salary Detail - Start Up '!L12</f>
        <v>New</v>
      </c>
      <c r="E11" s="949">
        <f>'Salary Detail - Start Up '!Q12</f>
        <v>0</v>
      </c>
      <c r="F11" s="556">
        <f>'Salary Detail - Start Up '!R12</f>
        <v>0</v>
      </c>
      <c r="G11" s="949">
        <f>'Salary Detail - Start Up '!S12</f>
        <v>0</v>
      </c>
      <c r="H11" s="568">
        <f>'Salary Detail - Start Up '!X12</f>
        <v>0</v>
      </c>
      <c r="I11" s="22">
        <f>'Salary Detail - Start Up '!Y12</f>
        <v>0</v>
      </c>
      <c r="J11" s="568">
        <f>'Salary Detail - Start Up '!Z12</f>
        <v>0</v>
      </c>
      <c r="K11" s="569">
        <f>'Salary Detail - Start Up '!AE12</f>
        <v>0</v>
      </c>
      <c r="L11" s="23">
        <f>'Salary Detail - Start Up '!AF12</f>
        <v>0</v>
      </c>
      <c r="M11" s="569">
        <f>'Salary Detail - Start Up '!AG12</f>
        <v>0</v>
      </c>
      <c r="N11" s="570">
        <f>'Salary Detail - Start Up '!AL12</f>
        <v>0</v>
      </c>
      <c r="O11" s="24">
        <f>'Salary Detail - Start Up '!AM12</f>
        <v>0</v>
      </c>
      <c r="P11" s="570">
        <f>'Salary Detail - Start Up '!AN12</f>
        <v>0</v>
      </c>
      <c r="Q11" s="571">
        <f>'Salary Detail - Start Up '!AS12</f>
        <v>0</v>
      </c>
      <c r="R11" s="25">
        <f>'Salary Detail - Start Up '!AT12</f>
        <v>0</v>
      </c>
      <c r="S11" s="571">
        <f>'Salary Detail - Start Up '!AU12</f>
        <v>0</v>
      </c>
      <c r="T11" s="572">
        <f>'Salary Detail - Start Up '!AZ12</f>
        <v>0</v>
      </c>
      <c r="U11" s="26">
        <f>'Salary Detail - Start Up '!BA12</f>
        <v>0</v>
      </c>
      <c r="V11" s="572">
        <f>'Salary Detail - Start Up '!BB12</f>
        <v>0</v>
      </c>
      <c r="W11" s="573">
        <f>'Salary Detail - Start Up '!BG12</f>
        <v>0</v>
      </c>
      <c r="X11" s="27">
        <f>'Salary Detail - Start Up '!BH12</f>
        <v>0</v>
      </c>
      <c r="Y11" s="573">
        <f>'Salary Detail - Start Up '!BI12</f>
        <v>0</v>
      </c>
      <c r="Z11" s="574">
        <f>'Salary Detail - Start Up '!BN12</f>
        <v>0</v>
      </c>
      <c r="AA11" s="28">
        <f>'Salary Detail - Start Up '!BO12</f>
        <v>0</v>
      </c>
      <c r="AB11" s="1082">
        <f>'Salary Detail - Start Up '!BP12</f>
        <v>0</v>
      </c>
      <c r="AC11" s="1550"/>
    </row>
    <row r="12" spans="1:29" ht="27" customHeight="1">
      <c r="A12" s="596" t="s">
        <v>289</v>
      </c>
      <c r="B12" s="596"/>
      <c r="C12" s="527" t="s">
        <v>290</v>
      </c>
      <c r="D12" s="530" t="s">
        <v>290</v>
      </c>
      <c r="E12" s="533" t="s">
        <v>290</v>
      </c>
      <c r="F12" s="950" t="s">
        <v>384</v>
      </c>
      <c r="G12" s="533" t="s">
        <v>290</v>
      </c>
      <c r="H12" s="568" t="s">
        <v>290</v>
      </c>
      <c r="I12" s="22" t="s">
        <v>384</v>
      </c>
      <c r="J12" s="568" t="s">
        <v>290</v>
      </c>
      <c r="K12" s="569" t="s">
        <v>290</v>
      </c>
      <c r="L12" s="23" t="s">
        <v>384</v>
      </c>
      <c r="M12" s="569" t="s">
        <v>290</v>
      </c>
      <c r="N12" s="570" t="s">
        <v>290</v>
      </c>
      <c r="O12" s="24" t="s">
        <v>384</v>
      </c>
      <c r="P12" s="570" t="s">
        <v>290</v>
      </c>
      <c r="Q12" s="571" t="s">
        <v>290</v>
      </c>
      <c r="R12" s="25" t="s">
        <v>384</v>
      </c>
      <c r="S12" s="571" t="s">
        <v>290</v>
      </c>
      <c r="T12" s="572" t="s">
        <v>290</v>
      </c>
      <c r="U12" s="26" t="s">
        <v>384</v>
      </c>
      <c r="V12" s="572" t="s">
        <v>290</v>
      </c>
      <c r="W12" s="573" t="s">
        <v>290</v>
      </c>
      <c r="X12" s="27" t="s">
        <v>384</v>
      </c>
      <c r="Y12" s="573" t="s">
        <v>290</v>
      </c>
      <c r="Z12" s="574" t="s">
        <v>290</v>
      </c>
      <c r="AA12" s="28" t="s">
        <v>384</v>
      </c>
      <c r="AB12" s="574" t="s">
        <v>290</v>
      </c>
      <c r="AC12" s="1083" t="s">
        <v>290</v>
      </c>
    </row>
    <row r="13" spans="1:29" s="342" customFormat="1" ht="18" customHeight="1">
      <c r="A13" s="1352" t="s">
        <v>291</v>
      </c>
      <c r="B13" s="1353"/>
      <c r="C13" s="848"/>
      <c r="D13" s="844"/>
      <c r="E13" s="848"/>
      <c r="F13" s="353">
        <f>G13-E13</f>
        <v>0</v>
      </c>
      <c r="G13" s="848"/>
      <c r="H13" s="848"/>
      <c r="I13" s="353">
        <f>J13-H13</f>
        <v>0</v>
      </c>
      <c r="J13" s="848"/>
      <c r="K13" s="848"/>
      <c r="L13" s="353">
        <f>M13-K13</f>
        <v>0</v>
      </c>
      <c r="M13" s="848"/>
      <c r="N13" s="848"/>
      <c r="O13" s="353">
        <f>P13-N13</f>
        <v>0</v>
      </c>
      <c r="P13" s="848"/>
      <c r="Q13" s="848"/>
      <c r="R13" s="353">
        <f>S13-Q13</f>
        <v>0</v>
      </c>
      <c r="S13" s="848"/>
      <c r="T13" s="848"/>
      <c r="U13" s="353">
        <f>V13-T13</f>
        <v>0</v>
      </c>
      <c r="V13" s="848"/>
      <c r="W13" s="848"/>
      <c r="X13" s="353">
        <f>Y13-W13</f>
        <v>0</v>
      </c>
      <c r="Y13" s="848"/>
      <c r="Z13" s="848"/>
      <c r="AA13" s="353">
        <f>AB13-Z13</f>
        <v>0</v>
      </c>
      <c r="AB13" s="848"/>
      <c r="AC13" s="841">
        <f>SUM(C13,D13)</f>
        <v>0</v>
      </c>
    </row>
    <row r="14" spans="1:29" s="342" customFormat="1" ht="18" customHeight="1">
      <c r="A14" s="1352" t="s">
        <v>292</v>
      </c>
      <c r="B14" s="1353"/>
      <c r="C14" s="848"/>
      <c r="D14" s="844"/>
      <c r="E14" s="848"/>
      <c r="F14" s="353">
        <f t="shared" ref="F14:F66" si="0">G14-E14</f>
        <v>0</v>
      </c>
      <c r="G14" s="848"/>
      <c r="H14" s="848"/>
      <c r="I14" s="353">
        <f t="shared" ref="I14:I66" si="1">J14-H14</f>
        <v>0</v>
      </c>
      <c r="J14" s="848"/>
      <c r="K14" s="848"/>
      <c r="L14" s="353">
        <f t="shared" ref="L14:L66" si="2">M14-K14</f>
        <v>0</v>
      </c>
      <c r="M14" s="848"/>
      <c r="N14" s="848"/>
      <c r="O14" s="353">
        <f t="shared" ref="O14:O66" si="3">P14-N14</f>
        <v>0</v>
      </c>
      <c r="P14" s="848"/>
      <c r="Q14" s="848"/>
      <c r="R14" s="353">
        <f t="shared" ref="R14:R66" si="4">S14-Q14</f>
        <v>0</v>
      </c>
      <c r="S14" s="848"/>
      <c r="T14" s="848"/>
      <c r="U14" s="353">
        <f t="shared" ref="U14:U66" si="5">V14-T14</f>
        <v>0</v>
      </c>
      <c r="V14" s="848"/>
      <c r="W14" s="848"/>
      <c r="X14" s="353">
        <f t="shared" ref="X14:X66" si="6">Y14-W14</f>
        <v>0</v>
      </c>
      <c r="Y14" s="848"/>
      <c r="Z14" s="848"/>
      <c r="AA14" s="353">
        <f t="shared" ref="AA14:AA66" si="7">AB14-Z14</f>
        <v>0</v>
      </c>
      <c r="AB14" s="848"/>
      <c r="AC14" s="841">
        <f t="shared" ref="AC14:AC54" si="8">SUM(C14,D14)</f>
        <v>0</v>
      </c>
    </row>
    <row r="15" spans="1:29" s="342" customFormat="1" ht="18" customHeight="1">
      <c r="A15" s="1352" t="s">
        <v>293</v>
      </c>
      <c r="B15" s="1353"/>
      <c r="C15" s="848"/>
      <c r="D15" s="844"/>
      <c r="E15" s="848"/>
      <c r="F15" s="353">
        <f t="shared" si="0"/>
        <v>0</v>
      </c>
      <c r="G15" s="848"/>
      <c r="H15" s="848"/>
      <c r="I15" s="353">
        <f t="shared" si="1"/>
        <v>0</v>
      </c>
      <c r="J15" s="848"/>
      <c r="K15" s="848"/>
      <c r="L15" s="353">
        <f t="shared" si="2"/>
        <v>0</v>
      </c>
      <c r="M15" s="848"/>
      <c r="N15" s="848"/>
      <c r="O15" s="353">
        <f t="shared" si="3"/>
        <v>0</v>
      </c>
      <c r="P15" s="848"/>
      <c r="Q15" s="848"/>
      <c r="R15" s="353">
        <f t="shared" si="4"/>
        <v>0</v>
      </c>
      <c r="S15" s="848"/>
      <c r="T15" s="848"/>
      <c r="U15" s="353">
        <f t="shared" si="5"/>
        <v>0</v>
      </c>
      <c r="V15" s="848"/>
      <c r="W15" s="848"/>
      <c r="X15" s="353">
        <f t="shared" si="6"/>
        <v>0</v>
      </c>
      <c r="Y15" s="848"/>
      <c r="Z15" s="848"/>
      <c r="AA15" s="353">
        <f t="shared" si="7"/>
        <v>0</v>
      </c>
      <c r="AB15" s="848"/>
      <c r="AC15" s="841">
        <f t="shared" si="8"/>
        <v>0</v>
      </c>
    </row>
    <row r="16" spans="1:29" s="342" customFormat="1" ht="18" customHeight="1">
      <c r="A16" s="1352" t="s">
        <v>294</v>
      </c>
      <c r="B16" s="1353"/>
      <c r="C16" s="848"/>
      <c r="D16" s="844"/>
      <c r="E16" s="848"/>
      <c r="F16" s="353">
        <f t="shared" si="0"/>
        <v>0</v>
      </c>
      <c r="G16" s="848"/>
      <c r="H16" s="848"/>
      <c r="I16" s="353">
        <f t="shared" si="1"/>
        <v>0</v>
      </c>
      <c r="J16" s="848"/>
      <c r="K16" s="848"/>
      <c r="L16" s="353">
        <f t="shared" si="2"/>
        <v>0</v>
      </c>
      <c r="M16" s="848"/>
      <c r="N16" s="848"/>
      <c r="O16" s="353">
        <f t="shared" si="3"/>
        <v>0</v>
      </c>
      <c r="P16" s="848"/>
      <c r="Q16" s="848"/>
      <c r="R16" s="353">
        <f t="shared" si="4"/>
        <v>0</v>
      </c>
      <c r="S16" s="848"/>
      <c r="T16" s="848"/>
      <c r="U16" s="353">
        <f t="shared" si="5"/>
        <v>0</v>
      </c>
      <c r="V16" s="848"/>
      <c r="W16" s="848"/>
      <c r="X16" s="353">
        <f t="shared" si="6"/>
        <v>0</v>
      </c>
      <c r="Y16" s="848"/>
      <c r="Z16" s="848"/>
      <c r="AA16" s="353">
        <f t="shared" si="7"/>
        <v>0</v>
      </c>
      <c r="AB16" s="848"/>
      <c r="AC16" s="841">
        <f t="shared" si="8"/>
        <v>0</v>
      </c>
    </row>
    <row r="17" spans="1:32" s="342" customFormat="1" ht="18" customHeight="1">
      <c r="A17" s="1352" t="s">
        <v>295</v>
      </c>
      <c r="B17" s="1353"/>
      <c r="C17" s="848"/>
      <c r="D17" s="844"/>
      <c r="E17" s="848"/>
      <c r="F17" s="353">
        <f t="shared" si="0"/>
        <v>0</v>
      </c>
      <c r="G17" s="848"/>
      <c r="H17" s="848"/>
      <c r="I17" s="353">
        <f t="shared" si="1"/>
        <v>0</v>
      </c>
      <c r="J17" s="848"/>
      <c r="K17" s="848"/>
      <c r="L17" s="353">
        <f t="shared" si="2"/>
        <v>0</v>
      </c>
      <c r="M17" s="848"/>
      <c r="N17" s="848"/>
      <c r="O17" s="353">
        <f t="shared" si="3"/>
        <v>0</v>
      </c>
      <c r="P17" s="848"/>
      <c r="Q17" s="848"/>
      <c r="R17" s="353">
        <f t="shared" si="4"/>
        <v>0</v>
      </c>
      <c r="S17" s="848"/>
      <c r="T17" s="848"/>
      <c r="U17" s="353">
        <f t="shared" si="5"/>
        <v>0</v>
      </c>
      <c r="V17" s="848"/>
      <c r="W17" s="848"/>
      <c r="X17" s="353">
        <f t="shared" si="6"/>
        <v>0</v>
      </c>
      <c r="Y17" s="848"/>
      <c r="Z17" s="848"/>
      <c r="AA17" s="353">
        <f t="shared" si="7"/>
        <v>0</v>
      </c>
      <c r="AB17" s="848"/>
      <c r="AC17" s="841">
        <f t="shared" si="8"/>
        <v>0</v>
      </c>
    </row>
    <row r="18" spans="1:32" s="342" customFormat="1" ht="18" customHeight="1">
      <c r="A18" s="1352" t="s">
        <v>296</v>
      </c>
      <c r="B18" s="1353"/>
      <c r="C18" s="848"/>
      <c r="D18" s="844"/>
      <c r="E18" s="355"/>
      <c r="F18" s="353">
        <f t="shared" si="0"/>
        <v>0</v>
      </c>
      <c r="G18" s="355"/>
      <c r="H18" s="355"/>
      <c r="I18" s="353">
        <f t="shared" si="1"/>
        <v>0</v>
      </c>
      <c r="J18" s="355"/>
      <c r="K18" s="355"/>
      <c r="L18" s="353">
        <f t="shared" si="2"/>
        <v>0</v>
      </c>
      <c r="M18" s="355"/>
      <c r="N18" s="355"/>
      <c r="O18" s="353">
        <f t="shared" si="3"/>
        <v>0</v>
      </c>
      <c r="P18" s="355"/>
      <c r="Q18" s="355"/>
      <c r="R18" s="353">
        <f t="shared" si="4"/>
        <v>0</v>
      </c>
      <c r="S18" s="355"/>
      <c r="T18" s="355"/>
      <c r="U18" s="353">
        <f t="shared" si="5"/>
        <v>0</v>
      </c>
      <c r="V18" s="355"/>
      <c r="W18" s="355"/>
      <c r="X18" s="353">
        <f t="shared" si="6"/>
        <v>0</v>
      </c>
      <c r="Y18" s="355"/>
      <c r="Z18" s="355"/>
      <c r="AA18" s="353">
        <f t="shared" si="7"/>
        <v>0</v>
      </c>
      <c r="AB18" s="355"/>
      <c r="AC18" s="841">
        <f t="shared" si="8"/>
        <v>0</v>
      </c>
      <c r="AD18"/>
      <c r="AE18"/>
      <c r="AF18" s="13"/>
    </row>
    <row r="19" spans="1:32" s="342" customFormat="1" ht="18" customHeight="1">
      <c r="A19" s="1352" t="s">
        <v>297</v>
      </c>
      <c r="B19" s="1353"/>
      <c r="C19" s="848"/>
      <c r="D19" s="844"/>
      <c r="E19" s="355"/>
      <c r="F19" s="353">
        <f t="shared" si="0"/>
        <v>0</v>
      </c>
      <c r="G19" s="355"/>
      <c r="H19" s="355"/>
      <c r="I19" s="353">
        <f t="shared" si="1"/>
        <v>0</v>
      </c>
      <c r="J19" s="355"/>
      <c r="K19" s="355"/>
      <c r="L19" s="353">
        <f t="shared" si="2"/>
        <v>0</v>
      </c>
      <c r="M19" s="355"/>
      <c r="N19" s="355"/>
      <c r="O19" s="353">
        <f t="shared" si="3"/>
        <v>0</v>
      </c>
      <c r="P19" s="355"/>
      <c r="Q19" s="355"/>
      <c r="R19" s="353">
        <f t="shared" si="4"/>
        <v>0</v>
      </c>
      <c r="S19" s="355"/>
      <c r="T19" s="355"/>
      <c r="U19" s="353">
        <f t="shared" si="5"/>
        <v>0</v>
      </c>
      <c r="V19" s="355"/>
      <c r="W19" s="355"/>
      <c r="X19" s="353">
        <f t="shared" si="6"/>
        <v>0</v>
      </c>
      <c r="Y19" s="355"/>
      <c r="Z19" s="355"/>
      <c r="AA19" s="353">
        <f t="shared" si="7"/>
        <v>0</v>
      </c>
      <c r="AB19" s="355"/>
      <c r="AC19" s="841">
        <f t="shared" si="8"/>
        <v>0</v>
      </c>
      <c r="AD19"/>
      <c r="AE19"/>
      <c r="AF19"/>
    </row>
    <row r="20" spans="1:32" s="342" customFormat="1" ht="18" customHeight="1">
      <c r="A20" s="1352" t="s">
        <v>298</v>
      </c>
      <c r="B20" s="1353"/>
      <c r="C20" s="848"/>
      <c r="D20" s="844"/>
      <c r="E20" s="355"/>
      <c r="F20" s="353">
        <f t="shared" si="0"/>
        <v>0</v>
      </c>
      <c r="G20" s="355"/>
      <c r="H20" s="355"/>
      <c r="I20" s="353">
        <f t="shared" si="1"/>
        <v>0</v>
      </c>
      <c r="J20" s="355"/>
      <c r="K20" s="355"/>
      <c r="L20" s="353">
        <f t="shared" si="2"/>
        <v>0</v>
      </c>
      <c r="M20" s="355"/>
      <c r="N20" s="355"/>
      <c r="O20" s="353">
        <f t="shared" si="3"/>
        <v>0</v>
      </c>
      <c r="P20" s="355"/>
      <c r="Q20" s="355"/>
      <c r="R20" s="353">
        <f t="shared" si="4"/>
        <v>0</v>
      </c>
      <c r="S20" s="355"/>
      <c r="T20" s="355"/>
      <c r="U20" s="353">
        <f t="shared" si="5"/>
        <v>0</v>
      </c>
      <c r="V20" s="355"/>
      <c r="W20" s="355"/>
      <c r="X20" s="353">
        <f t="shared" si="6"/>
        <v>0</v>
      </c>
      <c r="Y20" s="355"/>
      <c r="Z20" s="355"/>
      <c r="AA20" s="353">
        <f t="shared" si="7"/>
        <v>0</v>
      </c>
      <c r="AB20" s="355"/>
      <c r="AC20" s="841">
        <f t="shared" si="8"/>
        <v>0</v>
      </c>
      <c r="AD20"/>
      <c r="AE20"/>
      <c r="AF20"/>
    </row>
    <row r="21" spans="1:32" s="342" customFormat="1" ht="18" customHeight="1">
      <c r="A21" s="1352" t="s">
        <v>299</v>
      </c>
      <c r="B21" s="1353"/>
      <c r="C21" s="848"/>
      <c r="D21" s="844"/>
      <c r="E21" s="848"/>
      <c r="F21" s="353">
        <f t="shared" si="0"/>
        <v>0</v>
      </c>
      <c r="G21" s="848"/>
      <c r="H21" s="848"/>
      <c r="I21" s="353">
        <f t="shared" si="1"/>
        <v>0</v>
      </c>
      <c r="J21" s="848"/>
      <c r="K21" s="848"/>
      <c r="L21" s="353">
        <f t="shared" si="2"/>
        <v>0</v>
      </c>
      <c r="M21" s="848"/>
      <c r="N21" s="848"/>
      <c r="O21" s="353">
        <f t="shared" si="3"/>
        <v>0</v>
      </c>
      <c r="P21" s="848"/>
      <c r="Q21" s="848"/>
      <c r="R21" s="353">
        <f t="shared" si="4"/>
        <v>0</v>
      </c>
      <c r="S21" s="848"/>
      <c r="T21" s="848"/>
      <c r="U21" s="353">
        <f t="shared" si="5"/>
        <v>0</v>
      </c>
      <c r="V21" s="848"/>
      <c r="W21" s="848"/>
      <c r="X21" s="353">
        <f t="shared" si="6"/>
        <v>0</v>
      </c>
      <c r="Y21" s="848"/>
      <c r="Z21" s="848"/>
      <c r="AA21" s="353">
        <f t="shared" si="7"/>
        <v>0</v>
      </c>
      <c r="AB21" s="848"/>
      <c r="AC21" s="841">
        <f t="shared" si="8"/>
        <v>0</v>
      </c>
    </row>
    <row r="22" spans="1:32" s="342" customFormat="1" ht="18" customHeight="1">
      <c r="A22" s="1343"/>
      <c r="B22" s="1344"/>
      <c r="C22" s="848"/>
      <c r="D22" s="844"/>
      <c r="E22" s="355"/>
      <c r="F22" s="353">
        <f t="shared" si="0"/>
        <v>0</v>
      </c>
      <c r="G22" s="355"/>
      <c r="H22" s="355"/>
      <c r="I22" s="353">
        <f t="shared" si="1"/>
        <v>0</v>
      </c>
      <c r="J22" s="355"/>
      <c r="K22" s="355"/>
      <c r="L22" s="353">
        <f t="shared" si="2"/>
        <v>0</v>
      </c>
      <c r="M22" s="355"/>
      <c r="N22" s="355"/>
      <c r="O22" s="353">
        <f t="shared" si="3"/>
        <v>0</v>
      </c>
      <c r="P22" s="355"/>
      <c r="Q22" s="355"/>
      <c r="R22" s="353">
        <f t="shared" si="4"/>
        <v>0</v>
      </c>
      <c r="S22" s="355"/>
      <c r="T22" s="355"/>
      <c r="U22" s="353">
        <f t="shared" si="5"/>
        <v>0</v>
      </c>
      <c r="V22" s="355"/>
      <c r="W22" s="355"/>
      <c r="X22" s="353">
        <f t="shared" si="6"/>
        <v>0</v>
      </c>
      <c r="Y22" s="355"/>
      <c r="Z22" s="355"/>
      <c r="AA22" s="353">
        <f t="shared" si="7"/>
        <v>0</v>
      </c>
      <c r="AB22" s="355"/>
      <c r="AC22" s="841">
        <f t="shared" si="8"/>
        <v>0</v>
      </c>
      <c r="AD22"/>
      <c r="AE22"/>
      <c r="AF22"/>
    </row>
    <row r="23" spans="1:32" s="342" customFormat="1" ht="18" customHeight="1">
      <c r="A23" s="1343"/>
      <c r="B23" s="1344"/>
      <c r="C23" s="848"/>
      <c r="D23" s="844"/>
      <c r="E23" s="355"/>
      <c r="F23" s="353">
        <f t="shared" si="0"/>
        <v>0</v>
      </c>
      <c r="G23" s="355"/>
      <c r="H23" s="355"/>
      <c r="I23" s="353">
        <f t="shared" si="1"/>
        <v>0</v>
      </c>
      <c r="J23" s="355"/>
      <c r="K23" s="355"/>
      <c r="L23" s="353">
        <f t="shared" si="2"/>
        <v>0</v>
      </c>
      <c r="M23" s="355"/>
      <c r="N23" s="355"/>
      <c r="O23" s="353">
        <f t="shared" si="3"/>
        <v>0</v>
      </c>
      <c r="P23" s="355"/>
      <c r="Q23" s="355"/>
      <c r="R23" s="353">
        <f t="shared" si="4"/>
        <v>0</v>
      </c>
      <c r="S23" s="355"/>
      <c r="T23" s="355"/>
      <c r="U23" s="353">
        <f t="shared" si="5"/>
        <v>0</v>
      </c>
      <c r="V23" s="355"/>
      <c r="W23" s="355"/>
      <c r="X23" s="353">
        <f t="shared" si="6"/>
        <v>0</v>
      </c>
      <c r="Y23" s="355"/>
      <c r="Z23" s="355"/>
      <c r="AA23" s="353">
        <f t="shared" si="7"/>
        <v>0</v>
      </c>
      <c r="AB23" s="355"/>
      <c r="AC23" s="841">
        <f t="shared" si="8"/>
        <v>0</v>
      </c>
      <c r="AD23"/>
      <c r="AE23"/>
      <c r="AF23"/>
    </row>
    <row r="24" spans="1:32" s="342" customFormat="1" ht="18" customHeight="1">
      <c r="A24" s="1343"/>
      <c r="B24" s="1344"/>
      <c r="C24" s="848"/>
      <c r="D24" s="844"/>
      <c r="E24" s="355"/>
      <c r="F24" s="353">
        <f t="shared" si="0"/>
        <v>0</v>
      </c>
      <c r="G24" s="355"/>
      <c r="H24" s="355"/>
      <c r="I24" s="353">
        <f t="shared" si="1"/>
        <v>0</v>
      </c>
      <c r="J24" s="355"/>
      <c r="K24" s="355"/>
      <c r="L24" s="353">
        <f t="shared" si="2"/>
        <v>0</v>
      </c>
      <c r="M24" s="355"/>
      <c r="N24" s="355"/>
      <c r="O24" s="353">
        <f t="shared" si="3"/>
        <v>0</v>
      </c>
      <c r="P24" s="355"/>
      <c r="Q24" s="355"/>
      <c r="R24" s="353">
        <f t="shared" si="4"/>
        <v>0</v>
      </c>
      <c r="S24" s="355"/>
      <c r="T24" s="355"/>
      <c r="U24" s="353">
        <f t="shared" si="5"/>
        <v>0</v>
      </c>
      <c r="V24" s="355"/>
      <c r="W24" s="355"/>
      <c r="X24" s="353">
        <f t="shared" si="6"/>
        <v>0</v>
      </c>
      <c r="Y24" s="355"/>
      <c r="Z24" s="355"/>
      <c r="AA24" s="353">
        <f t="shared" si="7"/>
        <v>0</v>
      </c>
      <c r="AB24" s="355"/>
      <c r="AC24" s="841">
        <f t="shared" si="8"/>
        <v>0</v>
      </c>
      <c r="AD24"/>
      <c r="AE24"/>
      <c r="AF24"/>
    </row>
    <row r="25" spans="1:32" s="342" customFormat="1" ht="18" customHeight="1">
      <c r="A25" s="1343"/>
      <c r="B25" s="1344"/>
      <c r="C25" s="848"/>
      <c r="D25" s="844"/>
      <c r="E25" s="848"/>
      <c r="F25" s="353">
        <f t="shared" si="0"/>
        <v>0</v>
      </c>
      <c r="G25" s="848"/>
      <c r="H25" s="848"/>
      <c r="I25" s="353">
        <f t="shared" si="1"/>
        <v>0</v>
      </c>
      <c r="J25" s="848"/>
      <c r="K25" s="848"/>
      <c r="L25" s="353">
        <f t="shared" si="2"/>
        <v>0</v>
      </c>
      <c r="M25" s="848"/>
      <c r="N25" s="848"/>
      <c r="O25" s="353">
        <f t="shared" si="3"/>
        <v>0</v>
      </c>
      <c r="P25" s="848"/>
      <c r="Q25" s="848"/>
      <c r="R25" s="353">
        <f t="shared" si="4"/>
        <v>0</v>
      </c>
      <c r="S25" s="848"/>
      <c r="T25" s="848"/>
      <c r="U25" s="353">
        <f t="shared" si="5"/>
        <v>0</v>
      </c>
      <c r="V25" s="848"/>
      <c r="W25" s="848"/>
      <c r="X25" s="353">
        <f t="shared" si="6"/>
        <v>0</v>
      </c>
      <c r="Y25" s="848"/>
      <c r="Z25" s="848"/>
      <c r="AA25" s="353">
        <f t="shared" si="7"/>
        <v>0</v>
      </c>
      <c r="AB25" s="848"/>
      <c r="AC25" s="841">
        <f t="shared" si="8"/>
        <v>0</v>
      </c>
    </row>
    <row r="26" spans="1:32" s="342" customFormat="1" ht="18" customHeight="1">
      <c r="A26" s="1343"/>
      <c r="B26" s="1344"/>
      <c r="C26" s="848"/>
      <c r="D26" s="844"/>
      <c r="E26" s="355"/>
      <c r="F26" s="353">
        <f t="shared" si="0"/>
        <v>0</v>
      </c>
      <c r="G26" s="355"/>
      <c r="H26" s="355"/>
      <c r="I26" s="353">
        <f t="shared" si="1"/>
        <v>0</v>
      </c>
      <c r="J26" s="355"/>
      <c r="K26" s="355"/>
      <c r="L26" s="353">
        <f t="shared" si="2"/>
        <v>0</v>
      </c>
      <c r="M26" s="355"/>
      <c r="N26" s="355"/>
      <c r="O26" s="353">
        <f t="shared" si="3"/>
        <v>0</v>
      </c>
      <c r="P26" s="355"/>
      <c r="Q26" s="355"/>
      <c r="R26" s="353">
        <f t="shared" si="4"/>
        <v>0</v>
      </c>
      <c r="S26" s="355"/>
      <c r="T26" s="355"/>
      <c r="U26" s="353">
        <f t="shared" si="5"/>
        <v>0</v>
      </c>
      <c r="V26" s="355"/>
      <c r="W26" s="355"/>
      <c r="X26" s="353">
        <f t="shared" si="6"/>
        <v>0</v>
      </c>
      <c r="Y26" s="355"/>
      <c r="Z26" s="355"/>
      <c r="AA26" s="353">
        <f t="shared" si="7"/>
        <v>0</v>
      </c>
      <c r="AB26" s="355"/>
      <c r="AC26" s="841">
        <f t="shared" si="8"/>
        <v>0</v>
      </c>
      <c r="AD26"/>
      <c r="AE26"/>
      <c r="AF26"/>
    </row>
    <row r="27" spans="1:32" s="342" customFormat="1" ht="18" customHeight="1">
      <c r="A27" s="1343"/>
      <c r="B27" s="1344"/>
      <c r="C27" s="848"/>
      <c r="D27" s="844"/>
      <c r="E27" s="355"/>
      <c r="F27" s="353">
        <f t="shared" si="0"/>
        <v>0</v>
      </c>
      <c r="G27" s="355"/>
      <c r="H27" s="355"/>
      <c r="I27" s="353">
        <f t="shared" si="1"/>
        <v>0</v>
      </c>
      <c r="J27" s="355"/>
      <c r="K27" s="355"/>
      <c r="L27" s="353">
        <f t="shared" si="2"/>
        <v>0</v>
      </c>
      <c r="M27" s="355"/>
      <c r="N27" s="355"/>
      <c r="O27" s="353">
        <f t="shared" si="3"/>
        <v>0</v>
      </c>
      <c r="P27" s="355"/>
      <c r="Q27" s="355"/>
      <c r="R27" s="353">
        <f t="shared" si="4"/>
        <v>0</v>
      </c>
      <c r="S27" s="355"/>
      <c r="T27" s="355"/>
      <c r="U27" s="353">
        <f t="shared" si="5"/>
        <v>0</v>
      </c>
      <c r="V27" s="355"/>
      <c r="W27" s="355"/>
      <c r="X27" s="353">
        <f t="shared" si="6"/>
        <v>0</v>
      </c>
      <c r="Y27" s="355"/>
      <c r="Z27" s="355"/>
      <c r="AA27" s="353">
        <f t="shared" si="7"/>
        <v>0</v>
      </c>
      <c r="AB27" s="355"/>
      <c r="AC27" s="841">
        <f t="shared" si="8"/>
        <v>0</v>
      </c>
      <c r="AD27"/>
      <c r="AE27"/>
      <c r="AF27"/>
    </row>
    <row r="28" spans="1:32" s="342" customFormat="1" ht="18" customHeight="1">
      <c r="A28" s="1343"/>
      <c r="B28" s="1344"/>
      <c r="C28" s="848"/>
      <c r="D28" s="844"/>
      <c r="E28" s="355"/>
      <c r="F28" s="353">
        <f t="shared" si="0"/>
        <v>0</v>
      </c>
      <c r="G28" s="355"/>
      <c r="H28" s="355"/>
      <c r="I28" s="353">
        <f t="shared" si="1"/>
        <v>0</v>
      </c>
      <c r="J28" s="355"/>
      <c r="K28" s="355"/>
      <c r="L28" s="353">
        <f t="shared" si="2"/>
        <v>0</v>
      </c>
      <c r="M28" s="355"/>
      <c r="N28" s="355"/>
      <c r="O28" s="353">
        <f t="shared" si="3"/>
        <v>0</v>
      </c>
      <c r="P28" s="355"/>
      <c r="Q28" s="355"/>
      <c r="R28" s="353">
        <f t="shared" si="4"/>
        <v>0</v>
      </c>
      <c r="S28" s="355"/>
      <c r="T28" s="355"/>
      <c r="U28" s="353">
        <f t="shared" si="5"/>
        <v>0</v>
      </c>
      <c r="V28" s="355"/>
      <c r="W28" s="355"/>
      <c r="X28" s="353">
        <f t="shared" si="6"/>
        <v>0</v>
      </c>
      <c r="Y28" s="355"/>
      <c r="Z28" s="355"/>
      <c r="AA28" s="353">
        <f t="shared" si="7"/>
        <v>0</v>
      </c>
      <c r="AB28" s="355"/>
      <c r="AC28" s="841">
        <f t="shared" si="8"/>
        <v>0</v>
      </c>
      <c r="AD28"/>
      <c r="AE28"/>
      <c r="AF28"/>
    </row>
    <row r="29" spans="1:32" s="342" customFormat="1" ht="18" customHeight="1">
      <c r="A29" s="1343"/>
      <c r="B29" s="1344"/>
      <c r="C29" s="848"/>
      <c r="D29" s="844"/>
      <c r="E29" s="848"/>
      <c r="F29" s="353">
        <f t="shared" si="0"/>
        <v>0</v>
      </c>
      <c r="G29" s="848"/>
      <c r="H29" s="848"/>
      <c r="I29" s="353">
        <f t="shared" si="1"/>
        <v>0</v>
      </c>
      <c r="J29" s="848"/>
      <c r="K29" s="848"/>
      <c r="L29" s="353">
        <f t="shared" si="2"/>
        <v>0</v>
      </c>
      <c r="M29" s="848"/>
      <c r="N29" s="848"/>
      <c r="O29" s="353">
        <f t="shared" si="3"/>
        <v>0</v>
      </c>
      <c r="P29" s="848"/>
      <c r="Q29" s="848"/>
      <c r="R29" s="353">
        <f t="shared" si="4"/>
        <v>0</v>
      </c>
      <c r="S29" s="848"/>
      <c r="T29" s="848"/>
      <c r="U29" s="353">
        <f t="shared" si="5"/>
        <v>0</v>
      </c>
      <c r="V29" s="848"/>
      <c r="W29" s="848"/>
      <c r="X29" s="353">
        <f t="shared" si="6"/>
        <v>0</v>
      </c>
      <c r="Y29" s="848"/>
      <c r="Z29" s="848"/>
      <c r="AA29" s="353">
        <f t="shared" si="7"/>
        <v>0</v>
      </c>
      <c r="AB29" s="848"/>
      <c r="AC29" s="841">
        <f t="shared" si="8"/>
        <v>0</v>
      </c>
      <c r="AD29"/>
      <c r="AE29"/>
      <c r="AF29"/>
    </row>
    <row r="30" spans="1:32" s="342" customFormat="1" ht="18" customHeight="1">
      <c r="A30" s="1343"/>
      <c r="B30" s="1344"/>
      <c r="C30" s="848"/>
      <c r="D30" s="844"/>
      <c r="E30" s="355"/>
      <c r="F30" s="353">
        <f t="shared" si="0"/>
        <v>0</v>
      </c>
      <c r="G30" s="355"/>
      <c r="H30" s="355"/>
      <c r="I30" s="353">
        <f t="shared" si="1"/>
        <v>0</v>
      </c>
      <c r="J30" s="355"/>
      <c r="K30" s="355"/>
      <c r="L30" s="353">
        <f t="shared" si="2"/>
        <v>0</v>
      </c>
      <c r="M30" s="355"/>
      <c r="N30" s="355"/>
      <c r="O30" s="353">
        <f t="shared" si="3"/>
        <v>0</v>
      </c>
      <c r="P30" s="355"/>
      <c r="Q30" s="355"/>
      <c r="R30" s="353">
        <f t="shared" si="4"/>
        <v>0</v>
      </c>
      <c r="S30" s="355"/>
      <c r="T30" s="355"/>
      <c r="U30" s="353">
        <f t="shared" si="5"/>
        <v>0</v>
      </c>
      <c r="V30" s="355"/>
      <c r="W30" s="355"/>
      <c r="X30" s="353">
        <f t="shared" si="6"/>
        <v>0</v>
      </c>
      <c r="Y30" s="355"/>
      <c r="Z30" s="355"/>
      <c r="AA30" s="353">
        <f t="shared" si="7"/>
        <v>0</v>
      </c>
      <c r="AB30" s="355"/>
      <c r="AC30" s="841">
        <f t="shared" si="8"/>
        <v>0</v>
      </c>
      <c r="AD30"/>
      <c r="AE30"/>
      <c r="AF30"/>
    </row>
    <row r="31" spans="1:32" s="342" customFormat="1" ht="18" customHeight="1">
      <c r="A31" s="1343"/>
      <c r="B31" s="1344"/>
      <c r="C31" s="848"/>
      <c r="D31" s="844"/>
      <c r="E31" s="848"/>
      <c r="F31" s="353">
        <f t="shared" si="0"/>
        <v>0</v>
      </c>
      <c r="G31" s="848"/>
      <c r="H31" s="848"/>
      <c r="I31" s="353">
        <f t="shared" si="1"/>
        <v>0</v>
      </c>
      <c r="J31" s="848"/>
      <c r="K31" s="848"/>
      <c r="L31" s="353">
        <f t="shared" si="2"/>
        <v>0</v>
      </c>
      <c r="M31" s="848"/>
      <c r="N31" s="848"/>
      <c r="O31" s="353">
        <f t="shared" si="3"/>
        <v>0</v>
      </c>
      <c r="P31" s="848"/>
      <c r="Q31" s="848"/>
      <c r="R31" s="353">
        <f t="shared" si="4"/>
        <v>0</v>
      </c>
      <c r="S31" s="848"/>
      <c r="T31" s="848"/>
      <c r="U31" s="353">
        <f t="shared" si="5"/>
        <v>0</v>
      </c>
      <c r="V31" s="848"/>
      <c r="W31" s="848"/>
      <c r="X31" s="353">
        <f t="shared" si="6"/>
        <v>0</v>
      </c>
      <c r="Y31" s="848"/>
      <c r="Z31" s="848"/>
      <c r="AA31" s="353">
        <f t="shared" si="7"/>
        <v>0</v>
      </c>
      <c r="AB31" s="848"/>
      <c r="AC31" s="841">
        <f t="shared" si="8"/>
        <v>0</v>
      </c>
    </row>
    <row r="32" spans="1:32" s="342" customFormat="1" ht="18" customHeight="1">
      <c r="A32" s="1343"/>
      <c r="B32" s="1344"/>
      <c r="C32" s="848"/>
      <c r="D32" s="844"/>
      <c r="E32" s="848"/>
      <c r="F32" s="353">
        <f t="shared" si="0"/>
        <v>0</v>
      </c>
      <c r="G32" s="848"/>
      <c r="H32" s="848"/>
      <c r="I32" s="353">
        <f t="shared" si="1"/>
        <v>0</v>
      </c>
      <c r="J32" s="848"/>
      <c r="K32" s="848"/>
      <c r="L32" s="353">
        <f t="shared" si="2"/>
        <v>0</v>
      </c>
      <c r="M32" s="848"/>
      <c r="N32" s="848"/>
      <c r="O32" s="353">
        <f t="shared" si="3"/>
        <v>0</v>
      </c>
      <c r="P32" s="848"/>
      <c r="Q32" s="848"/>
      <c r="R32" s="353">
        <f t="shared" si="4"/>
        <v>0</v>
      </c>
      <c r="S32" s="848"/>
      <c r="T32" s="848"/>
      <c r="U32" s="353">
        <f t="shared" si="5"/>
        <v>0</v>
      </c>
      <c r="V32" s="848"/>
      <c r="W32" s="848"/>
      <c r="X32" s="353">
        <f t="shared" si="6"/>
        <v>0</v>
      </c>
      <c r="Y32" s="848"/>
      <c r="Z32" s="848"/>
      <c r="AA32" s="353">
        <f t="shared" si="7"/>
        <v>0</v>
      </c>
      <c r="AB32" s="848"/>
      <c r="AC32" s="841">
        <f t="shared" si="8"/>
        <v>0</v>
      </c>
    </row>
    <row r="33" spans="1:32" s="342" customFormat="1" ht="18" customHeight="1">
      <c r="A33" s="1343"/>
      <c r="B33" s="1344"/>
      <c r="C33" s="848"/>
      <c r="D33" s="844"/>
      <c r="E33" s="848"/>
      <c r="F33" s="353">
        <f t="shared" si="0"/>
        <v>0</v>
      </c>
      <c r="G33" s="355"/>
      <c r="H33" s="848"/>
      <c r="I33" s="353">
        <f t="shared" si="1"/>
        <v>0</v>
      </c>
      <c r="J33" s="355"/>
      <c r="K33" s="848"/>
      <c r="L33" s="353">
        <f t="shared" si="2"/>
        <v>0</v>
      </c>
      <c r="M33" s="355"/>
      <c r="N33" s="848"/>
      <c r="O33" s="353">
        <f t="shared" si="3"/>
        <v>0</v>
      </c>
      <c r="P33" s="355"/>
      <c r="Q33" s="848"/>
      <c r="R33" s="353">
        <f t="shared" si="4"/>
        <v>0</v>
      </c>
      <c r="S33" s="355"/>
      <c r="T33" s="848"/>
      <c r="U33" s="353">
        <f t="shared" si="5"/>
        <v>0</v>
      </c>
      <c r="V33" s="355"/>
      <c r="W33" s="848"/>
      <c r="X33" s="353">
        <f t="shared" si="6"/>
        <v>0</v>
      </c>
      <c r="Y33" s="355"/>
      <c r="Z33" s="848"/>
      <c r="AA33" s="353">
        <f t="shared" si="7"/>
        <v>0</v>
      </c>
      <c r="AB33" s="355"/>
      <c r="AC33" s="841">
        <f t="shared" si="8"/>
        <v>0</v>
      </c>
      <c r="AD33"/>
      <c r="AE33"/>
      <c r="AF33"/>
    </row>
    <row r="34" spans="1:32" s="342" customFormat="1" ht="18" customHeight="1">
      <c r="A34" s="1343"/>
      <c r="B34" s="1344"/>
      <c r="C34" s="848"/>
      <c r="D34" s="844"/>
      <c r="E34" s="848"/>
      <c r="F34" s="353">
        <f t="shared" si="0"/>
        <v>0</v>
      </c>
      <c r="G34" s="355"/>
      <c r="H34" s="848"/>
      <c r="I34" s="353">
        <f t="shared" si="1"/>
        <v>0</v>
      </c>
      <c r="J34" s="355"/>
      <c r="K34" s="848"/>
      <c r="L34" s="353">
        <f t="shared" si="2"/>
        <v>0</v>
      </c>
      <c r="M34" s="355"/>
      <c r="N34" s="848"/>
      <c r="O34" s="353">
        <f t="shared" si="3"/>
        <v>0</v>
      </c>
      <c r="P34" s="355"/>
      <c r="Q34" s="848"/>
      <c r="R34" s="353">
        <f t="shared" si="4"/>
        <v>0</v>
      </c>
      <c r="S34" s="355"/>
      <c r="T34" s="848"/>
      <c r="U34" s="353">
        <f t="shared" si="5"/>
        <v>0</v>
      </c>
      <c r="V34" s="355"/>
      <c r="W34" s="848"/>
      <c r="X34" s="353">
        <f t="shared" si="6"/>
        <v>0</v>
      </c>
      <c r="Y34" s="355"/>
      <c r="Z34" s="848"/>
      <c r="AA34" s="353">
        <f t="shared" si="7"/>
        <v>0</v>
      </c>
      <c r="AB34" s="355"/>
      <c r="AC34" s="841">
        <f t="shared" si="8"/>
        <v>0</v>
      </c>
      <c r="AD34"/>
      <c r="AE34"/>
      <c r="AF34"/>
    </row>
    <row r="35" spans="1:32" s="342" customFormat="1" ht="18" customHeight="1">
      <c r="A35" s="1343"/>
      <c r="B35" s="1344"/>
      <c r="C35" s="848"/>
      <c r="D35" s="844"/>
      <c r="E35" s="848"/>
      <c r="F35" s="353">
        <f t="shared" si="0"/>
        <v>0</v>
      </c>
      <c r="G35" s="355"/>
      <c r="H35" s="848"/>
      <c r="I35" s="353">
        <f t="shared" si="1"/>
        <v>0</v>
      </c>
      <c r="J35" s="355"/>
      <c r="K35" s="848"/>
      <c r="L35" s="353">
        <f t="shared" si="2"/>
        <v>0</v>
      </c>
      <c r="M35" s="355"/>
      <c r="N35" s="848"/>
      <c r="O35" s="353">
        <f t="shared" si="3"/>
        <v>0</v>
      </c>
      <c r="P35" s="355"/>
      <c r="Q35" s="848"/>
      <c r="R35" s="353">
        <f t="shared" si="4"/>
        <v>0</v>
      </c>
      <c r="S35" s="355"/>
      <c r="T35" s="848"/>
      <c r="U35" s="353">
        <f t="shared" si="5"/>
        <v>0</v>
      </c>
      <c r="V35" s="355"/>
      <c r="W35" s="848"/>
      <c r="X35" s="353">
        <f t="shared" si="6"/>
        <v>0</v>
      </c>
      <c r="Y35" s="355"/>
      <c r="Z35" s="848"/>
      <c r="AA35" s="353">
        <f t="shared" si="7"/>
        <v>0</v>
      </c>
      <c r="AB35" s="355"/>
      <c r="AC35" s="841">
        <f t="shared" si="8"/>
        <v>0</v>
      </c>
      <c r="AD35"/>
      <c r="AE35"/>
      <c r="AF35"/>
    </row>
    <row r="36" spans="1:32" s="342" customFormat="1" ht="18" customHeight="1">
      <c r="A36" s="1343"/>
      <c r="B36" s="1344"/>
      <c r="C36" s="848"/>
      <c r="D36" s="844"/>
      <c r="E36" s="848"/>
      <c r="F36" s="353">
        <f t="shared" si="0"/>
        <v>0</v>
      </c>
      <c r="G36" s="355"/>
      <c r="H36" s="848"/>
      <c r="I36" s="353">
        <f t="shared" si="1"/>
        <v>0</v>
      </c>
      <c r="J36" s="355"/>
      <c r="K36" s="848"/>
      <c r="L36" s="353">
        <f t="shared" si="2"/>
        <v>0</v>
      </c>
      <c r="M36" s="355"/>
      <c r="N36" s="848"/>
      <c r="O36" s="353">
        <f t="shared" si="3"/>
        <v>0</v>
      </c>
      <c r="P36" s="355"/>
      <c r="Q36" s="848"/>
      <c r="R36" s="353">
        <f t="shared" si="4"/>
        <v>0</v>
      </c>
      <c r="S36" s="355"/>
      <c r="T36" s="848"/>
      <c r="U36" s="353">
        <f t="shared" si="5"/>
        <v>0</v>
      </c>
      <c r="V36" s="355"/>
      <c r="W36" s="848"/>
      <c r="X36" s="353">
        <f t="shared" si="6"/>
        <v>0</v>
      </c>
      <c r="Y36" s="355"/>
      <c r="Z36" s="848"/>
      <c r="AA36" s="353">
        <f t="shared" si="7"/>
        <v>0</v>
      </c>
      <c r="AB36" s="355"/>
      <c r="AC36" s="841">
        <f t="shared" si="8"/>
        <v>0</v>
      </c>
      <c r="AD36"/>
      <c r="AE36"/>
      <c r="AF36"/>
    </row>
    <row r="37" spans="1:32" s="342" customFormat="1" ht="18" customHeight="1">
      <c r="A37" s="1343"/>
      <c r="B37" s="1344"/>
      <c r="C37" s="848"/>
      <c r="D37" s="844"/>
      <c r="E37" s="848"/>
      <c r="F37" s="353">
        <f t="shared" si="0"/>
        <v>0</v>
      </c>
      <c r="G37" s="355"/>
      <c r="H37" s="848"/>
      <c r="I37" s="353">
        <f t="shared" si="1"/>
        <v>0</v>
      </c>
      <c r="J37" s="355"/>
      <c r="K37" s="848"/>
      <c r="L37" s="353">
        <f t="shared" si="2"/>
        <v>0</v>
      </c>
      <c r="M37" s="355"/>
      <c r="N37" s="848"/>
      <c r="O37" s="353">
        <f t="shared" si="3"/>
        <v>0</v>
      </c>
      <c r="P37" s="355"/>
      <c r="Q37" s="848"/>
      <c r="R37" s="353">
        <f t="shared" si="4"/>
        <v>0</v>
      </c>
      <c r="S37" s="355"/>
      <c r="T37" s="848"/>
      <c r="U37" s="353">
        <f t="shared" si="5"/>
        <v>0</v>
      </c>
      <c r="V37" s="355"/>
      <c r="W37" s="848"/>
      <c r="X37" s="353">
        <f t="shared" si="6"/>
        <v>0</v>
      </c>
      <c r="Y37" s="355"/>
      <c r="Z37" s="848"/>
      <c r="AA37" s="353">
        <f t="shared" si="7"/>
        <v>0</v>
      </c>
      <c r="AB37" s="355"/>
      <c r="AC37" s="841">
        <f t="shared" si="8"/>
        <v>0</v>
      </c>
      <c r="AD37"/>
      <c r="AE37"/>
      <c r="AF37"/>
    </row>
    <row r="38" spans="1:32" s="342" customFormat="1" ht="18" customHeight="1">
      <c r="A38" s="1343"/>
      <c r="B38" s="1344"/>
      <c r="C38" s="848"/>
      <c r="D38" s="844"/>
      <c r="E38" s="848"/>
      <c r="F38" s="353">
        <f t="shared" si="0"/>
        <v>0</v>
      </c>
      <c r="G38" s="355"/>
      <c r="H38" s="848"/>
      <c r="I38" s="353">
        <f t="shared" si="1"/>
        <v>0</v>
      </c>
      <c r="J38" s="355"/>
      <c r="K38" s="848"/>
      <c r="L38" s="353">
        <f t="shared" si="2"/>
        <v>0</v>
      </c>
      <c r="M38" s="355"/>
      <c r="N38" s="848"/>
      <c r="O38" s="353">
        <f t="shared" si="3"/>
        <v>0</v>
      </c>
      <c r="P38" s="355"/>
      <c r="Q38" s="848"/>
      <c r="R38" s="353">
        <f t="shared" si="4"/>
        <v>0</v>
      </c>
      <c r="S38" s="355"/>
      <c r="T38" s="848"/>
      <c r="U38" s="353">
        <f t="shared" si="5"/>
        <v>0</v>
      </c>
      <c r="V38" s="355"/>
      <c r="W38" s="848"/>
      <c r="X38" s="353">
        <f t="shared" si="6"/>
        <v>0</v>
      </c>
      <c r="Y38" s="355"/>
      <c r="Z38" s="848"/>
      <c r="AA38" s="353">
        <f t="shared" si="7"/>
        <v>0</v>
      </c>
      <c r="AB38" s="355"/>
      <c r="AC38" s="841">
        <f t="shared" si="8"/>
        <v>0</v>
      </c>
      <c r="AD38"/>
      <c r="AE38"/>
      <c r="AF38"/>
    </row>
    <row r="39" spans="1:32" s="342" customFormat="1" ht="18" customHeight="1">
      <c r="A39" s="1343"/>
      <c r="B39" s="1344"/>
      <c r="C39" s="848"/>
      <c r="D39" s="844"/>
      <c r="E39" s="848"/>
      <c r="F39" s="353">
        <f t="shared" si="0"/>
        <v>0</v>
      </c>
      <c r="G39" s="355"/>
      <c r="H39" s="848"/>
      <c r="I39" s="353">
        <f t="shared" si="1"/>
        <v>0</v>
      </c>
      <c r="J39" s="355"/>
      <c r="K39" s="848"/>
      <c r="L39" s="353">
        <f t="shared" si="2"/>
        <v>0</v>
      </c>
      <c r="M39" s="355"/>
      <c r="N39" s="848"/>
      <c r="O39" s="353">
        <f t="shared" si="3"/>
        <v>0</v>
      </c>
      <c r="P39" s="355"/>
      <c r="Q39" s="848"/>
      <c r="R39" s="353">
        <f t="shared" si="4"/>
        <v>0</v>
      </c>
      <c r="S39" s="355"/>
      <c r="T39" s="848"/>
      <c r="U39" s="353">
        <f t="shared" si="5"/>
        <v>0</v>
      </c>
      <c r="V39" s="355"/>
      <c r="W39" s="848"/>
      <c r="X39" s="353">
        <f t="shared" si="6"/>
        <v>0</v>
      </c>
      <c r="Y39" s="355"/>
      <c r="Z39" s="848"/>
      <c r="AA39" s="353">
        <f t="shared" si="7"/>
        <v>0</v>
      </c>
      <c r="AB39" s="355"/>
      <c r="AC39" s="841">
        <f t="shared" si="8"/>
        <v>0</v>
      </c>
      <c r="AD39"/>
      <c r="AE39"/>
      <c r="AF39"/>
    </row>
    <row r="40" spans="1:32" s="342" customFormat="1" ht="18" customHeight="1">
      <c r="A40" s="1343"/>
      <c r="B40" s="1344"/>
      <c r="C40" s="848"/>
      <c r="D40" s="844"/>
      <c r="E40" s="848"/>
      <c r="F40" s="353">
        <f t="shared" si="0"/>
        <v>0</v>
      </c>
      <c r="G40" s="355"/>
      <c r="H40" s="848"/>
      <c r="I40" s="353">
        <f t="shared" si="1"/>
        <v>0</v>
      </c>
      <c r="J40" s="355"/>
      <c r="K40" s="848"/>
      <c r="L40" s="353">
        <f t="shared" si="2"/>
        <v>0</v>
      </c>
      <c r="M40" s="355"/>
      <c r="N40" s="848"/>
      <c r="O40" s="353">
        <f t="shared" si="3"/>
        <v>0</v>
      </c>
      <c r="P40" s="355"/>
      <c r="Q40" s="848"/>
      <c r="R40" s="353">
        <f t="shared" si="4"/>
        <v>0</v>
      </c>
      <c r="S40" s="355"/>
      <c r="T40" s="848"/>
      <c r="U40" s="353">
        <f t="shared" si="5"/>
        <v>0</v>
      </c>
      <c r="V40" s="355"/>
      <c r="W40" s="848"/>
      <c r="X40" s="353">
        <f t="shared" si="6"/>
        <v>0</v>
      </c>
      <c r="Y40" s="355"/>
      <c r="Z40" s="848"/>
      <c r="AA40" s="353">
        <f t="shared" si="7"/>
        <v>0</v>
      </c>
      <c r="AB40" s="355"/>
      <c r="AC40" s="841">
        <f t="shared" si="8"/>
        <v>0</v>
      </c>
      <c r="AD40"/>
      <c r="AE40"/>
      <c r="AF40"/>
    </row>
    <row r="41" spans="1:32" s="342" customFormat="1" ht="18" customHeight="1">
      <c r="A41" s="1343"/>
      <c r="B41" s="1344"/>
      <c r="C41" s="848"/>
      <c r="D41" s="844"/>
      <c r="E41" s="848"/>
      <c r="F41" s="353">
        <f t="shared" si="0"/>
        <v>0</v>
      </c>
      <c r="G41" s="355"/>
      <c r="H41" s="848"/>
      <c r="I41" s="353">
        <f t="shared" si="1"/>
        <v>0</v>
      </c>
      <c r="J41" s="355"/>
      <c r="K41" s="848"/>
      <c r="L41" s="353">
        <f t="shared" si="2"/>
        <v>0</v>
      </c>
      <c r="M41" s="355"/>
      <c r="N41" s="848"/>
      <c r="O41" s="353">
        <f t="shared" si="3"/>
        <v>0</v>
      </c>
      <c r="P41" s="355"/>
      <c r="Q41" s="848"/>
      <c r="R41" s="353">
        <f t="shared" si="4"/>
        <v>0</v>
      </c>
      <c r="S41" s="355"/>
      <c r="T41" s="848"/>
      <c r="U41" s="353">
        <f t="shared" si="5"/>
        <v>0</v>
      </c>
      <c r="V41" s="355"/>
      <c r="W41" s="848"/>
      <c r="X41" s="353">
        <f t="shared" si="6"/>
        <v>0</v>
      </c>
      <c r="Y41" s="355"/>
      <c r="Z41" s="848"/>
      <c r="AA41" s="353">
        <f t="shared" si="7"/>
        <v>0</v>
      </c>
      <c r="AB41" s="355"/>
      <c r="AC41" s="841">
        <f t="shared" si="8"/>
        <v>0</v>
      </c>
      <c r="AD41"/>
      <c r="AE41"/>
      <c r="AF41"/>
    </row>
    <row r="42" spans="1:32" s="342" customFormat="1" ht="18" customHeight="1">
      <c r="A42" s="1343"/>
      <c r="B42" s="1344"/>
      <c r="C42" s="848"/>
      <c r="D42" s="844"/>
      <c r="E42" s="848"/>
      <c r="F42" s="353">
        <f t="shared" ref="F42" si="9">G42-E42</f>
        <v>0</v>
      </c>
      <c r="G42" s="355"/>
      <c r="H42" s="848"/>
      <c r="I42" s="353">
        <f t="shared" ref="I42" si="10">J42-H42</f>
        <v>0</v>
      </c>
      <c r="J42" s="355"/>
      <c r="K42" s="848"/>
      <c r="L42" s="353">
        <f t="shared" ref="L42" si="11">M42-K42</f>
        <v>0</v>
      </c>
      <c r="M42" s="355"/>
      <c r="N42" s="848"/>
      <c r="O42" s="353">
        <f t="shared" ref="O42" si="12">P42-N42</f>
        <v>0</v>
      </c>
      <c r="P42" s="355"/>
      <c r="Q42" s="848"/>
      <c r="R42" s="353">
        <f t="shared" ref="R42" si="13">S42-Q42</f>
        <v>0</v>
      </c>
      <c r="S42" s="355"/>
      <c r="T42" s="848"/>
      <c r="U42" s="353">
        <f t="shared" ref="U42" si="14">V42-T42</f>
        <v>0</v>
      </c>
      <c r="V42" s="355"/>
      <c r="W42" s="848"/>
      <c r="X42" s="353">
        <f t="shared" ref="X42" si="15">Y42-W42</f>
        <v>0</v>
      </c>
      <c r="Y42" s="355"/>
      <c r="Z42" s="848"/>
      <c r="AA42" s="353">
        <f t="shared" ref="AA42" si="16">AB42-Z42</f>
        <v>0</v>
      </c>
      <c r="AB42" s="355"/>
      <c r="AC42" s="841">
        <f t="shared" si="8"/>
        <v>0</v>
      </c>
      <c r="AD42"/>
      <c r="AE42"/>
      <c r="AF42"/>
    </row>
    <row r="43" spans="1:32" s="342" customFormat="1" ht="18" customHeight="1">
      <c r="A43" s="1343"/>
      <c r="B43" s="1344"/>
      <c r="C43" s="848"/>
      <c r="D43" s="844"/>
      <c r="E43" s="848"/>
      <c r="F43" s="353">
        <f t="shared" si="0"/>
        <v>0</v>
      </c>
      <c r="G43" s="355"/>
      <c r="H43" s="848"/>
      <c r="I43" s="353">
        <f t="shared" si="1"/>
        <v>0</v>
      </c>
      <c r="J43" s="355"/>
      <c r="K43" s="848"/>
      <c r="L43" s="353">
        <f t="shared" si="2"/>
        <v>0</v>
      </c>
      <c r="M43" s="355"/>
      <c r="N43" s="848"/>
      <c r="O43" s="353">
        <f t="shared" si="3"/>
        <v>0</v>
      </c>
      <c r="P43" s="355"/>
      <c r="Q43" s="848"/>
      <c r="R43" s="353">
        <f t="shared" si="4"/>
        <v>0</v>
      </c>
      <c r="S43" s="355"/>
      <c r="T43" s="848"/>
      <c r="U43" s="353">
        <f t="shared" si="5"/>
        <v>0</v>
      </c>
      <c r="V43" s="355"/>
      <c r="W43" s="848"/>
      <c r="X43" s="353">
        <f t="shared" si="6"/>
        <v>0</v>
      </c>
      <c r="Y43" s="355"/>
      <c r="Z43" s="848"/>
      <c r="AA43" s="353">
        <f t="shared" si="7"/>
        <v>0</v>
      </c>
      <c r="AB43" s="355"/>
      <c r="AC43" s="841">
        <f t="shared" si="8"/>
        <v>0</v>
      </c>
      <c r="AD43"/>
      <c r="AE43"/>
      <c r="AF43"/>
    </row>
    <row r="44" spans="1:32" s="342" customFormat="1" ht="18" customHeight="1">
      <c r="A44" s="1343"/>
      <c r="B44" s="1344"/>
      <c r="C44" s="848"/>
      <c r="D44" s="844"/>
      <c r="E44" s="848"/>
      <c r="F44" s="353">
        <f t="shared" si="0"/>
        <v>0</v>
      </c>
      <c r="G44" s="355"/>
      <c r="H44" s="848"/>
      <c r="I44" s="353">
        <f t="shared" si="1"/>
        <v>0</v>
      </c>
      <c r="J44" s="355"/>
      <c r="K44" s="848"/>
      <c r="L44" s="353">
        <f t="shared" si="2"/>
        <v>0</v>
      </c>
      <c r="M44" s="355"/>
      <c r="N44" s="848"/>
      <c r="O44" s="353">
        <f t="shared" si="3"/>
        <v>0</v>
      </c>
      <c r="P44" s="355"/>
      <c r="Q44" s="848"/>
      <c r="R44" s="353">
        <f t="shared" si="4"/>
        <v>0</v>
      </c>
      <c r="S44" s="355"/>
      <c r="T44" s="848"/>
      <c r="U44" s="353">
        <f t="shared" si="5"/>
        <v>0</v>
      </c>
      <c r="V44" s="355"/>
      <c r="W44" s="848"/>
      <c r="X44" s="353">
        <f t="shared" si="6"/>
        <v>0</v>
      </c>
      <c r="Y44" s="355"/>
      <c r="Z44" s="848"/>
      <c r="AA44" s="353">
        <f t="shared" si="7"/>
        <v>0</v>
      </c>
      <c r="AB44" s="355"/>
      <c r="AC44" s="841">
        <f t="shared" si="8"/>
        <v>0</v>
      </c>
      <c r="AD44"/>
      <c r="AE44"/>
      <c r="AF44"/>
    </row>
    <row r="45" spans="1:32" s="342" customFormat="1" ht="18" customHeight="1">
      <c r="A45" s="1343"/>
      <c r="B45" s="1344"/>
      <c r="C45" s="848"/>
      <c r="D45" s="844"/>
      <c r="E45" s="848"/>
      <c r="F45" s="353">
        <f t="shared" si="0"/>
        <v>0</v>
      </c>
      <c r="G45" s="355"/>
      <c r="H45" s="848"/>
      <c r="I45" s="353">
        <f t="shared" si="1"/>
        <v>0</v>
      </c>
      <c r="J45" s="355"/>
      <c r="K45" s="848"/>
      <c r="L45" s="353">
        <f t="shared" si="2"/>
        <v>0</v>
      </c>
      <c r="M45" s="355"/>
      <c r="N45" s="848"/>
      <c r="O45" s="353">
        <f t="shared" si="3"/>
        <v>0</v>
      </c>
      <c r="P45" s="355"/>
      <c r="Q45" s="848"/>
      <c r="R45" s="353">
        <f t="shared" si="4"/>
        <v>0</v>
      </c>
      <c r="S45" s="355"/>
      <c r="T45" s="848"/>
      <c r="U45" s="353">
        <f t="shared" si="5"/>
        <v>0</v>
      </c>
      <c r="V45" s="355"/>
      <c r="W45" s="848"/>
      <c r="X45" s="353">
        <f t="shared" si="6"/>
        <v>0</v>
      </c>
      <c r="Y45" s="355"/>
      <c r="Z45" s="848"/>
      <c r="AA45" s="353">
        <f t="shared" si="7"/>
        <v>0</v>
      </c>
      <c r="AB45" s="355"/>
      <c r="AC45" s="841">
        <f t="shared" si="8"/>
        <v>0</v>
      </c>
      <c r="AD45"/>
      <c r="AE45"/>
      <c r="AF45"/>
    </row>
    <row r="46" spans="1:32" s="342" customFormat="1" ht="18" customHeight="1">
      <c r="A46" s="1343"/>
      <c r="B46" s="1344"/>
      <c r="C46" s="848"/>
      <c r="D46" s="844"/>
      <c r="E46" s="848"/>
      <c r="F46" s="353">
        <f t="shared" si="0"/>
        <v>0</v>
      </c>
      <c r="G46" s="355"/>
      <c r="H46" s="848"/>
      <c r="I46" s="353">
        <f t="shared" si="1"/>
        <v>0</v>
      </c>
      <c r="J46" s="355"/>
      <c r="K46" s="848"/>
      <c r="L46" s="353">
        <f t="shared" si="2"/>
        <v>0</v>
      </c>
      <c r="M46" s="355"/>
      <c r="N46" s="848"/>
      <c r="O46" s="353">
        <f t="shared" si="3"/>
        <v>0</v>
      </c>
      <c r="P46" s="355"/>
      <c r="Q46" s="848"/>
      <c r="R46" s="353">
        <f t="shared" si="4"/>
        <v>0</v>
      </c>
      <c r="S46" s="355"/>
      <c r="T46" s="848"/>
      <c r="U46" s="353">
        <f t="shared" si="5"/>
        <v>0</v>
      </c>
      <c r="V46" s="355"/>
      <c r="W46" s="848"/>
      <c r="X46" s="353">
        <f t="shared" si="6"/>
        <v>0</v>
      </c>
      <c r="Y46" s="355"/>
      <c r="Z46" s="848"/>
      <c r="AA46" s="353">
        <f t="shared" si="7"/>
        <v>0</v>
      </c>
      <c r="AB46" s="355"/>
      <c r="AC46" s="841">
        <f t="shared" si="8"/>
        <v>0</v>
      </c>
      <c r="AD46"/>
      <c r="AE46"/>
      <c r="AF46"/>
    </row>
    <row r="47" spans="1:32" s="342" customFormat="1" ht="18" customHeight="1">
      <c r="A47" s="1343"/>
      <c r="B47" s="1344"/>
      <c r="C47" s="848"/>
      <c r="D47" s="844"/>
      <c r="E47" s="848"/>
      <c r="F47" s="353">
        <f t="shared" si="0"/>
        <v>0</v>
      </c>
      <c r="G47" s="355"/>
      <c r="H47" s="848"/>
      <c r="I47" s="353">
        <f t="shared" si="1"/>
        <v>0</v>
      </c>
      <c r="J47" s="355"/>
      <c r="K47" s="848"/>
      <c r="L47" s="353">
        <f t="shared" si="2"/>
        <v>0</v>
      </c>
      <c r="M47" s="355"/>
      <c r="N47" s="848"/>
      <c r="O47" s="353">
        <f t="shared" si="3"/>
        <v>0</v>
      </c>
      <c r="P47" s="355"/>
      <c r="Q47" s="848"/>
      <c r="R47" s="353">
        <f t="shared" si="4"/>
        <v>0</v>
      </c>
      <c r="S47" s="355"/>
      <c r="T47" s="848"/>
      <c r="U47" s="353">
        <f t="shared" si="5"/>
        <v>0</v>
      </c>
      <c r="V47" s="355"/>
      <c r="W47" s="848"/>
      <c r="X47" s="353">
        <f t="shared" si="6"/>
        <v>0</v>
      </c>
      <c r="Y47" s="355"/>
      <c r="Z47" s="848"/>
      <c r="AA47" s="353">
        <f t="shared" si="7"/>
        <v>0</v>
      </c>
      <c r="AB47" s="355"/>
      <c r="AC47" s="841">
        <f t="shared" si="8"/>
        <v>0</v>
      </c>
      <c r="AD47"/>
      <c r="AE47"/>
      <c r="AF47"/>
    </row>
    <row r="48" spans="1:32" s="342" customFormat="1" ht="18" customHeight="1">
      <c r="A48" s="1343"/>
      <c r="B48" s="1344"/>
      <c r="C48" s="848"/>
      <c r="D48" s="844"/>
      <c r="E48" s="848"/>
      <c r="F48" s="353">
        <f t="shared" si="0"/>
        <v>0</v>
      </c>
      <c r="G48" s="355"/>
      <c r="H48" s="848"/>
      <c r="I48" s="353">
        <f t="shared" si="1"/>
        <v>0</v>
      </c>
      <c r="J48" s="355"/>
      <c r="K48" s="848"/>
      <c r="L48" s="353">
        <f t="shared" si="2"/>
        <v>0</v>
      </c>
      <c r="M48" s="355"/>
      <c r="N48" s="848"/>
      <c r="O48" s="353">
        <f t="shared" si="3"/>
        <v>0</v>
      </c>
      <c r="P48" s="355"/>
      <c r="Q48" s="848"/>
      <c r="R48" s="353">
        <f t="shared" si="4"/>
        <v>0</v>
      </c>
      <c r="S48" s="355"/>
      <c r="T48" s="848"/>
      <c r="U48" s="353">
        <f t="shared" si="5"/>
        <v>0</v>
      </c>
      <c r="V48" s="355"/>
      <c r="W48" s="848"/>
      <c r="X48" s="353">
        <f t="shared" si="6"/>
        <v>0</v>
      </c>
      <c r="Y48" s="355"/>
      <c r="Z48" s="848"/>
      <c r="AA48" s="353">
        <f t="shared" si="7"/>
        <v>0</v>
      </c>
      <c r="AB48" s="355"/>
      <c r="AC48" s="841">
        <f t="shared" si="8"/>
        <v>0</v>
      </c>
      <c r="AD48"/>
      <c r="AE48"/>
      <c r="AF48"/>
    </row>
    <row r="49" spans="1:32" s="342" customFormat="1" ht="18" customHeight="1">
      <c r="A49" s="1343"/>
      <c r="B49" s="1344"/>
      <c r="C49" s="848"/>
      <c r="D49" s="844"/>
      <c r="E49" s="848"/>
      <c r="F49" s="353">
        <f t="shared" si="0"/>
        <v>0</v>
      </c>
      <c r="G49" s="355"/>
      <c r="H49" s="848"/>
      <c r="I49" s="353">
        <f t="shared" si="1"/>
        <v>0</v>
      </c>
      <c r="J49" s="355"/>
      <c r="K49" s="848"/>
      <c r="L49" s="353">
        <f t="shared" si="2"/>
        <v>0</v>
      </c>
      <c r="M49" s="355"/>
      <c r="N49" s="848"/>
      <c r="O49" s="353">
        <f t="shared" si="3"/>
        <v>0</v>
      </c>
      <c r="P49" s="355"/>
      <c r="Q49" s="848"/>
      <c r="R49" s="353">
        <f t="shared" si="4"/>
        <v>0</v>
      </c>
      <c r="S49" s="355"/>
      <c r="T49" s="848"/>
      <c r="U49" s="353">
        <f t="shared" si="5"/>
        <v>0</v>
      </c>
      <c r="V49" s="355"/>
      <c r="W49" s="848"/>
      <c r="X49" s="353">
        <f t="shared" si="6"/>
        <v>0</v>
      </c>
      <c r="Y49" s="355"/>
      <c r="Z49" s="848"/>
      <c r="AA49" s="353">
        <f t="shared" si="7"/>
        <v>0</v>
      </c>
      <c r="AB49" s="355"/>
      <c r="AC49" s="841">
        <f t="shared" si="8"/>
        <v>0</v>
      </c>
      <c r="AD49"/>
      <c r="AE49"/>
      <c r="AF49"/>
    </row>
    <row r="50" spans="1:32" s="342" customFormat="1" ht="18" customHeight="1">
      <c r="A50" s="1343"/>
      <c r="B50" s="1344"/>
      <c r="C50" s="848"/>
      <c r="D50" s="844"/>
      <c r="E50" s="848"/>
      <c r="F50" s="353">
        <f t="shared" si="0"/>
        <v>0</v>
      </c>
      <c r="G50" s="355"/>
      <c r="H50" s="848"/>
      <c r="I50" s="353">
        <f t="shared" si="1"/>
        <v>0</v>
      </c>
      <c r="J50" s="355"/>
      <c r="K50" s="848"/>
      <c r="L50" s="353">
        <f t="shared" si="2"/>
        <v>0</v>
      </c>
      <c r="M50" s="355"/>
      <c r="N50" s="848"/>
      <c r="O50" s="353">
        <f t="shared" si="3"/>
        <v>0</v>
      </c>
      <c r="P50" s="355"/>
      <c r="Q50" s="848"/>
      <c r="R50" s="353">
        <f t="shared" si="4"/>
        <v>0</v>
      </c>
      <c r="S50" s="355"/>
      <c r="T50" s="848"/>
      <c r="U50" s="353">
        <f t="shared" si="5"/>
        <v>0</v>
      </c>
      <c r="V50" s="355"/>
      <c r="W50" s="848"/>
      <c r="X50" s="353">
        <f t="shared" si="6"/>
        <v>0</v>
      </c>
      <c r="Y50" s="355"/>
      <c r="Z50" s="848"/>
      <c r="AA50" s="353">
        <f t="shared" si="7"/>
        <v>0</v>
      </c>
      <c r="AB50" s="355"/>
      <c r="AC50" s="841">
        <f t="shared" si="8"/>
        <v>0</v>
      </c>
      <c r="AD50"/>
      <c r="AE50"/>
      <c r="AF50"/>
    </row>
    <row r="51" spans="1:32" s="342" customFormat="1" ht="18" customHeight="1">
      <c r="A51" s="1343"/>
      <c r="B51" s="1344"/>
      <c r="C51" s="848"/>
      <c r="D51" s="844"/>
      <c r="E51" s="848"/>
      <c r="F51" s="353">
        <f t="shared" si="0"/>
        <v>0</v>
      </c>
      <c r="G51" s="355"/>
      <c r="H51" s="848"/>
      <c r="I51" s="353">
        <f t="shared" si="1"/>
        <v>0</v>
      </c>
      <c r="J51" s="355"/>
      <c r="K51" s="848"/>
      <c r="L51" s="353">
        <f t="shared" si="2"/>
        <v>0</v>
      </c>
      <c r="M51" s="355"/>
      <c r="N51" s="848"/>
      <c r="O51" s="353">
        <f t="shared" si="3"/>
        <v>0</v>
      </c>
      <c r="P51" s="355"/>
      <c r="Q51" s="848"/>
      <c r="R51" s="353">
        <f t="shared" si="4"/>
        <v>0</v>
      </c>
      <c r="S51" s="355"/>
      <c r="T51" s="848"/>
      <c r="U51" s="353">
        <f t="shared" si="5"/>
        <v>0</v>
      </c>
      <c r="V51" s="355"/>
      <c r="W51" s="848"/>
      <c r="X51" s="353">
        <f t="shared" si="6"/>
        <v>0</v>
      </c>
      <c r="Y51" s="355"/>
      <c r="Z51" s="848"/>
      <c r="AA51" s="353">
        <f t="shared" si="7"/>
        <v>0</v>
      </c>
      <c r="AB51" s="355"/>
      <c r="AC51" s="841">
        <f t="shared" si="8"/>
        <v>0</v>
      </c>
      <c r="AD51"/>
      <c r="AE51"/>
      <c r="AF51"/>
    </row>
    <row r="52" spans="1:32" s="342" customFormat="1" ht="18" customHeight="1">
      <c r="A52" s="1343"/>
      <c r="B52" s="1344"/>
      <c r="C52" s="848"/>
      <c r="D52" s="844"/>
      <c r="E52" s="355"/>
      <c r="F52" s="353">
        <f t="shared" si="0"/>
        <v>0</v>
      </c>
      <c r="G52" s="355"/>
      <c r="H52" s="355"/>
      <c r="I52" s="353">
        <f t="shared" si="1"/>
        <v>0</v>
      </c>
      <c r="J52" s="355"/>
      <c r="K52" s="355"/>
      <c r="L52" s="353">
        <f t="shared" si="2"/>
        <v>0</v>
      </c>
      <c r="M52" s="355"/>
      <c r="N52" s="355"/>
      <c r="O52" s="353">
        <f t="shared" si="3"/>
        <v>0</v>
      </c>
      <c r="P52" s="355"/>
      <c r="Q52" s="355"/>
      <c r="R52" s="353">
        <f t="shared" si="4"/>
        <v>0</v>
      </c>
      <c r="S52" s="355"/>
      <c r="T52" s="355"/>
      <c r="U52" s="353">
        <f t="shared" si="5"/>
        <v>0</v>
      </c>
      <c r="V52" s="355"/>
      <c r="W52" s="355"/>
      <c r="X52" s="353">
        <f t="shared" si="6"/>
        <v>0</v>
      </c>
      <c r="Y52" s="355"/>
      <c r="Z52" s="355"/>
      <c r="AA52" s="353">
        <f t="shared" si="7"/>
        <v>0</v>
      </c>
      <c r="AB52" s="355"/>
      <c r="AC52" s="841">
        <f t="shared" si="8"/>
        <v>0</v>
      </c>
      <c r="AD52"/>
      <c r="AE52"/>
      <c r="AF52"/>
    </row>
    <row r="53" spans="1:32" s="342" customFormat="1" ht="18" customHeight="1">
      <c r="A53" s="1343"/>
      <c r="B53" s="1344"/>
      <c r="C53" s="848"/>
      <c r="D53" s="844"/>
      <c r="E53" s="848"/>
      <c r="F53" s="353">
        <f t="shared" si="0"/>
        <v>0</v>
      </c>
      <c r="G53" s="848"/>
      <c r="H53" s="848"/>
      <c r="I53" s="353">
        <f t="shared" si="1"/>
        <v>0</v>
      </c>
      <c r="J53" s="848"/>
      <c r="K53" s="848"/>
      <c r="L53" s="353">
        <f t="shared" si="2"/>
        <v>0</v>
      </c>
      <c r="M53" s="848"/>
      <c r="N53" s="848"/>
      <c r="O53" s="353">
        <f t="shared" si="3"/>
        <v>0</v>
      </c>
      <c r="P53" s="848"/>
      <c r="Q53" s="848"/>
      <c r="R53" s="353">
        <f t="shared" si="4"/>
        <v>0</v>
      </c>
      <c r="S53" s="848"/>
      <c r="T53" s="848"/>
      <c r="U53" s="353">
        <f t="shared" si="5"/>
        <v>0</v>
      </c>
      <c r="V53" s="848"/>
      <c r="W53" s="848"/>
      <c r="X53" s="353">
        <f t="shared" si="6"/>
        <v>0</v>
      </c>
      <c r="Y53" s="848"/>
      <c r="Z53" s="848"/>
      <c r="AA53" s="353">
        <f t="shared" si="7"/>
        <v>0</v>
      </c>
      <c r="AB53" s="848"/>
      <c r="AC53" s="841">
        <f t="shared" si="8"/>
        <v>0</v>
      </c>
    </row>
    <row r="54" spans="1:32" s="342" customFormat="1" ht="18" customHeight="1">
      <c r="A54" s="1566"/>
      <c r="B54" s="1567"/>
      <c r="C54" s="848"/>
      <c r="D54" s="1090"/>
      <c r="E54" s="1087"/>
      <c r="F54" s="383">
        <f t="shared" ref="F54" si="17">G54-E54</f>
        <v>0</v>
      </c>
      <c r="G54" s="1087"/>
      <c r="H54" s="1087"/>
      <c r="I54" s="383">
        <f t="shared" ref="I54" si="18">J54-H54</f>
        <v>0</v>
      </c>
      <c r="J54" s="1087"/>
      <c r="K54" s="1087"/>
      <c r="L54" s="383">
        <f t="shared" ref="L54" si="19">M54-K54</f>
        <v>0</v>
      </c>
      <c r="M54" s="1087"/>
      <c r="N54" s="1087"/>
      <c r="O54" s="383">
        <f t="shared" ref="O54" si="20">P54-N54</f>
        <v>0</v>
      </c>
      <c r="P54" s="1087"/>
      <c r="Q54" s="1087"/>
      <c r="R54" s="383">
        <f t="shared" ref="R54" si="21">S54-Q54</f>
        <v>0</v>
      </c>
      <c r="S54" s="1087"/>
      <c r="T54" s="1087"/>
      <c r="U54" s="383">
        <f t="shared" ref="U54" si="22">V54-T54</f>
        <v>0</v>
      </c>
      <c r="V54" s="1087"/>
      <c r="W54" s="1087"/>
      <c r="X54" s="383">
        <f t="shared" ref="X54" si="23">Y54-W54</f>
        <v>0</v>
      </c>
      <c r="Y54" s="1087"/>
      <c r="Z54" s="1087"/>
      <c r="AA54" s="383">
        <f t="shared" ref="AA54" si="24">AB54-Z54</f>
        <v>0</v>
      </c>
      <c r="AB54" s="1087"/>
      <c r="AC54" s="862">
        <f t="shared" si="8"/>
        <v>0</v>
      </c>
    </row>
    <row r="55" spans="1:32" s="342" customFormat="1" ht="18" customHeight="1">
      <c r="A55" s="1348" t="s">
        <v>300</v>
      </c>
      <c r="B55" s="1349"/>
      <c r="C55" s="845"/>
      <c r="D55" s="845"/>
      <c r="E55" s="845"/>
      <c r="F55" s="387"/>
      <c r="G55" s="835"/>
      <c r="H55" s="845"/>
      <c r="I55" s="387"/>
      <c r="J55" s="835"/>
      <c r="K55" s="845"/>
      <c r="L55" s="387"/>
      <c r="M55" s="835"/>
      <c r="N55" s="845"/>
      <c r="O55" s="387"/>
      <c r="P55" s="835"/>
      <c r="Q55" s="845"/>
      <c r="R55" s="387"/>
      <c r="S55" s="835"/>
      <c r="T55" s="845"/>
      <c r="U55" s="387"/>
      <c r="V55" s="835"/>
      <c r="W55" s="845"/>
      <c r="X55" s="387"/>
      <c r="Y55" s="835"/>
      <c r="Z55" s="845"/>
      <c r="AA55" s="387"/>
      <c r="AB55" s="835"/>
      <c r="AC55" s="894"/>
      <c r="AD55"/>
      <c r="AE55"/>
      <c r="AF55"/>
    </row>
    <row r="56" spans="1:32" s="342" customFormat="1" ht="18" customHeight="1">
      <c r="A56" s="1564"/>
      <c r="B56" s="1565"/>
      <c r="C56" s="848"/>
      <c r="D56" s="844"/>
      <c r="E56" s="1086"/>
      <c r="F56" s="385">
        <f t="shared" si="0"/>
        <v>0</v>
      </c>
      <c r="G56" s="1092"/>
      <c r="H56" s="1086"/>
      <c r="I56" s="385">
        <f t="shared" si="1"/>
        <v>0</v>
      </c>
      <c r="J56" s="1092"/>
      <c r="K56" s="1086"/>
      <c r="L56" s="385">
        <f t="shared" si="2"/>
        <v>0</v>
      </c>
      <c r="M56" s="1092"/>
      <c r="N56" s="1086"/>
      <c r="O56" s="385">
        <f t="shared" si="3"/>
        <v>0</v>
      </c>
      <c r="P56" s="1092"/>
      <c r="Q56" s="1086"/>
      <c r="R56" s="385">
        <f t="shared" si="4"/>
        <v>0</v>
      </c>
      <c r="S56" s="1092"/>
      <c r="T56" s="1086"/>
      <c r="U56" s="385">
        <f t="shared" si="5"/>
        <v>0</v>
      </c>
      <c r="V56" s="1092"/>
      <c r="W56" s="1086"/>
      <c r="X56" s="385">
        <f t="shared" si="6"/>
        <v>0</v>
      </c>
      <c r="Y56" s="1092"/>
      <c r="Z56" s="1086"/>
      <c r="AA56" s="385">
        <f t="shared" si="7"/>
        <v>0</v>
      </c>
      <c r="AB56" s="1092"/>
      <c r="AC56" s="1093">
        <f>SUM(C56,D56)</f>
        <v>0</v>
      </c>
      <c r="AD56"/>
      <c r="AE56"/>
      <c r="AF56"/>
    </row>
    <row r="57" spans="1:32" s="342" customFormat="1" ht="18" customHeight="1">
      <c r="A57" s="1343"/>
      <c r="B57" s="1344"/>
      <c r="C57" s="848"/>
      <c r="D57" s="844"/>
      <c r="E57" s="848"/>
      <c r="F57" s="353">
        <f t="shared" si="0"/>
        <v>0</v>
      </c>
      <c r="G57" s="355"/>
      <c r="H57" s="848"/>
      <c r="I57" s="353">
        <f t="shared" si="1"/>
        <v>0</v>
      </c>
      <c r="J57" s="355"/>
      <c r="K57" s="848"/>
      <c r="L57" s="353">
        <f t="shared" si="2"/>
        <v>0</v>
      </c>
      <c r="M57" s="355"/>
      <c r="N57" s="848"/>
      <c r="O57" s="353">
        <f t="shared" si="3"/>
        <v>0</v>
      </c>
      <c r="P57" s="355"/>
      <c r="Q57" s="848"/>
      <c r="R57" s="353">
        <f t="shared" si="4"/>
        <v>0</v>
      </c>
      <c r="S57" s="355"/>
      <c r="T57" s="848"/>
      <c r="U57" s="353">
        <f t="shared" si="5"/>
        <v>0</v>
      </c>
      <c r="V57" s="355"/>
      <c r="W57" s="848"/>
      <c r="X57" s="353">
        <f t="shared" si="6"/>
        <v>0</v>
      </c>
      <c r="Y57" s="355"/>
      <c r="Z57" s="848"/>
      <c r="AA57" s="353">
        <f t="shared" si="7"/>
        <v>0</v>
      </c>
      <c r="AB57" s="355"/>
      <c r="AC57" s="841">
        <f t="shared" ref="AC57:AC66" si="25">SUM(C57,D57)</f>
        <v>0</v>
      </c>
      <c r="AD57"/>
      <c r="AE57"/>
      <c r="AF57"/>
    </row>
    <row r="58" spans="1:32" s="342" customFormat="1" ht="18" customHeight="1">
      <c r="A58" s="1343"/>
      <c r="B58" s="1344"/>
      <c r="C58" s="848"/>
      <c r="D58" s="844"/>
      <c r="E58" s="848"/>
      <c r="F58" s="353">
        <f t="shared" si="0"/>
        <v>0</v>
      </c>
      <c r="G58" s="355"/>
      <c r="H58" s="848"/>
      <c r="I58" s="353">
        <f t="shared" si="1"/>
        <v>0</v>
      </c>
      <c r="J58" s="355"/>
      <c r="K58" s="848"/>
      <c r="L58" s="353">
        <f t="shared" si="2"/>
        <v>0</v>
      </c>
      <c r="M58" s="355"/>
      <c r="N58" s="848"/>
      <c r="O58" s="353">
        <f t="shared" si="3"/>
        <v>0</v>
      </c>
      <c r="P58" s="355"/>
      <c r="Q58" s="848"/>
      <c r="R58" s="353">
        <f t="shared" si="4"/>
        <v>0</v>
      </c>
      <c r="S58" s="355"/>
      <c r="T58" s="848"/>
      <c r="U58" s="353">
        <f t="shared" si="5"/>
        <v>0</v>
      </c>
      <c r="V58" s="355"/>
      <c r="W58" s="848"/>
      <c r="X58" s="353">
        <f t="shared" si="6"/>
        <v>0</v>
      </c>
      <c r="Y58" s="355"/>
      <c r="Z58" s="848"/>
      <c r="AA58" s="353">
        <f t="shared" si="7"/>
        <v>0</v>
      </c>
      <c r="AB58" s="355"/>
      <c r="AC58" s="841">
        <f t="shared" si="25"/>
        <v>0</v>
      </c>
      <c r="AD58"/>
      <c r="AE58"/>
      <c r="AF58"/>
    </row>
    <row r="59" spans="1:32" s="342" customFormat="1" ht="18" customHeight="1">
      <c r="A59" s="1343"/>
      <c r="B59" s="1344"/>
      <c r="C59" s="848"/>
      <c r="D59" s="844"/>
      <c r="E59" s="355"/>
      <c r="F59" s="353">
        <f t="shared" si="0"/>
        <v>0</v>
      </c>
      <c r="G59" s="355"/>
      <c r="H59" s="355"/>
      <c r="I59" s="353">
        <f t="shared" si="1"/>
        <v>0</v>
      </c>
      <c r="J59" s="355"/>
      <c r="K59" s="355"/>
      <c r="L59" s="353">
        <f t="shared" si="2"/>
        <v>0</v>
      </c>
      <c r="M59" s="355"/>
      <c r="N59" s="355"/>
      <c r="O59" s="353">
        <f t="shared" si="3"/>
        <v>0</v>
      </c>
      <c r="P59" s="355"/>
      <c r="Q59" s="355"/>
      <c r="R59" s="353">
        <f t="shared" si="4"/>
        <v>0</v>
      </c>
      <c r="S59" s="355"/>
      <c r="T59" s="355"/>
      <c r="U59" s="353">
        <f t="shared" si="5"/>
        <v>0</v>
      </c>
      <c r="V59" s="355"/>
      <c r="W59" s="355"/>
      <c r="X59" s="353">
        <f t="shared" si="6"/>
        <v>0</v>
      </c>
      <c r="Y59" s="355"/>
      <c r="Z59" s="355"/>
      <c r="AA59" s="353">
        <f t="shared" si="7"/>
        <v>0</v>
      </c>
      <c r="AB59" s="355"/>
      <c r="AC59" s="841">
        <f t="shared" si="25"/>
        <v>0</v>
      </c>
      <c r="AD59"/>
      <c r="AE59"/>
      <c r="AF59"/>
    </row>
    <row r="60" spans="1:32" s="342" customFormat="1" ht="18" customHeight="1">
      <c r="A60" s="1343"/>
      <c r="B60" s="1344"/>
      <c r="C60" s="848"/>
      <c r="D60" s="844"/>
      <c r="E60" s="848"/>
      <c r="F60" s="353">
        <f t="shared" ref="F60:F61" si="26">G60-E60</f>
        <v>0</v>
      </c>
      <c r="G60" s="848"/>
      <c r="H60" s="848"/>
      <c r="I60" s="353">
        <f t="shared" ref="I60:I61" si="27">J60-H60</f>
        <v>0</v>
      </c>
      <c r="J60" s="848"/>
      <c r="K60" s="848"/>
      <c r="L60" s="353">
        <f t="shared" ref="L60:L61" si="28">M60-K60</f>
        <v>0</v>
      </c>
      <c r="M60" s="848"/>
      <c r="N60" s="848"/>
      <c r="O60" s="353">
        <f t="shared" ref="O60:O61" si="29">P60-N60</f>
        <v>0</v>
      </c>
      <c r="P60" s="848"/>
      <c r="Q60" s="848"/>
      <c r="R60" s="353">
        <f t="shared" ref="R60:R61" si="30">S60-Q60</f>
        <v>0</v>
      </c>
      <c r="S60" s="848"/>
      <c r="T60" s="848"/>
      <c r="U60" s="353">
        <f t="shared" ref="U60:U61" si="31">V60-T60</f>
        <v>0</v>
      </c>
      <c r="V60" s="848"/>
      <c r="W60" s="848"/>
      <c r="X60" s="353">
        <f t="shared" ref="X60:X61" si="32">Y60-W60</f>
        <v>0</v>
      </c>
      <c r="Y60" s="848"/>
      <c r="Z60" s="848"/>
      <c r="AA60" s="353">
        <f t="shared" ref="AA60:AA61" si="33">AB60-Z60</f>
        <v>0</v>
      </c>
      <c r="AB60" s="848"/>
      <c r="AC60" s="841">
        <f t="shared" si="25"/>
        <v>0</v>
      </c>
    </row>
    <row r="61" spans="1:32" s="342" customFormat="1" ht="18" customHeight="1">
      <c r="A61" s="1343"/>
      <c r="B61" s="1344"/>
      <c r="C61" s="848"/>
      <c r="D61" s="844"/>
      <c r="E61" s="355"/>
      <c r="F61" s="353">
        <f t="shared" si="26"/>
        <v>0</v>
      </c>
      <c r="G61" s="355"/>
      <c r="H61" s="355"/>
      <c r="I61" s="353">
        <f t="shared" si="27"/>
        <v>0</v>
      </c>
      <c r="J61" s="355"/>
      <c r="K61" s="355"/>
      <c r="L61" s="353">
        <f t="shared" si="28"/>
        <v>0</v>
      </c>
      <c r="M61" s="355"/>
      <c r="N61" s="355"/>
      <c r="O61" s="353">
        <f t="shared" si="29"/>
        <v>0</v>
      </c>
      <c r="P61" s="355"/>
      <c r="Q61" s="355"/>
      <c r="R61" s="353">
        <f t="shared" si="30"/>
        <v>0</v>
      </c>
      <c r="S61" s="355"/>
      <c r="T61" s="355"/>
      <c r="U61" s="353">
        <f t="shared" si="31"/>
        <v>0</v>
      </c>
      <c r="V61" s="355"/>
      <c r="W61" s="355"/>
      <c r="X61" s="353">
        <f t="shared" si="32"/>
        <v>0</v>
      </c>
      <c r="Y61" s="355"/>
      <c r="Z61" s="355"/>
      <c r="AA61" s="353">
        <f t="shared" si="33"/>
        <v>0</v>
      </c>
      <c r="AB61" s="355"/>
      <c r="AC61" s="841">
        <f t="shared" si="25"/>
        <v>0</v>
      </c>
      <c r="AD61"/>
      <c r="AE61"/>
      <c r="AF61"/>
    </row>
    <row r="62" spans="1:32" s="342" customFormat="1" ht="18" customHeight="1">
      <c r="A62" s="1343"/>
      <c r="B62" s="1344"/>
      <c r="C62" s="848"/>
      <c r="D62" s="844"/>
      <c r="E62" s="848"/>
      <c r="F62" s="353">
        <f t="shared" si="0"/>
        <v>0</v>
      </c>
      <c r="G62" s="848"/>
      <c r="H62" s="848"/>
      <c r="I62" s="353">
        <f t="shared" si="1"/>
        <v>0</v>
      </c>
      <c r="J62" s="848"/>
      <c r="K62" s="848"/>
      <c r="L62" s="353">
        <f t="shared" si="2"/>
        <v>0</v>
      </c>
      <c r="M62" s="848"/>
      <c r="N62" s="848"/>
      <c r="O62" s="353">
        <f t="shared" si="3"/>
        <v>0</v>
      </c>
      <c r="P62" s="848"/>
      <c r="Q62" s="848"/>
      <c r="R62" s="353">
        <f t="shared" si="4"/>
        <v>0</v>
      </c>
      <c r="S62" s="848"/>
      <c r="T62" s="848"/>
      <c r="U62" s="353">
        <f t="shared" si="5"/>
        <v>0</v>
      </c>
      <c r="V62" s="848"/>
      <c r="W62" s="848"/>
      <c r="X62" s="353">
        <f t="shared" si="6"/>
        <v>0</v>
      </c>
      <c r="Y62" s="848"/>
      <c r="Z62" s="848"/>
      <c r="AA62" s="353">
        <f t="shared" si="7"/>
        <v>0</v>
      </c>
      <c r="AB62" s="848"/>
      <c r="AC62" s="841">
        <f t="shared" si="25"/>
        <v>0</v>
      </c>
    </row>
    <row r="63" spans="1:32" s="342" customFormat="1" ht="18" customHeight="1">
      <c r="A63" s="1343"/>
      <c r="B63" s="1344"/>
      <c r="C63" s="848"/>
      <c r="D63" s="844"/>
      <c r="E63" s="848"/>
      <c r="F63" s="353">
        <f t="shared" si="0"/>
        <v>0</v>
      </c>
      <c r="G63" s="848"/>
      <c r="H63" s="848"/>
      <c r="I63" s="353">
        <f t="shared" si="1"/>
        <v>0</v>
      </c>
      <c r="J63" s="848"/>
      <c r="K63" s="848"/>
      <c r="L63" s="353">
        <f t="shared" si="2"/>
        <v>0</v>
      </c>
      <c r="M63" s="848"/>
      <c r="N63" s="848"/>
      <c r="O63" s="353">
        <f t="shared" si="3"/>
        <v>0</v>
      </c>
      <c r="P63" s="848"/>
      <c r="Q63" s="848"/>
      <c r="R63" s="353">
        <f t="shared" si="4"/>
        <v>0</v>
      </c>
      <c r="S63" s="848"/>
      <c r="T63" s="848"/>
      <c r="U63" s="353">
        <f t="shared" si="5"/>
        <v>0</v>
      </c>
      <c r="V63" s="848"/>
      <c r="W63" s="848"/>
      <c r="X63" s="353">
        <f t="shared" si="6"/>
        <v>0</v>
      </c>
      <c r="Y63" s="848"/>
      <c r="Z63" s="848"/>
      <c r="AA63" s="353">
        <f t="shared" si="7"/>
        <v>0</v>
      </c>
      <c r="AB63" s="848"/>
      <c r="AC63" s="841">
        <f t="shared" si="25"/>
        <v>0</v>
      </c>
    </row>
    <row r="64" spans="1:32" s="342" customFormat="1" ht="18" customHeight="1">
      <c r="A64" s="1343"/>
      <c r="B64" s="1344"/>
      <c r="C64" s="848"/>
      <c r="D64" s="844"/>
      <c r="E64" s="848"/>
      <c r="F64" s="353">
        <f t="shared" si="0"/>
        <v>0</v>
      </c>
      <c r="G64" s="848"/>
      <c r="H64" s="848"/>
      <c r="I64" s="353">
        <f t="shared" si="1"/>
        <v>0</v>
      </c>
      <c r="J64" s="848"/>
      <c r="K64" s="848"/>
      <c r="L64" s="353">
        <f t="shared" si="2"/>
        <v>0</v>
      </c>
      <c r="M64" s="848"/>
      <c r="N64" s="848"/>
      <c r="O64" s="353">
        <f t="shared" si="3"/>
        <v>0</v>
      </c>
      <c r="P64" s="848"/>
      <c r="Q64" s="848"/>
      <c r="R64" s="353">
        <f t="shared" si="4"/>
        <v>0</v>
      </c>
      <c r="S64" s="848"/>
      <c r="T64" s="848"/>
      <c r="U64" s="353">
        <f t="shared" si="5"/>
        <v>0</v>
      </c>
      <c r="V64" s="848"/>
      <c r="W64" s="848"/>
      <c r="X64" s="353">
        <f t="shared" si="6"/>
        <v>0</v>
      </c>
      <c r="Y64" s="848"/>
      <c r="Z64" s="848"/>
      <c r="AA64" s="353">
        <f t="shared" si="7"/>
        <v>0</v>
      </c>
      <c r="AB64" s="848"/>
      <c r="AC64" s="841">
        <f t="shared" si="25"/>
        <v>0</v>
      </c>
    </row>
    <row r="65" spans="1:32" s="342" customFormat="1" ht="18" customHeight="1">
      <c r="A65" s="1343"/>
      <c r="B65" s="1344"/>
      <c r="C65" s="848"/>
      <c r="D65" s="844"/>
      <c r="E65" s="848"/>
      <c r="F65" s="353">
        <f t="shared" si="0"/>
        <v>0</v>
      </c>
      <c r="G65" s="848"/>
      <c r="H65" s="848"/>
      <c r="I65" s="353">
        <f t="shared" si="1"/>
        <v>0</v>
      </c>
      <c r="J65" s="848"/>
      <c r="K65" s="848"/>
      <c r="L65" s="353">
        <f t="shared" si="2"/>
        <v>0</v>
      </c>
      <c r="M65" s="848"/>
      <c r="N65" s="848"/>
      <c r="O65" s="353">
        <f t="shared" si="3"/>
        <v>0</v>
      </c>
      <c r="P65" s="848"/>
      <c r="Q65" s="848"/>
      <c r="R65" s="353">
        <f t="shared" si="4"/>
        <v>0</v>
      </c>
      <c r="S65" s="848"/>
      <c r="T65" s="848"/>
      <c r="U65" s="353">
        <f t="shared" si="5"/>
        <v>0</v>
      </c>
      <c r="V65" s="848"/>
      <c r="W65" s="848"/>
      <c r="X65" s="353">
        <f t="shared" si="6"/>
        <v>0</v>
      </c>
      <c r="Y65" s="848"/>
      <c r="Z65" s="848"/>
      <c r="AA65" s="353">
        <f t="shared" si="7"/>
        <v>0</v>
      </c>
      <c r="AB65" s="848"/>
      <c r="AC65" s="841">
        <f t="shared" si="25"/>
        <v>0</v>
      </c>
    </row>
    <row r="66" spans="1:32" s="342" customFormat="1" ht="18" customHeight="1">
      <c r="A66" s="1343"/>
      <c r="B66" s="1344"/>
      <c r="C66" s="848"/>
      <c r="D66" s="844"/>
      <c r="E66" s="848"/>
      <c r="F66" s="353">
        <f t="shared" si="0"/>
        <v>0</v>
      </c>
      <c r="G66" s="848"/>
      <c r="H66" s="848"/>
      <c r="I66" s="353">
        <f t="shared" si="1"/>
        <v>0</v>
      </c>
      <c r="J66" s="848"/>
      <c r="K66" s="848"/>
      <c r="L66" s="353">
        <f t="shared" si="2"/>
        <v>0</v>
      </c>
      <c r="M66" s="848"/>
      <c r="N66" s="848"/>
      <c r="O66" s="353">
        <f t="shared" si="3"/>
        <v>0</v>
      </c>
      <c r="P66" s="848"/>
      <c r="Q66" s="848"/>
      <c r="R66" s="353">
        <f t="shared" si="4"/>
        <v>0</v>
      </c>
      <c r="S66" s="848"/>
      <c r="T66" s="848"/>
      <c r="U66" s="353">
        <f t="shared" si="5"/>
        <v>0</v>
      </c>
      <c r="V66" s="848"/>
      <c r="W66" s="848"/>
      <c r="X66" s="353">
        <f t="shared" si="6"/>
        <v>0</v>
      </c>
      <c r="Y66" s="848"/>
      <c r="Z66" s="848"/>
      <c r="AA66" s="353">
        <f t="shared" si="7"/>
        <v>0</v>
      </c>
      <c r="AB66" s="848"/>
      <c r="AC66" s="841">
        <f t="shared" si="25"/>
        <v>0</v>
      </c>
    </row>
    <row r="67" spans="1:32" ht="18" customHeight="1">
      <c r="A67" s="1562" t="s">
        <v>301</v>
      </c>
      <c r="B67" s="1563"/>
      <c r="C67" s="1085">
        <f t="shared" ref="C67:AB67" si="34">ROUND(SUM(C13:C66),0)</f>
        <v>0</v>
      </c>
      <c r="D67" s="1085">
        <f t="shared" si="34"/>
        <v>0</v>
      </c>
      <c r="E67" s="1085">
        <f t="shared" si="34"/>
        <v>0</v>
      </c>
      <c r="F67" s="1085">
        <f t="shared" si="34"/>
        <v>0</v>
      </c>
      <c r="G67" s="1085">
        <f t="shared" si="34"/>
        <v>0</v>
      </c>
      <c r="H67" s="1085">
        <f t="shared" si="34"/>
        <v>0</v>
      </c>
      <c r="I67" s="1085">
        <f t="shared" si="34"/>
        <v>0</v>
      </c>
      <c r="J67" s="1085">
        <f t="shared" si="34"/>
        <v>0</v>
      </c>
      <c r="K67" s="1085">
        <f t="shared" si="34"/>
        <v>0</v>
      </c>
      <c r="L67" s="1085">
        <f t="shared" si="34"/>
        <v>0</v>
      </c>
      <c r="M67" s="1085">
        <f t="shared" si="34"/>
        <v>0</v>
      </c>
      <c r="N67" s="1085">
        <f t="shared" si="34"/>
        <v>0</v>
      </c>
      <c r="O67" s="1085">
        <f t="shared" si="34"/>
        <v>0</v>
      </c>
      <c r="P67" s="1085">
        <f t="shared" si="34"/>
        <v>0</v>
      </c>
      <c r="Q67" s="1085">
        <f t="shared" si="34"/>
        <v>0</v>
      </c>
      <c r="R67" s="1085">
        <f t="shared" si="34"/>
        <v>0</v>
      </c>
      <c r="S67" s="1085">
        <f t="shared" si="34"/>
        <v>0</v>
      </c>
      <c r="T67" s="1085">
        <f t="shared" si="34"/>
        <v>0</v>
      </c>
      <c r="U67" s="1085">
        <f t="shared" si="34"/>
        <v>0</v>
      </c>
      <c r="V67" s="1085">
        <f t="shared" si="34"/>
        <v>0</v>
      </c>
      <c r="W67" s="1085">
        <f t="shared" si="34"/>
        <v>0</v>
      </c>
      <c r="X67" s="1085">
        <f t="shared" si="34"/>
        <v>0</v>
      </c>
      <c r="Y67" s="1085">
        <f t="shared" si="34"/>
        <v>0</v>
      </c>
      <c r="Z67" s="1085">
        <f t="shared" si="34"/>
        <v>0</v>
      </c>
      <c r="AA67" s="1085">
        <f t="shared" si="34"/>
        <v>0</v>
      </c>
      <c r="AB67" s="1085">
        <f t="shared" si="34"/>
        <v>0</v>
      </c>
      <c r="AC67" s="1085">
        <f t="shared" ref="AC67" si="35">SUM(AC13:AC66)</f>
        <v>0</v>
      </c>
    </row>
    <row r="68" spans="1:32" s="342" customFormat="1" ht="18" customHeight="1">
      <c r="A68" s="1561"/>
      <c r="B68" s="1351"/>
      <c r="C68" s="1094"/>
      <c r="D68" s="1094"/>
      <c r="E68" s="1094"/>
      <c r="F68" s="1095"/>
      <c r="G68" s="1094"/>
      <c r="H68" s="1094"/>
      <c r="I68" s="1095"/>
      <c r="J68" s="1094"/>
      <c r="K68" s="1094"/>
      <c r="L68" s="1095"/>
      <c r="M68" s="1094"/>
      <c r="N68" s="1094"/>
      <c r="O68" s="1095"/>
      <c r="P68" s="1094"/>
      <c r="Q68" s="1094"/>
      <c r="R68" s="1095"/>
      <c r="S68" s="1094"/>
      <c r="T68" s="1094"/>
      <c r="U68" s="1095"/>
      <c r="V68" s="1094"/>
      <c r="W68" s="1094"/>
      <c r="X68" s="1095"/>
      <c r="Y68" s="1094"/>
      <c r="Z68" s="1094"/>
      <c r="AA68" s="1095"/>
      <c r="AB68" s="1094"/>
      <c r="AC68" s="1090"/>
    </row>
    <row r="69" spans="1:32" s="342" customFormat="1" ht="18" customHeight="1">
      <c r="A69" s="1560" t="s">
        <v>302</v>
      </c>
      <c r="B69" s="1350"/>
      <c r="C69" s="1096"/>
      <c r="D69" s="1096"/>
      <c r="E69" s="1096"/>
      <c r="F69" s="1097"/>
      <c r="G69" s="1096"/>
      <c r="H69" s="1096"/>
      <c r="I69" s="1097"/>
      <c r="J69" s="1096"/>
      <c r="K69" s="1096"/>
      <c r="L69" s="1097"/>
      <c r="M69" s="1096"/>
      <c r="N69" s="1096"/>
      <c r="O69" s="1097"/>
      <c r="P69" s="1096"/>
      <c r="Q69" s="1096"/>
      <c r="R69" s="1097"/>
      <c r="S69" s="1096"/>
      <c r="T69" s="1096"/>
      <c r="U69" s="1097"/>
      <c r="V69" s="1096"/>
      <c r="W69" s="1096"/>
      <c r="X69" s="1097"/>
      <c r="Y69" s="1096"/>
      <c r="Z69" s="1096"/>
      <c r="AA69" s="1097"/>
      <c r="AB69" s="1096"/>
      <c r="AC69" s="1091"/>
    </row>
    <row r="70" spans="1:32" s="342" customFormat="1" ht="18" customHeight="1">
      <c r="A70" s="1564"/>
      <c r="B70" s="1565"/>
      <c r="C70" s="848"/>
      <c r="D70" s="1091"/>
      <c r="E70" s="1086"/>
      <c r="F70" s="385">
        <f t="shared" ref="F70:F89" si="36">G70-E70</f>
        <v>0</v>
      </c>
      <c r="G70" s="1086"/>
      <c r="H70" s="1086"/>
      <c r="I70" s="385">
        <f t="shared" ref="I70:I90" si="37">J70-H70</f>
        <v>0</v>
      </c>
      <c r="J70" s="1086"/>
      <c r="K70" s="1086"/>
      <c r="L70" s="385">
        <f t="shared" ref="L70:L90" si="38">M70-K70</f>
        <v>0</v>
      </c>
      <c r="M70" s="1086"/>
      <c r="N70" s="1086"/>
      <c r="O70" s="385">
        <f t="shared" ref="O70:O90" si="39">P70-N70</f>
        <v>0</v>
      </c>
      <c r="P70" s="1086"/>
      <c r="Q70" s="1086"/>
      <c r="R70" s="385">
        <f t="shared" ref="R70:R90" si="40">S70-Q70</f>
        <v>0</v>
      </c>
      <c r="S70" s="1086"/>
      <c r="T70" s="1086"/>
      <c r="U70" s="385">
        <f t="shared" ref="U70:U90" si="41">V70-T70</f>
        <v>0</v>
      </c>
      <c r="V70" s="1086"/>
      <c r="W70" s="1086"/>
      <c r="X70" s="385">
        <f t="shared" ref="X70:X90" si="42">Y70-W70</f>
        <v>0</v>
      </c>
      <c r="Y70" s="1086"/>
      <c r="Z70" s="1086"/>
      <c r="AA70" s="385">
        <f t="shared" ref="AA70:AA90" si="43">AB70-Z70</f>
        <v>0</v>
      </c>
      <c r="AB70" s="1086"/>
      <c r="AC70" s="1093">
        <f>SUM(C70,D70)</f>
        <v>0</v>
      </c>
      <c r="AE70" s="1088"/>
    </row>
    <row r="71" spans="1:32" s="342" customFormat="1" ht="18" customHeight="1">
      <c r="A71" s="1343"/>
      <c r="B71" s="1344"/>
      <c r="C71" s="848"/>
      <c r="D71" s="844"/>
      <c r="E71" s="848"/>
      <c r="F71" s="353">
        <f t="shared" ref="F71:F77" si="44">G71-E71</f>
        <v>0</v>
      </c>
      <c r="G71" s="848"/>
      <c r="H71" s="848"/>
      <c r="I71" s="353">
        <f t="shared" ref="I71:I77" si="45">J71-H71</f>
        <v>0</v>
      </c>
      <c r="J71" s="848"/>
      <c r="K71" s="848"/>
      <c r="L71" s="353">
        <f t="shared" ref="L71:L77" si="46">M71-K71</f>
        <v>0</v>
      </c>
      <c r="M71" s="848"/>
      <c r="N71" s="848"/>
      <c r="O71" s="353">
        <f t="shared" ref="O71:O77" si="47">P71-N71</f>
        <v>0</v>
      </c>
      <c r="P71" s="848"/>
      <c r="Q71" s="848"/>
      <c r="R71" s="353">
        <f t="shared" ref="R71:R77" si="48">S71-Q71</f>
        <v>0</v>
      </c>
      <c r="S71" s="848"/>
      <c r="T71" s="848"/>
      <c r="U71" s="353">
        <f t="shared" ref="U71:U77" si="49">V71-T71</f>
        <v>0</v>
      </c>
      <c r="V71" s="848"/>
      <c r="W71" s="848"/>
      <c r="X71" s="353">
        <f t="shared" ref="X71:X77" si="50">Y71-W71</f>
        <v>0</v>
      </c>
      <c r="Y71" s="848"/>
      <c r="Z71" s="848"/>
      <c r="AA71" s="353">
        <f t="shared" ref="AA71:AA77" si="51">AB71-Z71</f>
        <v>0</v>
      </c>
      <c r="AB71" s="848"/>
      <c r="AC71" s="841">
        <f t="shared" ref="AC71:AC79" si="52">SUM(C71,D71)</f>
        <v>0</v>
      </c>
      <c r="AE71" s="1088"/>
    </row>
    <row r="72" spans="1:32" s="342" customFormat="1" ht="18" customHeight="1">
      <c r="A72" s="1343"/>
      <c r="B72" s="1344"/>
      <c r="C72" s="848"/>
      <c r="D72" s="844"/>
      <c r="E72" s="848"/>
      <c r="F72" s="353">
        <f t="shared" si="44"/>
        <v>0</v>
      </c>
      <c r="G72" s="848"/>
      <c r="H72" s="848"/>
      <c r="I72" s="353">
        <f t="shared" si="45"/>
        <v>0</v>
      </c>
      <c r="J72" s="848"/>
      <c r="K72" s="848"/>
      <c r="L72" s="353">
        <f t="shared" si="46"/>
        <v>0</v>
      </c>
      <c r="M72" s="848"/>
      <c r="N72" s="848"/>
      <c r="O72" s="353">
        <f t="shared" si="47"/>
        <v>0</v>
      </c>
      <c r="P72" s="848"/>
      <c r="Q72" s="848"/>
      <c r="R72" s="353">
        <f t="shared" si="48"/>
        <v>0</v>
      </c>
      <c r="S72" s="848"/>
      <c r="T72" s="848"/>
      <c r="U72" s="353">
        <f t="shared" si="49"/>
        <v>0</v>
      </c>
      <c r="V72" s="848"/>
      <c r="W72" s="848"/>
      <c r="X72" s="353">
        <f t="shared" si="50"/>
        <v>0</v>
      </c>
      <c r="Y72" s="848"/>
      <c r="Z72" s="848"/>
      <c r="AA72" s="353">
        <f t="shared" si="51"/>
        <v>0</v>
      </c>
      <c r="AB72" s="848"/>
      <c r="AC72" s="841">
        <f t="shared" si="52"/>
        <v>0</v>
      </c>
      <c r="AE72" s="1088"/>
    </row>
    <row r="73" spans="1:32" s="342" customFormat="1" ht="18" customHeight="1">
      <c r="A73" s="1343"/>
      <c r="B73" s="1344"/>
      <c r="C73" s="848"/>
      <c r="D73" s="844"/>
      <c r="E73" s="848"/>
      <c r="F73" s="353">
        <f t="shared" si="44"/>
        <v>0</v>
      </c>
      <c r="G73" s="848"/>
      <c r="H73" s="848"/>
      <c r="I73" s="353">
        <f t="shared" si="45"/>
        <v>0</v>
      </c>
      <c r="J73" s="848"/>
      <c r="K73" s="848"/>
      <c r="L73" s="353">
        <f t="shared" si="46"/>
        <v>0</v>
      </c>
      <c r="M73" s="848"/>
      <c r="N73" s="848"/>
      <c r="O73" s="353">
        <f t="shared" si="47"/>
        <v>0</v>
      </c>
      <c r="P73" s="848"/>
      <c r="Q73" s="848"/>
      <c r="R73" s="353">
        <f t="shared" si="48"/>
        <v>0</v>
      </c>
      <c r="S73" s="848"/>
      <c r="T73" s="848"/>
      <c r="U73" s="353">
        <f t="shared" si="49"/>
        <v>0</v>
      </c>
      <c r="V73" s="848"/>
      <c r="W73" s="848"/>
      <c r="X73" s="353">
        <f t="shared" si="50"/>
        <v>0</v>
      </c>
      <c r="Y73" s="848"/>
      <c r="Z73" s="848"/>
      <c r="AA73" s="353">
        <f t="shared" si="51"/>
        <v>0</v>
      </c>
      <c r="AB73" s="848"/>
      <c r="AC73" s="841">
        <f t="shared" si="52"/>
        <v>0</v>
      </c>
      <c r="AE73" s="1088"/>
    </row>
    <row r="74" spans="1:32" s="342" customFormat="1" ht="18" customHeight="1">
      <c r="A74" s="1343"/>
      <c r="B74" s="1344"/>
      <c r="C74" s="848"/>
      <c r="D74" s="844"/>
      <c r="E74" s="848"/>
      <c r="F74" s="353">
        <f t="shared" si="44"/>
        <v>0</v>
      </c>
      <c r="G74" s="848"/>
      <c r="H74" s="848"/>
      <c r="I74" s="353">
        <f t="shared" si="45"/>
        <v>0</v>
      </c>
      <c r="J74" s="848"/>
      <c r="K74" s="848"/>
      <c r="L74" s="353">
        <f t="shared" si="46"/>
        <v>0</v>
      </c>
      <c r="M74" s="848"/>
      <c r="N74" s="848"/>
      <c r="O74" s="353">
        <f t="shared" si="47"/>
        <v>0</v>
      </c>
      <c r="P74" s="848"/>
      <c r="Q74" s="848"/>
      <c r="R74" s="353">
        <f t="shared" si="48"/>
        <v>0</v>
      </c>
      <c r="S74" s="848"/>
      <c r="T74" s="848"/>
      <c r="U74" s="353">
        <f t="shared" si="49"/>
        <v>0</v>
      </c>
      <c r="V74" s="848"/>
      <c r="W74" s="848"/>
      <c r="X74" s="353">
        <f t="shared" si="50"/>
        <v>0</v>
      </c>
      <c r="Y74" s="848"/>
      <c r="Z74" s="848"/>
      <c r="AA74" s="353">
        <f t="shared" si="51"/>
        <v>0</v>
      </c>
      <c r="AB74" s="848"/>
      <c r="AC74" s="841">
        <f t="shared" si="52"/>
        <v>0</v>
      </c>
      <c r="AE74" s="1088"/>
    </row>
    <row r="75" spans="1:32" s="342" customFormat="1" ht="18" customHeight="1">
      <c r="A75" s="1343"/>
      <c r="B75" s="1344"/>
      <c r="C75" s="848"/>
      <c r="D75" s="844"/>
      <c r="E75" s="848"/>
      <c r="F75" s="353">
        <f t="shared" si="44"/>
        <v>0</v>
      </c>
      <c r="G75" s="848"/>
      <c r="H75" s="848"/>
      <c r="I75" s="353">
        <f t="shared" si="45"/>
        <v>0</v>
      </c>
      <c r="J75" s="848"/>
      <c r="K75" s="848"/>
      <c r="L75" s="353">
        <f t="shared" si="46"/>
        <v>0</v>
      </c>
      <c r="M75" s="848"/>
      <c r="N75" s="848"/>
      <c r="O75" s="353">
        <f t="shared" si="47"/>
        <v>0</v>
      </c>
      <c r="P75" s="848"/>
      <c r="Q75" s="848"/>
      <c r="R75" s="353">
        <f t="shared" si="48"/>
        <v>0</v>
      </c>
      <c r="S75" s="848"/>
      <c r="T75" s="848"/>
      <c r="U75" s="353">
        <f t="shared" si="49"/>
        <v>0</v>
      </c>
      <c r="V75" s="848"/>
      <c r="W75" s="848"/>
      <c r="X75" s="353">
        <f t="shared" si="50"/>
        <v>0</v>
      </c>
      <c r="Y75" s="848"/>
      <c r="Z75" s="848"/>
      <c r="AA75" s="353">
        <f t="shared" si="51"/>
        <v>0</v>
      </c>
      <c r="AB75" s="848"/>
      <c r="AC75" s="841">
        <f t="shared" si="52"/>
        <v>0</v>
      </c>
      <c r="AE75" s="1088"/>
    </row>
    <row r="76" spans="1:32" s="342" customFormat="1" ht="18" customHeight="1">
      <c r="A76" s="1343"/>
      <c r="B76" s="1344"/>
      <c r="C76" s="848"/>
      <c r="D76" s="844"/>
      <c r="E76" s="848"/>
      <c r="F76" s="353">
        <f t="shared" si="44"/>
        <v>0</v>
      </c>
      <c r="G76" s="848"/>
      <c r="H76" s="848"/>
      <c r="I76" s="353">
        <f t="shared" si="45"/>
        <v>0</v>
      </c>
      <c r="J76" s="848"/>
      <c r="K76" s="848"/>
      <c r="L76" s="353">
        <f t="shared" si="46"/>
        <v>0</v>
      </c>
      <c r="M76" s="848"/>
      <c r="N76" s="848"/>
      <c r="O76" s="353">
        <f t="shared" si="47"/>
        <v>0</v>
      </c>
      <c r="P76" s="848"/>
      <c r="Q76" s="848"/>
      <c r="R76" s="353">
        <f t="shared" si="48"/>
        <v>0</v>
      </c>
      <c r="S76" s="848"/>
      <c r="T76" s="848"/>
      <c r="U76" s="353">
        <f t="shared" si="49"/>
        <v>0</v>
      </c>
      <c r="V76" s="848"/>
      <c r="W76" s="848"/>
      <c r="X76" s="353">
        <f t="shared" si="50"/>
        <v>0</v>
      </c>
      <c r="Y76" s="848"/>
      <c r="Z76" s="848"/>
      <c r="AA76" s="353">
        <f t="shared" si="51"/>
        <v>0</v>
      </c>
      <c r="AB76" s="848"/>
      <c r="AC76" s="841">
        <f t="shared" si="52"/>
        <v>0</v>
      </c>
      <c r="AE76" s="1088"/>
    </row>
    <row r="77" spans="1:32" s="342" customFormat="1" ht="18" customHeight="1">
      <c r="A77" s="1343"/>
      <c r="B77" s="1344"/>
      <c r="C77" s="848"/>
      <c r="D77" s="844"/>
      <c r="E77" s="848"/>
      <c r="F77" s="353">
        <f t="shared" si="44"/>
        <v>0</v>
      </c>
      <c r="G77" s="848"/>
      <c r="H77" s="848"/>
      <c r="I77" s="353">
        <f t="shared" si="45"/>
        <v>0</v>
      </c>
      <c r="J77" s="848"/>
      <c r="K77" s="848"/>
      <c r="L77" s="353">
        <f t="shared" si="46"/>
        <v>0</v>
      </c>
      <c r="M77" s="848"/>
      <c r="N77" s="848"/>
      <c r="O77" s="353">
        <f t="shared" si="47"/>
        <v>0</v>
      </c>
      <c r="P77" s="848"/>
      <c r="Q77" s="848"/>
      <c r="R77" s="353">
        <f t="shared" si="48"/>
        <v>0</v>
      </c>
      <c r="S77" s="848"/>
      <c r="T77" s="848"/>
      <c r="U77" s="353">
        <f t="shared" si="49"/>
        <v>0</v>
      </c>
      <c r="V77" s="848"/>
      <c r="W77" s="848"/>
      <c r="X77" s="353">
        <f t="shared" si="50"/>
        <v>0</v>
      </c>
      <c r="Y77" s="848"/>
      <c r="Z77" s="848"/>
      <c r="AA77" s="353">
        <f t="shared" si="51"/>
        <v>0</v>
      </c>
      <c r="AB77" s="848"/>
      <c r="AC77" s="841">
        <f t="shared" si="52"/>
        <v>0</v>
      </c>
      <c r="AE77" s="1088"/>
    </row>
    <row r="78" spans="1:32" s="342" customFormat="1" ht="18" customHeight="1">
      <c r="A78" s="1343"/>
      <c r="B78" s="1344"/>
      <c r="C78" s="848"/>
      <c r="D78" s="844"/>
      <c r="E78" s="848"/>
      <c r="F78" s="353">
        <f t="shared" si="36"/>
        <v>0</v>
      </c>
      <c r="G78" s="848"/>
      <c r="H78" s="848"/>
      <c r="I78" s="353">
        <f t="shared" si="37"/>
        <v>0</v>
      </c>
      <c r="J78" s="848"/>
      <c r="K78" s="848"/>
      <c r="L78" s="353">
        <f t="shared" si="38"/>
        <v>0</v>
      </c>
      <c r="M78" s="848"/>
      <c r="N78" s="848"/>
      <c r="O78" s="353">
        <f t="shared" si="39"/>
        <v>0</v>
      </c>
      <c r="P78" s="848"/>
      <c r="Q78" s="848"/>
      <c r="R78" s="353">
        <f t="shared" si="40"/>
        <v>0</v>
      </c>
      <c r="S78" s="848"/>
      <c r="T78" s="848"/>
      <c r="U78" s="353">
        <f t="shared" si="41"/>
        <v>0</v>
      </c>
      <c r="V78" s="848"/>
      <c r="W78" s="848"/>
      <c r="X78" s="353">
        <f t="shared" si="42"/>
        <v>0</v>
      </c>
      <c r="Y78" s="848"/>
      <c r="Z78" s="848"/>
      <c r="AA78" s="353">
        <f t="shared" si="43"/>
        <v>0</v>
      </c>
      <c r="AB78" s="848"/>
      <c r="AC78" s="841">
        <f t="shared" si="52"/>
        <v>0</v>
      </c>
      <c r="AE78" s="1088"/>
    </row>
    <row r="79" spans="1:32" s="342" customFormat="1" ht="18" customHeight="1">
      <c r="A79" s="1566"/>
      <c r="B79" s="1567"/>
      <c r="C79" s="848"/>
      <c r="D79" s="1090"/>
      <c r="E79" s="1087"/>
      <c r="F79" s="383">
        <f t="shared" si="36"/>
        <v>0</v>
      </c>
      <c r="G79" s="1087"/>
      <c r="H79" s="1087"/>
      <c r="I79" s="383">
        <f t="shared" si="37"/>
        <v>0</v>
      </c>
      <c r="J79" s="1087"/>
      <c r="K79" s="1087"/>
      <c r="L79" s="383">
        <f t="shared" si="38"/>
        <v>0</v>
      </c>
      <c r="M79" s="1087"/>
      <c r="N79" s="1087"/>
      <c r="O79" s="383">
        <f t="shared" si="39"/>
        <v>0</v>
      </c>
      <c r="P79" s="1087"/>
      <c r="Q79" s="1087"/>
      <c r="R79" s="383">
        <f t="shared" si="40"/>
        <v>0</v>
      </c>
      <c r="S79" s="1087"/>
      <c r="T79" s="1087"/>
      <c r="U79" s="383">
        <f t="shared" si="41"/>
        <v>0</v>
      </c>
      <c r="V79" s="1087"/>
      <c r="W79" s="1087"/>
      <c r="X79" s="383">
        <f t="shared" si="42"/>
        <v>0</v>
      </c>
      <c r="Y79" s="1087"/>
      <c r="Z79" s="1087"/>
      <c r="AA79" s="383">
        <f t="shared" si="43"/>
        <v>0</v>
      </c>
      <c r="AB79" s="1087"/>
      <c r="AC79" s="862">
        <f t="shared" si="52"/>
        <v>0</v>
      </c>
      <c r="AE79" s="1088"/>
    </row>
    <row r="80" spans="1:32" s="342" customFormat="1" ht="18" customHeight="1">
      <c r="A80" s="1348" t="s">
        <v>303</v>
      </c>
      <c r="B80" s="1349"/>
      <c r="C80" s="845"/>
      <c r="D80" s="845"/>
      <c r="E80" s="845"/>
      <c r="F80" s="387"/>
      <c r="G80" s="835"/>
      <c r="H80" s="845"/>
      <c r="I80" s="387"/>
      <c r="J80" s="835"/>
      <c r="K80" s="845"/>
      <c r="L80" s="387"/>
      <c r="M80" s="835"/>
      <c r="N80" s="845"/>
      <c r="O80" s="387"/>
      <c r="P80" s="835"/>
      <c r="Q80" s="845"/>
      <c r="R80" s="387"/>
      <c r="S80" s="835"/>
      <c r="T80" s="845"/>
      <c r="U80" s="387"/>
      <c r="V80" s="835"/>
      <c r="W80" s="845"/>
      <c r="X80" s="387"/>
      <c r="Y80" s="835"/>
      <c r="Z80" s="845"/>
      <c r="AA80" s="387"/>
      <c r="AB80" s="835"/>
      <c r="AC80" s="894"/>
      <c r="AD80"/>
      <c r="AE80"/>
      <c r="AF80"/>
    </row>
    <row r="81" spans="1:32" s="342" customFormat="1" ht="18" customHeight="1">
      <c r="A81" s="1564"/>
      <c r="B81" s="1565"/>
      <c r="C81" s="848"/>
      <c r="D81" s="1091"/>
      <c r="E81" s="1086"/>
      <c r="F81" s="385">
        <f t="shared" si="36"/>
        <v>0</v>
      </c>
      <c r="G81" s="1086"/>
      <c r="H81" s="1086"/>
      <c r="I81" s="385">
        <f t="shared" si="37"/>
        <v>0</v>
      </c>
      <c r="J81" s="1086"/>
      <c r="K81" s="1086"/>
      <c r="L81" s="385">
        <f t="shared" si="38"/>
        <v>0</v>
      </c>
      <c r="M81" s="1086"/>
      <c r="N81" s="1086"/>
      <c r="O81" s="385">
        <f t="shared" si="39"/>
        <v>0</v>
      </c>
      <c r="P81" s="1086"/>
      <c r="Q81" s="1086"/>
      <c r="R81" s="385">
        <f t="shared" si="40"/>
        <v>0</v>
      </c>
      <c r="S81" s="1086"/>
      <c r="T81" s="1086"/>
      <c r="U81" s="385">
        <f t="shared" si="41"/>
        <v>0</v>
      </c>
      <c r="V81" s="1086"/>
      <c r="W81" s="1086"/>
      <c r="X81" s="385">
        <f t="shared" si="42"/>
        <v>0</v>
      </c>
      <c r="Y81" s="1086"/>
      <c r="Z81" s="1086"/>
      <c r="AA81" s="385">
        <f t="shared" si="43"/>
        <v>0</v>
      </c>
      <c r="AB81" s="1086"/>
      <c r="AC81" s="1093">
        <f>SUM(C81,D81)</f>
        <v>0</v>
      </c>
      <c r="AE81" s="1088"/>
    </row>
    <row r="82" spans="1:32" s="342" customFormat="1" ht="18" customHeight="1">
      <c r="A82" s="1343"/>
      <c r="B82" s="1344"/>
      <c r="C82" s="848"/>
      <c r="D82" s="1091"/>
      <c r="E82" s="848"/>
      <c r="F82" s="353">
        <f t="shared" si="36"/>
        <v>0</v>
      </c>
      <c r="G82" s="848"/>
      <c r="H82" s="848"/>
      <c r="I82" s="353">
        <f t="shared" si="37"/>
        <v>0</v>
      </c>
      <c r="J82" s="848"/>
      <c r="K82" s="848"/>
      <c r="L82" s="353">
        <f t="shared" si="38"/>
        <v>0</v>
      </c>
      <c r="M82" s="848"/>
      <c r="N82" s="848"/>
      <c r="O82" s="353">
        <f t="shared" si="39"/>
        <v>0</v>
      </c>
      <c r="P82" s="848"/>
      <c r="Q82" s="848"/>
      <c r="R82" s="353">
        <f t="shared" si="40"/>
        <v>0</v>
      </c>
      <c r="S82" s="848"/>
      <c r="T82" s="848"/>
      <c r="U82" s="353">
        <f t="shared" si="41"/>
        <v>0</v>
      </c>
      <c r="V82" s="848"/>
      <c r="W82" s="848"/>
      <c r="X82" s="353">
        <f t="shared" si="42"/>
        <v>0</v>
      </c>
      <c r="Y82" s="848"/>
      <c r="Z82" s="848"/>
      <c r="AA82" s="353">
        <f t="shared" si="43"/>
        <v>0</v>
      </c>
      <c r="AB82" s="848"/>
      <c r="AC82" s="841">
        <f t="shared" ref="AC82:AC89" si="53">SUM(C82,D82)</f>
        <v>0</v>
      </c>
      <c r="AE82" s="1088"/>
    </row>
    <row r="83" spans="1:32" s="342" customFormat="1" ht="18" customHeight="1">
      <c r="A83" s="1343"/>
      <c r="B83" s="1344"/>
      <c r="C83" s="848"/>
      <c r="D83" s="1091"/>
      <c r="E83" s="848"/>
      <c r="F83" s="353">
        <f t="shared" si="36"/>
        <v>0</v>
      </c>
      <c r="G83" s="848"/>
      <c r="H83" s="848"/>
      <c r="I83" s="353">
        <f t="shared" si="37"/>
        <v>0</v>
      </c>
      <c r="J83" s="848"/>
      <c r="K83" s="848"/>
      <c r="L83" s="353">
        <f t="shared" si="38"/>
        <v>0</v>
      </c>
      <c r="M83" s="848"/>
      <c r="N83" s="848"/>
      <c r="O83" s="353">
        <f t="shared" si="39"/>
        <v>0</v>
      </c>
      <c r="P83" s="848"/>
      <c r="Q83" s="848"/>
      <c r="R83" s="353">
        <f t="shared" si="40"/>
        <v>0</v>
      </c>
      <c r="S83" s="848"/>
      <c r="T83" s="848"/>
      <c r="U83" s="353">
        <f t="shared" si="41"/>
        <v>0</v>
      </c>
      <c r="V83" s="848"/>
      <c r="W83" s="848"/>
      <c r="X83" s="353">
        <f t="shared" si="42"/>
        <v>0</v>
      </c>
      <c r="Y83" s="848"/>
      <c r="Z83" s="848"/>
      <c r="AA83" s="353">
        <f t="shared" si="43"/>
        <v>0</v>
      </c>
      <c r="AB83" s="848"/>
      <c r="AC83" s="841">
        <f t="shared" si="53"/>
        <v>0</v>
      </c>
      <c r="AE83" s="1088"/>
    </row>
    <row r="84" spans="1:32" s="342" customFormat="1" ht="18" customHeight="1">
      <c r="A84" s="1343"/>
      <c r="B84" s="1344"/>
      <c r="C84" s="848"/>
      <c r="D84" s="1091"/>
      <c r="E84" s="848"/>
      <c r="F84" s="353">
        <f t="shared" ref="F84:F86" si="54">G84-E84</f>
        <v>0</v>
      </c>
      <c r="G84" s="848"/>
      <c r="H84" s="848"/>
      <c r="I84" s="353">
        <f t="shared" ref="I84:I86" si="55">J84-H84</f>
        <v>0</v>
      </c>
      <c r="J84" s="848"/>
      <c r="K84" s="848"/>
      <c r="L84" s="353">
        <f t="shared" ref="L84:L86" si="56">M84-K84</f>
        <v>0</v>
      </c>
      <c r="M84" s="848"/>
      <c r="N84" s="848"/>
      <c r="O84" s="353">
        <f t="shared" ref="O84:O86" si="57">P84-N84</f>
        <v>0</v>
      </c>
      <c r="P84" s="848"/>
      <c r="Q84" s="848"/>
      <c r="R84" s="353">
        <f t="shared" ref="R84:R86" si="58">S84-Q84</f>
        <v>0</v>
      </c>
      <c r="S84" s="848"/>
      <c r="T84" s="848"/>
      <c r="U84" s="353">
        <f t="shared" ref="U84:U86" si="59">V84-T84</f>
        <v>0</v>
      </c>
      <c r="V84" s="848"/>
      <c r="W84" s="848"/>
      <c r="X84" s="353">
        <f t="shared" ref="X84:X86" si="60">Y84-W84</f>
        <v>0</v>
      </c>
      <c r="Y84" s="848"/>
      <c r="Z84" s="848"/>
      <c r="AA84" s="353">
        <f t="shared" ref="AA84:AA86" si="61">AB84-Z84</f>
        <v>0</v>
      </c>
      <c r="AB84" s="848"/>
      <c r="AC84" s="841">
        <f t="shared" si="53"/>
        <v>0</v>
      </c>
      <c r="AE84" s="1088"/>
    </row>
    <row r="85" spans="1:32" s="342" customFormat="1" ht="18" customHeight="1">
      <c r="A85" s="1343"/>
      <c r="B85" s="1344"/>
      <c r="C85" s="848"/>
      <c r="D85" s="1091"/>
      <c r="E85" s="848"/>
      <c r="F85" s="353">
        <f t="shared" si="54"/>
        <v>0</v>
      </c>
      <c r="G85" s="848"/>
      <c r="H85" s="848"/>
      <c r="I85" s="353">
        <f t="shared" si="55"/>
        <v>0</v>
      </c>
      <c r="J85" s="848"/>
      <c r="K85" s="848"/>
      <c r="L85" s="353">
        <f t="shared" si="56"/>
        <v>0</v>
      </c>
      <c r="M85" s="848"/>
      <c r="N85" s="848"/>
      <c r="O85" s="353">
        <f t="shared" si="57"/>
        <v>0</v>
      </c>
      <c r="P85" s="848"/>
      <c r="Q85" s="848"/>
      <c r="R85" s="353">
        <f t="shared" si="58"/>
        <v>0</v>
      </c>
      <c r="S85" s="848"/>
      <c r="T85" s="848"/>
      <c r="U85" s="353">
        <f t="shared" si="59"/>
        <v>0</v>
      </c>
      <c r="V85" s="848"/>
      <c r="W85" s="848"/>
      <c r="X85" s="353">
        <f t="shared" si="60"/>
        <v>0</v>
      </c>
      <c r="Y85" s="848"/>
      <c r="Z85" s="848"/>
      <c r="AA85" s="353">
        <f t="shared" si="61"/>
        <v>0</v>
      </c>
      <c r="AB85" s="848"/>
      <c r="AC85" s="841">
        <f t="shared" si="53"/>
        <v>0</v>
      </c>
      <c r="AE85" s="1088"/>
    </row>
    <row r="86" spans="1:32" s="342" customFormat="1" ht="18" customHeight="1">
      <c r="A86" s="1343"/>
      <c r="B86" s="1344"/>
      <c r="C86" s="848"/>
      <c r="D86" s="1091"/>
      <c r="E86" s="848"/>
      <c r="F86" s="353">
        <f t="shared" si="54"/>
        <v>0</v>
      </c>
      <c r="G86" s="848"/>
      <c r="H86" s="848"/>
      <c r="I86" s="353">
        <f t="shared" si="55"/>
        <v>0</v>
      </c>
      <c r="J86" s="848"/>
      <c r="K86" s="848"/>
      <c r="L86" s="353">
        <f t="shared" si="56"/>
        <v>0</v>
      </c>
      <c r="M86" s="848"/>
      <c r="N86" s="848"/>
      <c r="O86" s="353">
        <f t="shared" si="57"/>
        <v>0</v>
      </c>
      <c r="P86" s="848"/>
      <c r="Q86" s="848"/>
      <c r="R86" s="353">
        <f t="shared" si="58"/>
        <v>0</v>
      </c>
      <c r="S86" s="848"/>
      <c r="T86" s="848"/>
      <c r="U86" s="353">
        <f t="shared" si="59"/>
        <v>0</v>
      </c>
      <c r="V86" s="848"/>
      <c r="W86" s="848"/>
      <c r="X86" s="353">
        <f t="shared" si="60"/>
        <v>0</v>
      </c>
      <c r="Y86" s="848"/>
      <c r="Z86" s="848"/>
      <c r="AA86" s="353">
        <f t="shared" si="61"/>
        <v>0</v>
      </c>
      <c r="AB86" s="848"/>
      <c r="AC86" s="841">
        <f t="shared" si="53"/>
        <v>0</v>
      </c>
      <c r="AE86" s="1088"/>
      <c r="AF86" s="345"/>
    </row>
    <row r="87" spans="1:32" s="342" customFormat="1" ht="18" customHeight="1">
      <c r="A87" s="1343"/>
      <c r="B87" s="1344"/>
      <c r="C87" s="848"/>
      <c r="D87" s="1091"/>
      <c r="E87" s="848"/>
      <c r="F87" s="353">
        <f t="shared" si="36"/>
        <v>0</v>
      </c>
      <c r="G87" s="848"/>
      <c r="H87" s="848"/>
      <c r="I87" s="353">
        <f t="shared" si="37"/>
        <v>0</v>
      </c>
      <c r="J87" s="848"/>
      <c r="K87" s="848"/>
      <c r="L87" s="353">
        <f t="shared" si="38"/>
        <v>0</v>
      </c>
      <c r="M87" s="848"/>
      <c r="N87" s="848"/>
      <c r="O87" s="353">
        <f t="shared" si="39"/>
        <v>0</v>
      </c>
      <c r="P87" s="848"/>
      <c r="Q87" s="848"/>
      <c r="R87" s="353">
        <f t="shared" si="40"/>
        <v>0</v>
      </c>
      <c r="S87" s="848"/>
      <c r="T87" s="848"/>
      <c r="U87" s="353">
        <f t="shared" si="41"/>
        <v>0</v>
      </c>
      <c r="V87" s="848"/>
      <c r="W87" s="848"/>
      <c r="X87" s="353">
        <f t="shared" si="42"/>
        <v>0</v>
      </c>
      <c r="Y87" s="848"/>
      <c r="Z87" s="848"/>
      <c r="AA87" s="353">
        <f t="shared" si="43"/>
        <v>0</v>
      </c>
      <c r="AB87" s="848"/>
      <c r="AC87" s="841">
        <f t="shared" si="53"/>
        <v>0</v>
      </c>
    </row>
    <row r="88" spans="1:32" s="342" customFormat="1" ht="18" customHeight="1">
      <c r="A88" s="1343"/>
      <c r="B88" s="1344"/>
      <c r="C88" s="848"/>
      <c r="D88" s="1091"/>
      <c r="E88" s="848"/>
      <c r="F88" s="353">
        <f>G88-E88</f>
        <v>0</v>
      </c>
      <c r="G88" s="848"/>
      <c r="H88" s="848"/>
      <c r="I88" s="353">
        <f t="shared" si="37"/>
        <v>0</v>
      </c>
      <c r="J88" s="848"/>
      <c r="K88" s="848"/>
      <c r="L88" s="353">
        <f t="shared" si="38"/>
        <v>0</v>
      </c>
      <c r="M88" s="848"/>
      <c r="N88" s="848"/>
      <c r="O88" s="353">
        <f t="shared" si="39"/>
        <v>0</v>
      </c>
      <c r="P88" s="848"/>
      <c r="Q88" s="848"/>
      <c r="R88" s="353">
        <f t="shared" si="40"/>
        <v>0</v>
      </c>
      <c r="S88" s="848"/>
      <c r="T88" s="848"/>
      <c r="U88" s="353">
        <f t="shared" si="41"/>
        <v>0</v>
      </c>
      <c r="V88" s="848"/>
      <c r="W88" s="848"/>
      <c r="X88" s="353">
        <f t="shared" si="42"/>
        <v>0</v>
      </c>
      <c r="Y88" s="848"/>
      <c r="Z88" s="848"/>
      <c r="AA88" s="353">
        <f t="shared" si="43"/>
        <v>0</v>
      </c>
      <c r="AB88" s="848"/>
      <c r="AC88" s="841">
        <f t="shared" si="53"/>
        <v>0</v>
      </c>
    </row>
    <row r="89" spans="1:32" s="342" customFormat="1" ht="18" customHeight="1">
      <c r="A89" s="1343"/>
      <c r="B89" s="1344"/>
      <c r="C89" s="848"/>
      <c r="D89" s="1091"/>
      <c r="E89" s="848"/>
      <c r="F89" s="353">
        <f t="shared" si="36"/>
        <v>0</v>
      </c>
      <c r="G89" s="848"/>
      <c r="H89" s="848"/>
      <c r="I89" s="353">
        <f t="shared" si="37"/>
        <v>0</v>
      </c>
      <c r="J89" s="848"/>
      <c r="K89" s="848"/>
      <c r="L89" s="353">
        <f t="shared" si="38"/>
        <v>0</v>
      </c>
      <c r="M89" s="848"/>
      <c r="N89" s="848"/>
      <c r="O89" s="353">
        <f t="shared" si="39"/>
        <v>0</v>
      </c>
      <c r="P89" s="848"/>
      <c r="Q89" s="848"/>
      <c r="R89" s="353">
        <f t="shared" si="40"/>
        <v>0</v>
      </c>
      <c r="S89" s="848"/>
      <c r="T89" s="848"/>
      <c r="U89" s="353">
        <f t="shared" si="41"/>
        <v>0</v>
      </c>
      <c r="V89" s="848"/>
      <c r="W89" s="848"/>
      <c r="X89" s="353">
        <f t="shared" si="42"/>
        <v>0</v>
      </c>
      <c r="Y89" s="848"/>
      <c r="Z89" s="848"/>
      <c r="AA89" s="353">
        <f t="shared" si="43"/>
        <v>0</v>
      </c>
      <c r="AB89" s="848"/>
      <c r="AC89" s="841">
        <f t="shared" si="53"/>
        <v>0</v>
      </c>
    </row>
    <row r="90" spans="1:32" s="342" customFormat="1" ht="18" customHeight="1">
      <c r="A90" s="1343" t="s">
        <v>304</v>
      </c>
      <c r="B90" s="1344"/>
      <c r="C90" s="355">
        <f>IF(C81&lt;25000,C81*C119,25000*C119)+IF(C82&lt;25000,C82*C119,25000*C119)+IF(C83&lt;25000,C83*C119,25000*C119)+IF(C84&lt;25000,C84*C119,25000*C119)+IF(C85&lt;25000,C85*C119,25000*C119)+IF(C86&lt;25000,C86*C119,25000*C119)+IF(C87&lt;25000,C87*C119,25000*C119)+IF(C88&lt;25000,C88*C119,25000*C119)+IF(C89&lt;25000,C89*C119,25000*C119)</f>
        <v>0</v>
      </c>
      <c r="D90" s="355">
        <f>IF(D81&lt;25000,D81*D119,25000*D119)+IF(D82&lt;25000,D82*D119,25000*D119)+IF(D83&lt;25000,D83*D119,25000*D119)+IF(D84&lt;25000,D84*D119,25000*D119)+IF(D85&lt;25000,D85*D119,25000*D119)+IF(D86&lt;25000,D86*D119,25000*D119)+IF(D87&lt;25000,D87*D119,25000*D119)+IF(D88&lt;25000,D88*D119,25000*D119)+IF(D89&lt;25000,D89*D119,25000*D119)</f>
        <v>0</v>
      </c>
      <c r="E90" s="355">
        <f>IF(E81&lt;25000,E81*E119,25000*E119)+IF(E82&lt;25000,E82*E119,25000*E119)+IF(E83&lt;25000,E83*E119,25000*E119)+IF(E84&lt;25000,E84*E119,25000*E119)+IF(E85&lt;25000,E85*E119,25000*E119)+IF(E86&lt;25000,E86*E119,25000*E119)+IF(E87&lt;25000,E87*E119,25000*E119)+IF(E88&lt;25000,E88*E119,25000*E119)+IF(E89&lt;25000,E89*E119,25000*E119)</f>
        <v>0</v>
      </c>
      <c r="F90" s="353">
        <f>G90-E90</f>
        <v>0</v>
      </c>
      <c r="G90" s="355">
        <f>IF(G81&lt;25000,G81*G119,25000*G119)+IF(G82&lt;25000,G82*G119,25000*G119)+IF(G83&lt;25000,G83*G119,25000*G119)+IF(G84&lt;25000,G84*G119,25000*G119)+IF(G85&lt;25000,G85*G119,25000*G119)+IF(G86&lt;25000,G86*G119,25000*G119)+IF(G87&lt;25000,G87*G119,25000*G119)+IF(G88&lt;25000,G88*G119,25000*G119)+IF(G89&lt;25000,G89*G119,25000*G119)</f>
        <v>0</v>
      </c>
      <c r="H90" s="355">
        <f>IF(H81&lt;25000,H81*H119,25000*H119)+IF(H82&lt;25000,H82*H119,25000*H119)+IF(H83&lt;25000,H83*H119,25000*H119)+IF(H84&lt;25000,H84*H119,25000*H119)+IF(H85&lt;25000,H85*H119,25000*H119)+IF(H86&lt;25000,H86*H119,25000*H119)+IF(H87&lt;25000,H87*H119,25000*H119)+IF(H88&lt;25000,H88*H119,25000*H119)+IF(H89&lt;25000,H89*H119,25000*H119)</f>
        <v>0</v>
      </c>
      <c r="I90" s="353">
        <f t="shared" si="37"/>
        <v>0</v>
      </c>
      <c r="J90" s="355">
        <f>IF(J81&lt;25000,J81*J119,25000*J119)+IF(J82&lt;25000,J82*J119,25000*J119)+IF(J83&lt;25000,J83*J119,25000*J119)+IF(J84&lt;25000,J84*J119,25000*J119)+IF(J85&lt;25000,J85*J119,25000*J119)+IF(J86&lt;25000,J86*J119,25000*J119)+IF(J87&lt;25000,J87*J119,25000*J119)+IF(J88&lt;25000,J88*J119,25000*J119)+IF(J89&lt;25000,J89*J119,25000*J119)</f>
        <v>0</v>
      </c>
      <c r="K90" s="355">
        <f>IF(K81&lt;25000,K81*K119,25000*K119)+IF(K82&lt;25000,K82*K119,25000*K119)+IF(K83&lt;25000,K83*K119,25000*K119)+IF(K84&lt;25000,K84*K119,25000*K119)+IF(K85&lt;25000,K85*K119,25000*K119)+IF(K86&lt;25000,K86*K119,25000*K119)+IF(K87&lt;25000,K87*K119,25000*K119)+IF(K88&lt;25000,K88*K119,25000*K119)+IF(K89&lt;25000,K89*K119,25000*K119)</f>
        <v>0</v>
      </c>
      <c r="L90" s="353">
        <f t="shared" si="38"/>
        <v>0</v>
      </c>
      <c r="M90" s="355">
        <f>IF(M81&lt;25000,M81*M119,25000*M119)+IF(M82&lt;25000,M82*M119,25000*M119)+IF(M83&lt;25000,M83*M119,25000*M119)+IF(M84&lt;25000,M84*M119,25000*M119)+IF(M85&lt;25000,M85*M119,25000*M119)+IF(M86&lt;25000,M86*M119,25000*M119)+IF(M87&lt;25000,M87*M119,25000*M119)+IF(M88&lt;25000,M88*M119,25000*M119)+IF(M89&lt;25000,M89*M119,25000*M119)</f>
        <v>0</v>
      </c>
      <c r="N90" s="355">
        <f>IF(N81&lt;25000,N81*N119,25000*N119)+IF(N82&lt;25000,N82*N119,25000*N119)+IF(N83&lt;25000,N83*N119,25000*N119)+IF(N84&lt;25000,N84*N119,25000*N119)+IF(N85&lt;25000,N85*N119,25000*N119)+IF(N86&lt;25000,N86*N119,25000*N119)+IF(N87&lt;25000,N87*N119,25000*N119)+IF(N88&lt;25000,N88*N119,25000*N119)+IF(N89&lt;25000,N89*N119,25000*N119)</f>
        <v>0</v>
      </c>
      <c r="O90" s="353">
        <f t="shared" si="39"/>
        <v>0</v>
      </c>
      <c r="P90" s="355">
        <f>IF(P81&lt;25000,P81*P119,25000*P119)+IF(P82&lt;25000,P82*P119,25000*P119)+IF(P83&lt;25000,P83*P119,25000*P119)+IF(P84&lt;25000,P84*P119,25000*P119)+IF(P85&lt;25000,P85*P119,25000*P119)+IF(P86&lt;25000,P86*P119,25000*P119)+IF(P87&lt;25000,P87*P119,25000*P119)+IF(P88&lt;25000,P88*P119,25000*P119)+IF(P89&lt;25000,P89*P119,25000*P119)</f>
        <v>0</v>
      </c>
      <c r="Q90" s="355">
        <f>IF(Q81&lt;25000,Q81*Q119,25000*Q119)+IF(Q82&lt;25000,Q82*Q119,25000*Q119)+IF(Q83&lt;25000,Q83*Q119,25000*Q119)+IF(Q84&lt;25000,Q84*Q119,25000*Q119)+IF(Q85&lt;25000,Q85*Q119,25000*Q119)+IF(Q86&lt;25000,Q86*Q119,25000*Q119)+IF(Q87&lt;25000,Q87*Q119,25000*Q119)+IF(Q88&lt;25000,Q88*Q119,25000*Q119)+IF(Q89&lt;25000,Q89*Q119,25000*Q119)</f>
        <v>0</v>
      </c>
      <c r="R90" s="353">
        <f t="shared" si="40"/>
        <v>0</v>
      </c>
      <c r="S90" s="355">
        <f>IF(S81&lt;25000,S81*S119,25000*S119)+IF(S82&lt;25000,S82*S119,25000*S119)+IF(S83&lt;25000,S83*S119,25000*S119)+IF(S84&lt;25000,S84*S119,25000*S119)+IF(S85&lt;25000,S85*S119,25000*S119)+IF(S86&lt;25000,S86*S119,25000*S119)+IF(S87&lt;25000,S87*S119,25000*S119)+IF(S88&lt;25000,S88*S119,25000*S119)+IF(S89&lt;25000,S89*S119,25000*S119)</f>
        <v>0</v>
      </c>
      <c r="T90" s="355">
        <f>IF(T81&lt;25000,T81*T119,25000*T119)+IF(T82&lt;25000,T82*T119,25000*T119)+IF(T83&lt;25000,T83*T119,25000*T119)+IF(T84&lt;25000,T84*T119,25000*T119)+IF(T85&lt;25000,T85*T119,25000*T119)+IF(T86&lt;25000,T86*T119,25000*T119)+IF(T87&lt;25000,T87*T119,25000*T119)+IF(T88&lt;25000,T88*T119,25000*T119)+IF(T89&lt;25000,T89*T119,25000*T119)</f>
        <v>0</v>
      </c>
      <c r="U90" s="353">
        <f t="shared" si="41"/>
        <v>0</v>
      </c>
      <c r="V90" s="355">
        <f>IF(V81&lt;25000,V81*V119,25000*V119)+IF(V82&lt;25000,V82*V119,25000*V119)+IF(V83&lt;25000,V83*V119,25000*V119)+IF(V84&lt;25000,V84*V119,25000*V119)+IF(V85&lt;25000,V85*V119,25000*V119)+IF(V86&lt;25000,V86*V119,25000*V119)+IF(V87&lt;25000,V87*V119,25000*V119)+IF(V88&lt;25000,V88*V119,25000*V119)+IF(V89&lt;25000,V89*V119,25000*V119)</f>
        <v>0</v>
      </c>
      <c r="W90" s="355">
        <f>IF(W81&lt;25000,W81*W119,25000*W119)+IF(W82&lt;25000,W82*W119,25000*W119)+IF(W83&lt;25000,W83*W119,25000*W119)+IF(W84&lt;25000,W84*W119,25000*W119)+IF(W85&lt;25000,W85*W119,25000*W119)+IF(W86&lt;25000,W86*W119,25000*W119)+IF(W87&lt;25000,W87*W119,25000*W119)+IF(W88&lt;25000,W88*W119,25000*W119)+IF(W89&lt;25000,W89*W119,25000*W119)</f>
        <v>0</v>
      </c>
      <c r="X90" s="353">
        <f t="shared" si="42"/>
        <v>0</v>
      </c>
      <c r="Y90" s="355">
        <f>IF(Y81&lt;25000,Y81*Y119,25000*Y119)+IF(Y82&lt;25000,Y82*Y119,25000*Y119)+IF(Y83&lt;25000,Y83*Y119,25000*Y119)+IF(Y84&lt;25000,Y84*Y119,25000*Y119)+IF(Y85&lt;25000,Y85*Y119,25000*Y119)+IF(Y86&lt;25000,Y86*Y119,25000*Y119)+IF(Y87&lt;25000,Y87*Y119,25000*Y119)+IF(Y88&lt;25000,Y88*Y119,25000*Y119)+IF(Y89&lt;25000,Y89*Y119,25000*Y119)</f>
        <v>0</v>
      </c>
      <c r="Z90" s="355">
        <f>IF(Z81&lt;25000,Z81*Z119,25000*Z119)+IF(Z82&lt;25000,Z82*Z119,25000*Z119)+IF(Z83&lt;25000,Z83*Z119,25000*Z119)+IF(Z84&lt;25000,Z84*Z119,25000*Z119)+IF(Z85&lt;25000,Z85*Z119,25000*Z119)+IF(Z86&lt;25000,Z86*Z119,25000*Z119)+IF(Z87&lt;25000,Z87*Z119,25000*Z119)+IF(Z88&lt;25000,Z88*Z119,25000*Z119)+IF(Z89&lt;25000,Z89*Z119,25000*Z119)</f>
        <v>0</v>
      </c>
      <c r="AA90" s="353">
        <f t="shared" si="43"/>
        <v>0</v>
      </c>
      <c r="AB90" s="355">
        <f>IF(AB81&lt;25000,AB81*AB119,25000*AB119)+IF(AB82&lt;25000,AB82*AB119,25000*AB119)+IF(AB83&lt;25000,AB83*AB119,25000*AB119)+IF(AB84&lt;25000,AB84*AB119,25000*AB119)+IF(AB85&lt;25000,AB85*AB119,25000*AB119)+IF(AB86&lt;25000,AB86*AB119,25000*AB119)+IF(AB87&lt;25000,AB87*AB119,25000*AB119)+IF(AB88&lt;25000,AB88*AB119,25000*AB119)+IF(AB89&lt;25000,AB89*AB119,25000*AB119)</f>
        <v>0</v>
      </c>
      <c r="AC90" s="841">
        <f>SUM(C90,D90)</f>
        <v>0</v>
      </c>
    </row>
    <row r="91" spans="1:32" s="342" customFormat="1" ht="18" customHeight="1">
      <c r="A91" s="1347"/>
      <c r="B91" s="1347"/>
      <c r="C91" s="848"/>
      <c r="D91" s="848"/>
      <c r="E91" s="848"/>
      <c r="F91" s="353"/>
      <c r="G91" s="848"/>
      <c r="H91" s="848"/>
      <c r="I91" s="353"/>
      <c r="J91" s="848"/>
      <c r="K91" s="848"/>
      <c r="L91" s="353"/>
      <c r="M91" s="848"/>
      <c r="N91" s="848"/>
      <c r="O91" s="353"/>
      <c r="P91" s="848"/>
      <c r="Q91" s="848"/>
      <c r="R91" s="353"/>
      <c r="S91" s="848"/>
      <c r="T91" s="848"/>
      <c r="U91" s="353"/>
      <c r="V91" s="848"/>
      <c r="W91" s="848"/>
      <c r="X91" s="353"/>
      <c r="Y91" s="848"/>
      <c r="Z91" s="848"/>
      <c r="AA91" s="353"/>
      <c r="AB91" s="848"/>
      <c r="AC91" s="841"/>
    </row>
    <row r="92" spans="1:32" ht="18" customHeight="1">
      <c r="A92" s="1098" t="s">
        <v>305</v>
      </c>
      <c r="B92" s="1099"/>
      <c r="C92" s="1085">
        <f>ROUND(SUM(C70:C90),0)</f>
        <v>0</v>
      </c>
      <c r="D92" s="1085">
        <f t="shared" ref="D92:AB92" si="62">ROUND(SUM(D70:D90),0)</f>
        <v>0</v>
      </c>
      <c r="E92" s="1085">
        <f>ROUND(SUM(E70:E90),0)</f>
        <v>0</v>
      </c>
      <c r="F92" s="1085">
        <f t="shared" si="62"/>
        <v>0</v>
      </c>
      <c r="G92" s="1085">
        <f>ROUND(SUM(G70:G90),0)</f>
        <v>0</v>
      </c>
      <c r="H92" s="1085">
        <f t="shared" si="62"/>
        <v>0</v>
      </c>
      <c r="I92" s="383">
        <f t="shared" si="62"/>
        <v>0</v>
      </c>
      <c r="J92" s="1085">
        <f t="shared" si="62"/>
        <v>0</v>
      </c>
      <c r="K92" s="1085">
        <f t="shared" si="62"/>
        <v>0</v>
      </c>
      <c r="L92" s="383">
        <f t="shared" si="62"/>
        <v>0</v>
      </c>
      <c r="M92" s="1085">
        <f t="shared" si="62"/>
        <v>0</v>
      </c>
      <c r="N92" s="1085">
        <f t="shared" si="62"/>
        <v>0</v>
      </c>
      <c r="O92" s="383">
        <f t="shared" si="62"/>
        <v>0</v>
      </c>
      <c r="P92" s="1085">
        <f t="shared" si="62"/>
        <v>0</v>
      </c>
      <c r="Q92" s="1085">
        <f t="shared" si="62"/>
        <v>0</v>
      </c>
      <c r="R92" s="383">
        <f t="shared" si="62"/>
        <v>0</v>
      </c>
      <c r="S92" s="1085">
        <f t="shared" si="62"/>
        <v>0</v>
      </c>
      <c r="T92" s="1085">
        <f t="shared" si="62"/>
        <v>0</v>
      </c>
      <c r="U92" s="383">
        <f t="shared" si="62"/>
        <v>0</v>
      </c>
      <c r="V92" s="1085">
        <f t="shared" si="62"/>
        <v>0</v>
      </c>
      <c r="W92" s="1085">
        <f t="shared" si="62"/>
        <v>0</v>
      </c>
      <c r="X92" s="383">
        <f t="shared" si="62"/>
        <v>0</v>
      </c>
      <c r="Y92" s="1085">
        <f t="shared" si="62"/>
        <v>0</v>
      </c>
      <c r="Z92" s="1085">
        <f t="shared" si="62"/>
        <v>0</v>
      </c>
      <c r="AA92" s="383">
        <f t="shared" si="62"/>
        <v>0</v>
      </c>
      <c r="AB92" s="1085">
        <f t="shared" si="62"/>
        <v>0</v>
      </c>
      <c r="AC92" s="862">
        <f t="shared" ref="AC92" si="63">SUM(AC70:AC90)</f>
        <v>0</v>
      </c>
    </row>
    <row r="93" spans="1:32" s="342" customFormat="1" ht="18" customHeight="1">
      <c r="A93" s="1100"/>
      <c r="B93" s="1101"/>
      <c r="C93" s="1101"/>
      <c r="D93" s="1102"/>
      <c r="E93" s="1102"/>
      <c r="F93" s="1102"/>
      <c r="G93" s="1102"/>
      <c r="H93" s="1102"/>
      <c r="I93" s="1102"/>
      <c r="J93" s="1102"/>
      <c r="K93" s="1102"/>
      <c r="L93" s="1102"/>
      <c r="M93" s="1102"/>
      <c r="N93" s="1102"/>
      <c r="O93" s="1102"/>
      <c r="P93" s="1102"/>
      <c r="Q93" s="1102"/>
      <c r="R93" s="1102"/>
      <c r="S93" s="1102"/>
      <c r="T93" s="1102"/>
      <c r="U93" s="1102"/>
      <c r="V93" s="1102"/>
      <c r="W93" s="1102"/>
      <c r="X93" s="1102"/>
      <c r="Y93" s="1102"/>
      <c r="Z93" s="1102"/>
      <c r="AA93" s="1102"/>
      <c r="AB93" s="1102"/>
      <c r="AC93" s="863"/>
      <c r="AD93"/>
      <c r="AE93"/>
      <c r="AF93"/>
    </row>
    <row r="94" spans="1:32" s="342" customFormat="1" ht="18" customHeight="1">
      <c r="A94" s="1103" t="s">
        <v>306</v>
      </c>
      <c r="B94" s="1104"/>
      <c r="C94" s="1096"/>
      <c r="D94" s="1105"/>
      <c r="E94" s="1105"/>
      <c r="F94" s="1097"/>
      <c r="G94" s="1105"/>
      <c r="H94" s="1105"/>
      <c r="I94" s="1097"/>
      <c r="J94" s="1105"/>
      <c r="K94" s="1105"/>
      <c r="L94" s="1097"/>
      <c r="M94" s="1105"/>
      <c r="N94" s="1105"/>
      <c r="O94" s="1097"/>
      <c r="P94" s="1105"/>
      <c r="Q94" s="1105"/>
      <c r="R94" s="1097"/>
      <c r="S94" s="1105"/>
      <c r="T94" s="1105"/>
      <c r="U94" s="1097"/>
      <c r="V94" s="1105"/>
      <c r="W94" s="1105"/>
      <c r="X94" s="1097"/>
      <c r="Y94" s="1105"/>
      <c r="Z94" s="1105"/>
      <c r="AA94" s="1097"/>
      <c r="AB94" s="1105"/>
      <c r="AC94" s="1106"/>
      <c r="AD94"/>
      <c r="AE94"/>
      <c r="AF94"/>
    </row>
    <row r="95" spans="1:32" s="342" customFormat="1" ht="18" customHeight="1">
      <c r="A95" s="1564"/>
      <c r="B95" s="1565"/>
      <c r="C95" s="848"/>
      <c r="D95" s="1091"/>
      <c r="E95" s="1092"/>
      <c r="F95" s="385">
        <f t="shared" ref="F95:F101" si="64">G95-E95</f>
        <v>0</v>
      </c>
      <c r="G95" s="1092"/>
      <c r="H95" s="1092"/>
      <c r="I95" s="385">
        <f t="shared" ref="I95:I101" si="65">J95-H95</f>
        <v>0</v>
      </c>
      <c r="J95" s="1092"/>
      <c r="K95" s="1092"/>
      <c r="L95" s="385">
        <f t="shared" ref="L95:L101" si="66">M95-K95</f>
        <v>0</v>
      </c>
      <c r="M95" s="1092"/>
      <c r="N95" s="1092"/>
      <c r="O95" s="385">
        <f t="shared" ref="O95:O101" si="67">P95-N95</f>
        <v>0</v>
      </c>
      <c r="P95" s="1092"/>
      <c r="Q95" s="1092"/>
      <c r="R95" s="385">
        <f t="shared" ref="R95:R101" si="68">S95-Q95</f>
        <v>0</v>
      </c>
      <c r="S95" s="1092"/>
      <c r="T95" s="1092"/>
      <c r="U95" s="385">
        <f t="shared" ref="U95:U101" si="69">V95-T95</f>
        <v>0</v>
      </c>
      <c r="V95" s="1092"/>
      <c r="W95" s="1092"/>
      <c r="X95" s="385">
        <f t="shared" ref="X95:X101" si="70">Y95-W95</f>
        <v>0</v>
      </c>
      <c r="Y95" s="1092"/>
      <c r="Z95" s="1092"/>
      <c r="AA95" s="385">
        <f t="shared" ref="AA95:AA101" si="71">AB95-Z95</f>
        <v>0</v>
      </c>
      <c r="AB95" s="1092"/>
      <c r="AC95" s="1093">
        <f>SUM(C95,D95)</f>
        <v>0</v>
      </c>
      <c r="AD95"/>
      <c r="AE95" s="1089"/>
      <c r="AF95"/>
    </row>
    <row r="96" spans="1:32" s="342" customFormat="1" ht="18" customHeight="1">
      <c r="A96" s="1343"/>
      <c r="B96" s="1344"/>
      <c r="C96" s="848"/>
      <c r="D96" s="1091"/>
      <c r="E96" s="355"/>
      <c r="F96" s="353">
        <f t="shared" si="64"/>
        <v>0</v>
      </c>
      <c r="G96" s="355"/>
      <c r="H96" s="355"/>
      <c r="I96" s="353">
        <f t="shared" si="65"/>
        <v>0</v>
      </c>
      <c r="J96" s="355"/>
      <c r="K96" s="355"/>
      <c r="L96" s="353">
        <f t="shared" si="66"/>
        <v>0</v>
      </c>
      <c r="M96" s="355"/>
      <c r="N96" s="355"/>
      <c r="O96" s="353">
        <f t="shared" si="67"/>
        <v>0</v>
      </c>
      <c r="P96" s="355"/>
      <c r="Q96" s="355"/>
      <c r="R96" s="353">
        <f t="shared" si="68"/>
        <v>0</v>
      </c>
      <c r="S96" s="355"/>
      <c r="T96" s="355"/>
      <c r="U96" s="353">
        <f t="shared" si="69"/>
        <v>0</v>
      </c>
      <c r="V96" s="355"/>
      <c r="W96" s="355"/>
      <c r="X96" s="353">
        <f t="shared" si="70"/>
        <v>0</v>
      </c>
      <c r="Y96" s="355"/>
      <c r="Z96" s="355"/>
      <c r="AA96" s="353">
        <f t="shared" si="71"/>
        <v>0</v>
      </c>
      <c r="AB96" s="355"/>
      <c r="AC96" s="841">
        <f t="shared" ref="AC96:AC101" si="72">SUM(C96,D96)</f>
        <v>0</v>
      </c>
      <c r="AE96" s="1088"/>
    </row>
    <row r="97" spans="1:32" s="342" customFormat="1" ht="18" customHeight="1">
      <c r="A97" s="1343"/>
      <c r="B97" s="1344"/>
      <c r="C97" s="848"/>
      <c r="D97" s="1091"/>
      <c r="E97" s="848"/>
      <c r="F97" s="353">
        <f t="shared" si="64"/>
        <v>0</v>
      </c>
      <c r="G97" s="848"/>
      <c r="H97" s="848"/>
      <c r="I97" s="353">
        <f t="shared" si="65"/>
        <v>0</v>
      </c>
      <c r="J97" s="848"/>
      <c r="K97" s="848"/>
      <c r="L97" s="353">
        <f t="shared" si="66"/>
        <v>0</v>
      </c>
      <c r="M97" s="848"/>
      <c r="N97" s="848"/>
      <c r="O97" s="353">
        <f t="shared" si="67"/>
        <v>0</v>
      </c>
      <c r="P97" s="848"/>
      <c r="Q97" s="848"/>
      <c r="R97" s="353">
        <f t="shared" si="68"/>
        <v>0</v>
      </c>
      <c r="S97" s="848"/>
      <c r="T97" s="848"/>
      <c r="U97" s="353">
        <f t="shared" si="69"/>
        <v>0</v>
      </c>
      <c r="V97" s="848"/>
      <c r="W97" s="848"/>
      <c r="X97" s="353">
        <f t="shared" si="70"/>
        <v>0</v>
      </c>
      <c r="Y97" s="848"/>
      <c r="Z97" s="848"/>
      <c r="AA97" s="353">
        <f t="shared" si="71"/>
        <v>0</v>
      </c>
      <c r="AB97" s="848"/>
      <c r="AC97" s="841">
        <f t="shared" si="72"/>
        <v>0</v>
      </c>
      <c r="AD97"/>
      <c r="AE97" s="1089"/>
      <c r="AF97" s="13"/>
    </row>
    <row r="98" spans="1:32" s="342" customFormat="1" ht="18" customHeight="1">
      <c r="A98" s="1343"/>
      <c r="B98" s="1344"/>
      <c r="C98" s="848"/>
      <c r="D98" s="1091"/>
      <c r="E98" s="848"/>
      <c r="F98" s="353">
        <f t="shared" si="64"/>
        <v>0</v>
      </c>
      <c r="G98" s="848"/>
      <c r="H98" s="848"/>
      <c r="I98" s="353">
        <f t="shared" si="65"/>
        <v>0</v>
      </c>
      <c r="J98" s="848"/>
      <c r="K98" s="848"/>
      <c r="L98" s="353">
        <f t="shared" si="66"/>
        <v>0</v>
      </c>
      <c r="M98" s="848"/>
      <c r="N98" s="848"/>
      <c r="O98" s="353">
        <f t="shared" si="67"/>
        <v>0</v>
      </c>
      <c r="P98" s="848"/>
      <c r="Q98" s="848"/>
      <c r="R98" s="353">
        <f t="shared" si="68"/>
        <v>0</v>
      </c>
      <c r="S98" s="848"/>
      <c r="T98" s="848"/>
      <c r="U98" s="353">
        <f t="shared" si="69"/>
        <v>0</v>
      </c>
      <c r="V98" s="848"/>
      <c r="W98" s="848"/>
      <c r="X98" s="353">
        <f t="shared" si="70"/>
        <v>0</v>
      </c>
      <c r="Y98" s="848"/>
      <c r="Z98" s="848"/>
      <c r="AA98" s="353">
        <f t="shared" si="71"/>
        <v>0</v>
      </c>
      <c r="AB98" s="848"/>
      <c r="AC98" s="841">
        <f t="shared" si="72"/>
        <v>0</v>
      </c>
      <c r="AD98"/>
      <c r="AE98"/>
      <c r="AF98"/>
    </row>
    <row r="99" spans="1:32" s="342" customFormat="1" ht="18" customHeight="1">
      <c r="A99" s="1343"/>
      <c r="B99" s="1344"/>
      <c r="C99" s="848"/>
      <c r="D99" s="1091"/>
      <c r="E99" s="848"/>
      <c r="F99" s="353">
        <f t="shared" si="64"/>
        <v>0</v>
      </c>
      <c r="G99" s="848"/>
      <c r="H99" s="848"/>
      <c r="I99" s="353">
        <f t="shared" si="65"/>
        <v>0</v>
      </c>
      <c r="J99" s="848"/>
      <c r="K99" s="848"/>
      <c r="L99" s="353">
        <f t="shared" si="66"/>
        <v>0</v>
      </c>
      <c r="M99" s="848"/>
      <c r="N99" s="848"/>
      <c r="O99" s="353">
        <f t="shared" si="67"/>
        <v>0</v>
      </c>
      <c r="P99" s="848"/>
      <c r="Q99" s="848"/>
      <c r="R99" s="353">
        <f t="shared" si="68"/>
        <v>0</v>
      </c>
      <c r="S99" s="848"/>
      <c r="T99" s="848"/>
      <c r="U99" s="353">
        <f t="shared" si="69"/>
        <v>0</v>
      </c>
      <c r="V99" s="848"/>
      <c r="W99" s="848"/>
      <c r="X99" s="353">
        <f t="shared" si="70"/>
        <v>0</v>
      </c>
      <c r="Y99" s="848"/>
      <c r="Z99" s="848"/>
      <c r="AA99" s="353">
        <f t="shared" si="71"/>
        <v>0</v>
      </c>
      <c r="AB99" s="848"/>
      <c r="AC99" s="841">
        <f t="shared" si="72"/>
        <v>0</v>
      </c>
    </row>
    <row r="100" spans="1:32" s="342" customFormat="1" ht="18" customHeight="1">
      <c r="A100" s="1343"/>
      <c r="B100" s="1344"/>
      <c r="C100" s="848"/>
      <c r="D100" s="1091"/>
      <c r="E100" s="848"/>
      <c r="F100" s="353">
        <f t="shared" si="64"/>
        <v>0</v>
      </c>
      <c r="G100" s="848"/>
      <c r="H100" s="848"/>
      <c r="I100" s="353">
        <f t="shared" si="65"/>
        <v>0</v>
      </c>
      <c r="J100" s="848"/>
      <c r="K100" s="848"/>
      <c r="L100" s="353">
        <f t="shared" si="66"/>
        <v>0</v>
      </c>
      <c r="M100" s="848"/>
      <c r="N100" s="848"/>
      <c r="O100" s="353">
        <f t="shared" si="67"/>
        <v>0</v>
      </c>
      <c r="P100" s="848"/>
      <c r="Q100" s="848"/>
      <c r="R100" s="353">
        <f t="shared" si="68"/>
        <v>0</v>
      </c>
      <c r="S100" s="848"/>
      <c r="T100" s="848"/>
      <c r="U100" s="353">
        <f t="shared" si="69"/>
        <v>0</v>
      </c>
      <c r="V100" s="848"/>
      <c r="W100" s="848"/>
      <c r="X100" s="353">
        <f t="shared" si="70"/>
        <v>0</v>
      </c>
      <c r="Y100" s="848"/>
      <c r="Z100" s="848"/>
      <c r="AA100" s="353">
        <f t="shared" si="71"/>
        <v>0</v>
      </c>
      <c r="AB100" s="848"/>
      <c r="AC100" s="841">
        <f t="shared" si="72"/>
        <v>0</v>
      </c>
    </row>
    <row r="101" spans="1:32" s="342" customFormat="1" ht="18" customHeight="1">
      <c r="A101" s="1343"/>
      <c r="B101" s="1344"/>
      <c r="C101" s="848"/>
      <c r="D101" s="1091"/>
      <c r="E101" s="848"/>
      <c r="F101" s="353">
        <f t="shared" si="64"/>
        <v>0</v>
      </c>
      <c r="G101" s="848"/>
      <c r="H101" s="848"/>
      <c r="I101" s="353">
        <f t="shared" si="65"/>
        <v>0</v>
      </c>
      <c r="J101" s="848"/>
      <c r="K101" s="848"/>
      <c r="L101" s="353">
        <f t="shared" si="66"/>
        <v>0</v>
      </c>
      <c r="M101" s="848"/>
      <c r="N101" s="848"/>
      <c r="O101" s="353">
        <f t="shared" si="67"/>
        <v>0</v>
      </c>
      <c r="P101" s="848"/>
      <c r="Q101" s="848"/>
      <c r="R101" s="353">
        <f t="shared" si="68"/>
        <v>0</v>
      </c>
      <c r="S101" s="848"/>
      <c r="T101" s="848"/>
      <c r="U101" s="353">
        <f t="shared" si="69"/>
        <v>0</v>
      </c>
      <c r="V101" s="848"/>
      <c r="W101" s="848"/>
      <c r="X101" s="353">
        <f t="shared" si="70"/>
        <v>0</v>
      </c>
      <c r="Y101" s="848"/>
      <c r="Z101" s="848"/>
      <c r="AA101" s="353">
        <f t="shared" si="71"/>
        <v>0</v>
      </c>
      <c r="AB101" s="848"/>
      <c r="AC101" s="841">
        <f t="shared" si="72"/>
        <v>0</v>
      </c>
    </row>
    <row r="102" spans="1:32" s="342" customFormat="1" ht="18" customHeight="1">
      <c r="A102" s="1343"/>
      <c r="B102" s="1344"/>
      <c r="C102" s="848"/>
      <c r="D102" s="1091"/>
      <c r="E102" s="848"/>
      <c r="F102" s="353"/>
      <c r="G102" s="848"/>
      <c r="H102" s="848"/>
      <c r="I102" s="353"/>
      <c r="J102" s="848"/>
      <c r="K102" s="848"/>
      <c r="L102" s="353"/>
      <c r="M102" s="848"/>
      <c r="N102" s="848"/>
      <c r="O102" s="353"/>
      <c r="P102" s="848"/>
      <c r="Q102" s="848"/>
      <c r="R102" s="353"/>
      <c r="S102" s="848"/>
      <c r="T102" s="848"/>
      <c r="U102" s="353"/>
      <c r="V102" s="848"/>
      <c r="W102" s="848"/>
      <c r="X102" s="353"/>
      <c r="Y102" s="848"/>
      <c r="Z102" s="848"/>
      <c r="AA102" s="353"/>
      <c r="AB102" s="848"/>
      <c r="AC102" s="841"/>
    </row>
    <row r="103" spans="1:32" ht="18" customHeight="1">
      <c r="A103" s="1345" t="s">
        <v>307</v>
      </c>
      <c r="B103" s="1346"/>
      <c r="C103" s="355">
        <f>ROUND(SUM(C95:C101),0)</f>
        <v>0</v>
      </c>
      <c r="D103" s="355">
        <f t="shared" ref="D103:AB103" si="73">ROUND(SUM(D95:D101),0)</f>
        <v>0</v>
      </c>
      <c r="E103" s="355">
        <f t="shared" si="73"/>
        <v>0</v>
      </c>
      <c r="F103" s="353">
        <f t="shared" si="73"/>
        <v>0</v>
      </c>
      <c r="G103" s="355">
        <f t="shared" si="73"/>
        <v>0</v>
      </c>
      <c r="H103" s="355">
        <f t="shared" si="73"/>
        <v>0</v>
      </c>
      <c r="I103" s="353">
        <f t="shared" si="73"/>
        <v>0</v>
      </c>
      <c r="J103" s="355">
        <f t="shared" si="73"/>
        <v>0</v>
      </c>
      <c r="K103" s="355">
        <f t="shared" si="73"/>
        <v>0</v>
      </c>
      <c r="L103" s="353">
        <f t="shared" si="73"/>
        <v>0</v>
      </c>
      <c r="M103" s="355">
        <f t="shared" si="73"/>
        <v>0</v>
      </c>
      <c r="N103" s="355">
        <f t="shared" si="73"/>
        <v>0</v>
      </c>
      <c r="O103" s="353">
        <f t="shared" si="73"/>
        <v>0</v>
      </c>
      <c r="P103" s="355">
        <f t="shared" si="73"/>
        <v>0</v>
      </c>
      <c r="Q103" s="355">
        <f t="shared" si="73"/>
        <v>0</v>
      </c>
      <c r="R103" s="353">
        <f t="shared" si="73"/>
        <v>0</v>
      </c>
      <c r="S103" s="355">
        <f t="shared" si="73"/>
        <v>0</v>
      </c>
      <c r="T103" s="355">
        <f t="shared" si="73"/>
        <v>0</v>
      </c>
      <c r="U103" s="353">
        <f t="shared" si="73"/>
        <v>0</v>
      </c>
      <c r="V103" s="355">
        <f t="shared" si="73"/>
        <v>0</v>
      </c>
      <c r="W103" s="355">
        <f t="shared" si="73"/>
        <v>0</v>
      </c>
      <c r="X103" s="353">
        <f t="shared" si="73"/>
        <v>0</v>
      </c>
      <c r="Y103" s="355">
        <f t="shared" si="73"/>
        <v>0</v>
      </c>
      <c r="Z103" s="355">
        <f t="shared" si="73"/>
        <v>0</v>
      </c>
      <c r="AA103" s="353">
        <f t="shared" si="73"/>
        <v>0</v>
      </c>
      <c r="AB103" s="355">
        <f t="shared" si="73"/>
        <v>0</v>
      </c>
      <c r="AC103" s="841">
        <f t="shared" ref="AC103" si="74">SUM(AC95:AC101)</f>
        <v>0</v>
      </c>
    </row>
    <row r="104" spans="1:32" ht="18" customHeight="1">
      <c r="A104" s="342"/>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c r="Z104" s="342"/>
      <c r="AA104" s="342"/>
      <c r="AB104" s="342"/>
      <c r="AC104" s="342"/>
    </row>
    <row r="105" spans="1:32" ht="18" customHeight="1">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row>
    <row r="106" spans="1:32" ht="18" customHeight="1">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row>
    <row r="107" spans="1:32" ht="18" customHeight="1">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row>
    <row r="108" spans="1:32" ht="18" customHeight="1">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row>
    <row r="109" spans="1:32" ht="18" customHeight="1">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row>
    <row r="110" spans="1:32" ht="18" customHeight="1">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row>
    <row r="111" spans="1:32" ht="18" customHeight="1">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row>
    <row r="112" spans="1:32" ht="18" customHeight="1">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row>
    <row r="113" spans="1:30" ht="18" customHeight="1">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row>
    <row r="114" spans="1:30" ht="18" customHeight="1">
      <c r="A114" s="342"/>
      <c r="B114" s="342"/>
      <c r="C114" s="342"/>
      <c r="D114" s="345"/>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5"/>
    </row>
    <row r="115" spans="1:30" s="227" customFormat="1" ht="18" customHeight="1">
      <c r="A115" s="485" t="s">
        <v>231</v>
      </c>
      <c r="B115" s="485"/>
      <c r="C115" s="563">
        <f>'Summary - Start Up '!E75</f>
        <v>1</v>
      </c>
      <c r="D115" s="563">
        <f>'Summary - Start Up '!F75</f>
        <v>2</v>
      </c>
      <c r="E115" s="563">
        <f>'Summary - Start Up '!G75</f>
        <v>3</v>
      </c>
      <c r="F115" s="563"/>
      <c r="G115" s="563"/>
      <c r="H115" s="563"/>
      <c r="I115" s="563"/>
      <c r="J115" s="563"/>
      <c r="K115" s="563"/>
      <c r="L115" s="563"/>
      <c r="M115" s="563"/>
      <c r="N115" s="563"/>
      <c r="O115" s="563"/>
      <c r="P115" s="563"/>
      <c r="Q115" s="563"/>
      <c r="R115" s="563"/>
      <c r="S115" s="563"/>
      <c r="T115" s="563"/>
      <c r="U115" s="563"/>
      <c r="V115" s="563"/>
      <c r="W115" s="563"/>
      <c r="X115" s="563"/>
      <c r="Y115" s="563"/>
      <c r="Z115" s="563"/>
      <c r="AA115" s="563"/>
      <c r="AB115" s="563"/>
      <c r="AC115" s="563"/>
    </row>
    <row r="116" spans="1:30" s="479" customFormat="1" ht="18" customHeight="1">
      <c r="A116" s="486" t="s">
        <v>232</v>
      </c>
      <c r="B116" s="486"/>
      <c r="C116" s="564">
        <f>'Summary - Start Up '!E76</f>
        <v>45413</v>
      </c>
      <c r="D116" s="564">
        <f>'Summary - Start Up '!F76</f>
        <v>45474</v>
      </c>
      <c r="E116" s="564">
        <f>'Summary - Start Up '!G76</f>
        <v>0</v>
      </c>
      <c r="F116" s="564"/>
      <c r="G116" s="564"/>
      <c r="H116" s="564"/>
      <c r="I116" s="564"/>
      <c r="J116" s="564"/>
      <c r="K116" s="564"/>
      <c r="L116" s="564"/>
      <c r="M116" s="564"/>
      <c r="N116" s="564"/>
      <c r="O116" s="564"/>
      <c r="P116" s="564"/>
      <c r="Q116" s="564"/>
      <c r="R116" s="564"/>
      <c r="S116" s="564"/>
      <c r="T116" s="564"/>
      <c r="U116" s="564"/>
      <c r="V116" s="564"/>
      <c r="W116" s="564"/>
      <c r="X116" s="564"/>
      <c r="Y116" s="564"/>
      <c r="Z116" s="564"/>
      <c r="AA116" s="564"/>
      <c r="AB116" s="564"/>
      <c r="AC116" s="564">
        <f>'Summary - Start Up '!J76</f>
        <v>45413</v>
      </c>
    </row>
    <row r="117" spans="1:30" s="479" customFormat="1" ht="18" customHeight="1">
      <c r="A117" s="486" t="s">
        <v>233</v>
      </c>
      <c r="B117" s="486"/>
      <c r="C117" s="564">
        <f>'Summary - Start Up '!E77</f>
        <v>45473</v>
      </c>
      <c r="D117" s="564">
        <f>'Summary - Start Up '!F77</f>
        <v>45504</v>
      </c>
      <c r="E117" s="564">
        <f>'Summary - Start Up '!G77</f>
        <v>0</v>
      </c>
      <c r="F117" s="564"/>
      <c r="G117" s="564"/>
      <c r="H117" s="564"/>
      <c r="I117" s="564"/>
      <c r="J117" s="564"/>
      <c r="K117" s="564"/>
      <c r="L117" s="564"/>
      <c r="M117" s="564"/>
      <c r="N117" s="564"/>
      <c r="O117" s="564"/>
      <c r="P117" s="564"/>
      <c r="Q117" s="564"/>
      <c r="R117" s="564"/>
      <c r="S117" s="564"/>
      <c r="T117" s="564"/>
      <c r="U117" s="564"/>
      <c r="V117" s="564"/>
      <c r="W117" s="564"/>
      <c r="X117" s="564"/>
      <c r="Y117" s="564"/>
      <c r="Z117" s="564"/>
      <c r="AA117" s="564"/>
      <c r="AB117" s="564"/>
      <c r="AC117" s="564">
        <f>'Summary - Start Up '!J77</f>
        <v>45503</v>
      </c>
    </row>
    <row r="118" spans="1:30" s="227" customFormat="1" ht="18" customHeight="1">
      <c r="A118" s="485" t="s">
        <v>220</v>
      </c>
      <c r="B118" s="485"/>
      <c r="C118" s="564" t="str">
        <f>'Summary - Start Up '!E78</f>
        <v/>
      </c>
      <c r="D118" s="564" t="str">
        <f>'Summary - Start Up '!F78</f>
        <v/>
      </c>
      <c r="E118" s="564" t="str">
        <f>'Summary - Start Up '!G78</f>
        <v/>
      </c>
      <c r="F118" s="564"/>
      <c r="G118" s="564"/>
      <c r="H118" s="564"/>
      <c r="I118" s="564"/>
      <c r="J118" s="564"/>
      <c r="K118" s="564"/>
      <c r="L118" s="564"/>
      <c r="M118" s="564"/>
      <c r="N118" s="564"/>
      <c r="O118" s="564"/>
      <c r="P118" s="564"/>
      <c r="Q118" s="564"/>
      <c r="R118" s="564"/>
      <c r="S118" s="564"/>
      <c r="T118" s="564"/>
      <c r="U118" s="564"/>
      <c r="V118" s="564"/>
      <c r="W118" s="564"/>
      <c r="X118" s="564"/>
      <c r="Y118" s="564"/>
      <c r="Z118" s="564"/>
      <c r="AA118" s="564"/>
      <c r="AB118" s="564"/>
      <c r="AC118" s="564" t="str">
        <f>'Summary - Start Up '!J78</f>
        <v/>
      </c>
    </row>
    <row r="119" spans="1:30" s="342" customFormat="1" ht="18" customHeight="1">
      <c r="A119" s="523" t="s">
        <v>309</v>
      </c>
      <c r="B119" s="523"/>
      <c r="C119" s="525">
        <f>'Summary - Start Up '!E19</f>
        <v>0</v>
      </c>
      <c r="D119" s="525">
        <f>'Summary - Start Up '!F19</f>
        <v>0</v>
      </c>
      <c r="E119" s="525">
        <f>'Summary - Start Up '!G19</f>
        <v>0</v>
      </c>
      <c r="F119" s="525"/>
      <c r="G119" s="525"/>
      <c r="H119" s="525"/>
      <c r="I119" s="525"/>
      <c r="J119" s="525"/>
      <c r="K119" s="525"/>
      <c r="L119" s="525"/>
      <c r="M119" s="525"/>
      <c r="N119" s="525"/>
      <c r="O119" s="525"/>
      <c r="P119" s="525"/>
      <c r="Q119" s="525"/>
      <c r="R119" s="525"/>
      <c r="S119" s="525"/>
      <c r="T119" s="525"/>
      <c r="U119" s="525"/>
      <c r="V119" s="525"/>
      <c r="W119" s="525"/>
      <c r="X119" s="525"/>
      <c r="Y119" s="525"/>
      <c r="Z119" s="525"/>
      <c r="AA119" s="525"/>
      <c r="AB119" s="525"/>
      <c r="AC119" s="522"/>
      <c r="AD119" s="524"/>
    </row>
  </sheetData>
  <sheetProtection formatCells="0" formatColumns="0" formatRows="0" insertHyperlinks="0" sort="0" autoFilter="0" pivotTables="0"/>
  <mergeCells count="105">
    <mergeCell ref="A17:B17"/>
    <mergeCell ref="A18:B18"/>
    <mergeCell ref="A19:B19"/>
    <mergeCell ref="A20:B20"/>
    <mergeCell ref="A21:B21"/>
    <mergeCell ref="A13:B13"/>
    <mergeCell ref="A14:B14"/>
    <mergeCell ref="A15:B15"/>
    <mergeCell ref="A16:B16"/>
    <mergeCell ref="A27:B27"/>
    <mergeCell ref="A28:B28"/>
    <mergeCell ref="A29:B29"/>
    <mergeCell ref="A30:B30"/>
    <mergeCell ref="A31:B31"/>
    <mergeCell ref="A22:B22"/>
    <mergeCell ref="A23:B23"/>
    <mergeCell ref="A24:B24"/>
    <mergeCell ref="A25:B25"/>
    <mergeCell ref="A26:B26"/>
    <mergeCell ref="A37:B37"/>
    <mergeCell ref="A38:B38"/>
    <mergeCell ref="A39:B39"/>
    <mergeCell ref="A40:B40"/>
    <mergeCell ref="A41:B41"/>
    <mergeCell ref="A32:B32"/>
    <mergeCell ref="A33:B33"/>
    <mergeCell ref="A34:B34"/>
    <mergeCell ref="A35:B35"/>
    <mergeCell ref="A36:B36"/>
    <mergeCell ref="A47:B47"/>
    <mergeCell ref="A48:B48"/>
    <mergeCell ref="A49:B49"/>
    <mergeCell ref="A50:B50"/>
    <mergeCell ref="A51:B51"/>
    <mergeCell ref="A42:B42"/>
    <mergeCell ref="A43:B43"/>
    <mergeCell ref="A44:B44"/>
    <mergeCell ref="A45:B45"/>
    <mergeCell ref="A46:B46"/>
    <mergeCell ref="A63:B63"/>
    <mergeCell ref="A64:B64"/>
    <mergeCell ref="A65:B65"/>
    <mergeCell ref="A66:B66"/>
    <mergeCell ref="A62:B62"/>
    <mergeCell ref="A52:B52"/>
    <mergeCell ref="A53:B53"/>
    <mergeCell ref="A54:B54"/>
    <mergeCell ref="A56:B56"/>
    <mergeCell ref="A57:B57"/>
    <mergeCell ref="A55:B55"/>
    <mergeCell ref="A58:B58"/>
    <mergeCell ref="A59:B59"/>
    <mergeCell ref="A60:B60"/>
    <mergeCell ref="A61:B61"/>
    <mergeCell ref="A101:B101"/>
    <mergeCell ref="A102:B102"/>
    <mergeCell ref="A103:B103"/>
    <mergeCell ref="A91:B91"/>
    <mergeCell ref="A95:B95"/>
    <mergeCell ref="A96:B96"/>
    <mergeCell ref="A97:B97"/>
    <mergeCell ref="A98:B98"/>
    <mergeCell ref="A99:B99"/>
    <mergeCell ref="A86:B86"/>
    <mergeCell ref="A87:B87"/>
    <mergeCell ref="A88:B88"/>
    <mergeCell ref="A89:B89"/>
    <mergeCell ref="A90:B90"/>
    <mergeCell ref="A71:B71"/>
    <mergeCell ref="A72:B72"/>
    <mergeCell ref="A73:B73"/>
    <mergeCell ref="A100:B100"/>
    <mergeCell ref="A74:B74"/>
    <mergeCell ref="A69:B69"/>
    <mergeCell ref="A68:B68"/>
    <mergeCell ref="A67:B67"/>
    <mergeCell ref="A80:B80"/>
    <mergeCell ref="A81:B81"/>
    <mergeCell ref="A82:B82"/>
    <mergeCell ref="A83:B83"/>
    <mergeCell ref="A84:B84"/>
    <mergeCell ref="A85:B85"/>
    <mergeCell ref="A75:B75"/>
    <mergeCell ref="A76:B76"/>
    <mergeCell ref="A77:B77"/>
    <mergeCell ref="A78:B78"/>
    <mergeCell ref="A79:B79"/>
    <mergeCell ref="A70:B70"/>
    <mergeCell ref="AC10:AC11"/>
    <mergeCell ref="N7:P7"/>
    <mergeCell ref="Q7:S7"/>
    <mergeCell ref="T7:V7"/>
    <mergeCell ref="W7:Y7"/>
    <mergeCell ref="Z7:AB7"/>
    <mergeCell ref="E7:G7"/>
    <mergeCell ref="H7:J7"/>
    <mergeCell ref="K7:M7"/>
    <mergeCell ref="T8:V8"/>
    <mergeCell ref="W8:Y8"/>
    <mergeCell ref="Z8:AB8"/>
    <mergeCell ref="Q8:S8"/>
    <mergeCell ref="E8:G8"/>
    <mergeCell ref="H8:J8"/>
    <mergeCell ref="K8:M8"/>
    <mergeCell ref="N8:P8"/>
  </mergeCells>
  <conditionalFormatting sqref="C13:D54">
    <cfRule type="expression" dxfId="452" priority="26">
      <formula>C$122&gt;C$121</formula>
    </cfRule>
    <cfRule type="expression" dxfId="451" priority="27">
      <formula>$A13=""</formula>
    </cfRule>
    <cfRule type="containsBlanks" dxfId="450" priority="28">
      <formula>LEN(TRIM(C13))=0</formula>
    </cfRule>
  </conditionalFormatting>
  <conditionalFormatting sqref="C55:D66">
    <cfRule type="expression" dxfId="447" priority="2">
      <formula>$A55=""</formula>
    </cfRule>
  </conditionalFormatting>
  <conditionalFormatting sqref="C56:D66">
    <cfRule type="expression" dxfId="446" priority="1">
      <formula>C$122&gt;C$121</formula>
    </cfRule>
    <cfRule type="containsBlanks" dxfId="445" priority="3">
      <formula>LEN(TRIM(C56))=0</formula>
    </cfRule>
  </conditionalFormatting>
  <conditionalFormatting sqref="C70:D79">
    <cfRule type="expression" dxfId="443" priority="21">
      <formula>C$122&gt;C$121</formula>
    </cfRule>
    <cfRule type="containsBlanks" dxfId="442" priority="23">
      <formula>LEN(TRIM(C70))=0</formula>
    </cfRule>
  </conditionalFormatting>
  <conditionalFormatting sqref="C81:D89">
    <cfRule type="expression" dxfId="441" priority="13">
      <formula>C$122&gt;C$121</formula>
    </cfRule>
    <cfRule type="containsBlanks" dxfId="440" priority="15">
      <formula>LEN(TRIM(C81))=0</formula>
    </cfRule>
  </conditionalFormatting>
  <conditionalFormatting sqref="C95:D102">
    <cfRule type="expression" dxfId="438" priority="5">
      <formula>C$122&gt;C$121</formula>
    </cfRule>
    <cfRule type="expression" dxfId="437" priority="6">
      <formula>$A95=""</formula>
    </cfRule>
    <cfRule type="containsBlanks" dxfId="436" priority="7">
      <formula>LEN(TRIM(C95))=0</formula>
    </cfRule>
  </conditionalFormatting>
  <conditionalFormatting sqref="C67:AB80">
    <cfRule type="expression" dxfId="434" priority="22">
      <formula>$A67=""</formula>
    </cfRule>
  </conditionalFormatting>
  <conditionalFormatting sqref="C81:AB94">
    <cfRule type="expression" dxfId="433" priority="14">
      <formula>$A81=""</formula>
    </cfRule>
  </conditionalFormatting>
  <conditionalFormatting sqref="D90:E90">
    <cfRule type="containsBlanks" dxfId="430" priority="82">
      <formula>LEN(TRIM(D90))=0</formula>
    </cfRule>
  </conditionalFormatting>
  <conditionalFormatting sqref="E13:AB66 E95:AB101">
    <cfRule type="expression" dxfId="429" priority="65">
      <formula>$A13=""</formula>
    </cfRule>
  </conditionalFormatting>
  <conditionalFormatting sqref="G13:G54 J13:J54 M13:M54 P13:P54 S13:S54 V13:V54 Y13:Y54 AB13:AB54 G56:G65 J56:J65 M56:M65 P56:P65 S56:S65 V56:V65 Y56:Y65 AB56:AB65 G95:G101 J95:J101 M95:M101 P95:P101 S95:S101 V95:V101 Y95:Y101 AB95:AB101 G70:G79 J70:J79 M70:M79 P70:P79 S70:S79 V70:V79 Y70:Y79 AB70:AB79 G81:G90 J81:J90 M81:M90 P81:P90 S81:S90 V81:V90 Y81:Y90 AB81:AB90">
    <cfRule type="containsBlanks" dxfId="428" priority="90">
      <formula>LEN(TRIM(G13))=0</formula>
    </cfRule>
  </conditionalFormatting>
  <conditionalFormatting sqref="H90">
    <cfRule type="containsBlanks" dxfId="427" priority="81">
      <formula>LEN(TRIM(H90))=0</formula>
    </cfRule>
  </conditionalFormatting>
  <conditionalFormatting sqref="K90">
    <cfRule type="containsBlanks" dxfId="426" priority="80">
      <formula>LEN(TRIM(K90))=0</formula>
    </cfRule>
  </conditionalFormatting>
  <conditionalFormatting sqref="N90">
    <cfRule type="containsBlanks" dxfId="425" priority="79">
      <formula>LEN(TRIM(N90))=0</formula>
    </cfRule>
  </conditionalFormatting>
  <conditionalFormatting sqref="Q90">
    <cfRule type="containsBlanks" dxfId="424" priority="78">
      <formula>LEN(TRIM(Q90))=0</formula>
    </cfRule>
  </conditionalFormatting>
  <conditionalFormatting sqref="T90">
    <cfRule type="containsBlanks" dxfId="423" priority="77">
      <formula>LEN(TRIM(T90))=0</formula>
    </cfRule>
  </conditionalFormatting>
  <conditionalFormatting sqref="W90">
    <cfRule type="containsBlanks" dxfId="422" priority="76">
      <formula>LEN(TRIM(W90))=0</formula>
    </cfRule>
  </conditionalFormatting>
  <conditionalFormatting sqref="Z90">
    <cfRule type="containsBlanks" dxfId="421" priority="75">
      <formula>LEN(TRIM(Z90))=0</formula>
    </cfRule>
  </conditionalFormatting>
  <conditionalFormatting sqref="AC68:AC69">
    <cfRule type="expression" dxfId="420" priority="62">
      <formula>$A68=""</formula>
    </cfRule>
  </conditionalFormatting>
  <dataValidations disablePrompts="1" count="1">
    <dataValidation type="whole" allowBlank="1" showInputMessage="1" showErrorMessage="1" sqref="AB56:AB66 Y56:Y66 V56:V66 S56:S66 P56:P66 M56:M66 J56:J66 G56:G66" xr:uid="{CB911A43-F7A6-43BC-AD9D-528A4DCD1188}">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29" id="{35FEC37B-FC3B-4993-B6CB-B4E0DC77EEEB}">
            <xm:f>C$119&gt;'Summary - SS'!#REF!</xm:f>
            <x14:dxf>
              <fill>
                <patternFill>
                  <bgColor theme="0" tint="-0.499984740745262"/>
                </patternFill>
              </fill>
            </x14:dxf>
          </x14:cfRule>
          <xm:sqref>C13:C49</xm:sqref>
        </x14:conditionalFormatting>
        <x14:conditionalFormatting xmlns:xm="http://schemas.microsoft.com/office/excel/2006/main">
          <x14:cfRule type="expression" priority="24" id="{C1333126-801A-4FD3-9C62-BD3732936085}">
            <xm:f>C$119&gt;'Summary - SS'!#REF!</xm:f>
            <x14:dxf>
              <fill>
                <patternFill>
                  <bgColor theme="0" tint="-0.499984740745262"/>
                </patternFill>
              </fill>
            </x14:dxf>
          </x14:cfRule>
          <xm:sqref>C70:C79</xm:sqref>
        </x14:conditionalFormatting>
        <x14:conditionalFormatting xmlns:xm="http://schemas.microsoft.com/office/excel/2006/main">
          <x14:cfRule type="expression" priority="57" id="{A11B0C8F-609D-43E1-BB69-0728954D2242}">
            <xm:f>C$119&gt;'Summary - SS'!#REF!</xm:f>
            <x14:dxf>
              <fill>
                <patternFill>
                  <bgColor theme="0" tint="-0.499984740745262"/>
                </patternFill>
              </fill>
            </x14:dxf>
          </x14:cfRule>
          <xm:sqref>C50:D53</xm:sqref>
        </x14:conditionalFormatting>
        <x14:conditionalFormatting xmlns:xm="http://schemas.microsoft.com/office/excel/2006/main">
          <x14:cfRule type="expression" priority="53" id="{C83CA617-5078-43BA-AAF9-F038C315FB52}">
            <xm:f>C$119&gt;'Summary - SS'!#REF!</xm:f>
            <x14:dxf>
              <fill>
                <patternFill>
                  <bgColor theme="0" tint="-0.499984740745262"/>
                </patternFill>
              </fill>
            </x14:dxf>
          </x14:cfRule>
          <xm:sqref>C54:D54</xm:sqref>
        </x14:conditionalFormatting>
        <x14:conditionalFormatting xmlns:xm="http://schemas.microsoft.com/office/excel/2006/main">
          <x14:cfRule type="expression" priority="4" id="{5C89A1C7-82DF-4A7C-AE1E-2252B33AA052}">
            <xm:f>C$119&gt;'Summary - SS'!#REF!</xm:f>
            <x14:dxf>
              <fill>
                <patternFill>
                  <bgColor theme="0" tint="-0.499984740745262"/>
                </patternFill>
              </fill>
            </x14:dxf>
          </x14:cfRule>
          <xm:sqref>C56:D66</xm:sqref>
        </x14:conditionalFormatting>
        <x14:conditionalFormatting xmlns:xm="http://schemas.microsoft.com/office/excel/2006/main">
          <x14:cfRule type="expression" priority="16" id="{31969558-A916-43CF-8565-48CEC74DE083}">
            <xm:f>C$119&gt;'Summary - SS'!#REF!</xm:f>
            <x14:dxf>
              <fill>
                <patternFill>
                  <bgColor theme="0" tint="-0.499984740745262"/>
                </patternFill>
              </fill>
            </x14:dxf>
          </x14:cfRule>
          <xm:sqref>C81:D89</xm:sqref>
        </x14:conditionalFormatting>
        <x14:conditionalFormatting xmlns:xm="http://schemas.microsoft.com/office/excel/2006/main">
          <x14:cfRule type="expression" priority="8" id="{53C7EBF3-0658-428D-BEE4-80EDCB0EF610}">
            <xm:f>C$119&gt;'Summary - SS'!#REF!</xm:f>
            <x14:dxf>
              <fill>
                <patternFill>
                  <bgColor theme="0" tint="-0.499984740745262"/>
                </patternFill>
              </fill>
            </x14:dxf>
          </x14:cfRule>
          <xm:sqref>C95:D102</xm:sqref>
        </x14:conditionalFormatting>
        <x14:conditionalFormatting xmlns:xm="http://schemas.microsoft.com/office/excel/2006/main">
          <x14:cfRule type="expression" priority="61" id="{F283B3AD-DE87-4D36-8513-4D08670AA007}">
            <xm:f>D$119&gt;'Summary - SS'!#REF!</xm:f>
            <x14:dxf>
              <fill>
                <patternFill>
                  <bgColor theme="0" tint="-0.499984740745262"/>
                </patternFill>
              </fill>
            </x14:dxf>
          </x14:cfRule>
          <xm:sqref>D13:D49</xm:sqref>
        </x14:conditionalFormatting>
        <x14:conditionalFormatting xmlns:xm="http://schemas.microsoft.com/office/excel/2006/main">
          <x14:cfRule type="expression" priority="45" id="{714AF9BE-79E2-4D6B-B80A-D867EB12084D}">
            <xm:f>D$119&gt;'Summary - SS'!#REF!</xm:f>
            <x14:dxf>
              <fill>
                <patternFill>
                  <bgColor theme="0" tint="-0.499984740745262"/>
                </patternFill>
              </fill>
            </x14:dxf>
          </x14:cfRule>
          <xm:sqref>D70:D79</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99"/>
    <pageSetUpPr fitToPage="1"/>
  </sheetPr>
  <dimension ref="A1:K150"/>
  <sheetViews>
    <sheetView showZeros="0" zoomScale="115" zoomScaleNormal="115" workbookViewId="0"/>
  </sheetViews>
  <sheetFormatPr defaultColWidth="0" defaultRowHeight="12.75" zeroHeight="1"/>
  <cols>
    <col min="1" max="1" width="31.7109375" style="8" customWidth="1"/>
    <col min="2" max="2" width="10.7109375" style="8" customWidth="1"/>
    <col min="3" max="3" width="11.28515625" style="180" customWidth="1"/>
    <col min="4" max="4" width="74.28515625" style="4" customWidth="1"/>
    <col min="5" max="5" width="26.7109375" style="8" customWidth="1"/>
    <col min="6" max="6" width="20.7109375" style="8" customWidth="1"/>
    <col min="7" max="7" width="16" style="703" customWidth="1"/>
    <col min="8" max="8" width="20.5703125" style="703" hidden="1" customWidth="1"/>
    <col min="9" max="9" width="20.5703125" style="8" hidden="1" customWidth="1"/>
    <col min="10" max="10" width="19.7109375" style="8" hidden="1" customWidth="1"/>
    <col min="11" max="11" width="0" style="8" hidden="1" customWidth="1"/>
    <col min="12" max="16384" width="10.85546875" style="8" hidden="1"/>
  </cols>
  <sheetData>
    <row r="1" spans="1:11" s="33" customFormat="1" ht="15" customHeight="1">
      <c r="A1" s="32" t="s">
        <v>218</v>
      </c>
      <c r="B1" s="32"/>
      <c r="C1" s="32"/>
      <c r="D1" s="32"/>
    </row>
    <row r="2" spans="1:11" ht="20.25" customHeight="1">
      <c r="A2" s="32" t="s">
        <v>325</v>
      </c>
      <c r="B2" s="1568"/>
      <c r="C2" s="1568"/>
      <c r="G2" s="8"/>
      <c r="H2" s="8"/>
    </row>
    <row r="3" spans="1:11" ht="27.75" customHeight="1" thickBot="1">
      <c r="A3" s="1126" t="str">
        <f>'Summary - Start Up '!B8</f>
        <v>Start Up - Supportive Services</v>
      </c>
      <c r="B3" s="1463"/>
      <c r="C3" s="1463"/>
      <c r="D3" s="665"/>
      <c r="G3" s="207"/>
      <c r="H3" s="207"/>
      <c r="I3" s="207"/>
      <c r="J3" s="207"/>
      <c r="K3" s="207"/>
    </row>
    <row r="4" spans="1:11" s="4" customFormat="1" ht="39" thickBot="1">
      <c r="A4" s="1076" t="s">
        <v>329</v>
      </c>
      <c r="B4" s="1079" t="s">
        <v>317</v>
      </c>
      <c r="C4" s="1080" t="s">
        <v>318</v>
      </c>
      <c r="D4" s="1077" t="s">
        <v>330</v>
      </c>
      <c r="E4" s="1078" t="s">
        <v>331</v>
      </c>
      <c r="F4" s="8"/>
      <c r="G4" s="704"/>
      <c r="H4" s="704"/>
      <c r="I4" s="14"/>
    </row>
    <row r="5" spans="1:11">
      <c r="A5" s="826">
        <f>'Salary Detail - Start Up '!A14</f>
        <v>0</v>
      </c>
      <c r="B5" s="6">
        <f>'Salary Detail - Start Up '!K14+'Salary Detail - Start Up '!F14</f>
        <v>0</v>
      </c>
      <c r="C5" s="195">
        <f>'Salary Detail - Start Up '!BQ14</f>
        <v>0</v>
      </c>
      <c r="D5" s="1070"/>
      <c r="E5" s="1064"/>
      <c r="I5" s="7"/>
      <c r="J5" s="14"/>
    </row>
    <row r="6" spans="1:11">
      <c r="A6" s="826">
        <f>'Salary Detail - Start Up '!A15</f>
        <v>0</v>
      </c>
      <c r="B6" s="6">
        <f>'Salary Detail - Start Up '!K15+'Salary Detail - Start Up '!F15</f>
        <v>0</v>
      </c>
      <c r="C6" s="195">
        <f>'Salary Detail - Start Up '!BQ15</f>
        <v>0</v>
      </c>
      <c r="D6" s="1070"/>
      <c r="E6" s="1072"/>
      <c r="I6" s="208"/>
      <c r="J6" s="14"/>
    </row>
    <row r="7" spans="1:11">
      <c r="A7" s="826">
        <f>'Salary Detail - Start Up '!A16</f>
        <v>0</v>
      </c>
      <c r="B7" s="6">
        <f>'Salary Detail - Start Up '!K16+'Salary Detail - Start Up '!F16</f>
        <v>0</v>
      </c>
      <c r="C7" s="195">
        <f>'Salary Detail - Start Up '!BQ16</f>
        <v>0</v>
      </c>
      <c r="D7" s="1070"/>
      <c r="E7" s="1072"/>
      <c r="I7" s="209"/>
      <c r="J7" s="14"/>
    </row>
    <row r="8" spans="1:11">
      <c r="A8" s="826">
        <f>'Salary Detail - Start Up '!A17</f>
        <v>0</v>
      </c>
      <c r="B8" s="6">
        <f>'Salary Detail - Start Up '!K17+'Salary Detail - Start Up '!F17</f>
        <v>0</v>
      </c>
      <c r="C8" s="195">
        <f>'Salary Detail - Start Up '!BQ17</f>
        <v>0</v>
      </c>
      <c r="D8" s="1070"/>
      <c r="E8" s="1072"/>
      <c r="I8" s="7"/>
      <c r="J8" s="14"/>
    </row>
    <row r="9" spans="1:11">
      <c r="A9" s="826">
        <f>'Salary Detail - Start Up '!A18</f>
        <v>0</v>
      </c>
      <c r="B9" s="6">
        <f>'Salary Detail - Start Up '!K18+'Salary Detail - Start Up '!F18</f>
        <v>0</v>
      </c>
      <c r="C9" s="195">
        <f>'Salary Detail - Start Up '!BQ18</f>
        <v>0</v>
      </c>
      <c r="D9" s="1070"/>
      <c r="E9" s="1072"/>
      <c r="I9" s="7"/>
      <c r="J9" s="14"/>
    </row>
    <row r="10" spans="1:11">
      <c r="A10" s="826">
        <f>'Salary Detail - Start Up '!A19</f>
        <v>0</v>
      </c>
      <c r="B10" s="6">
        <f>'Salary Detail - Start Up '!K19+'Salary Detail - Start Up '!F19</f>
        <v>0</v>
      </c>
      <c r="C10" s="195">
        <f>'Salary Detail - Start Up '!BQ19</f>
        <v>0</v>
      </c>
      <c r="D10" s="1070"/>
      <c r="E10" s="1072"/>
      <c r="I10" s="7"/>
      <c r="J10" s="14"/>
    </row>
    <row r="11" spans="1:11">
      <c r="A11" s="826">
        <f>'Salary Detail - Start Up '!A20</f>
        <v>0</v>
      </c>
      <c r="B11" s="6">
        <f>'Salary Detail - Start Up '!K20+'Salary Detail - Start Up '!F20</f>
        <v>0</v>
      </c>
      <c r="C11" s="195">
        <f>'Salary Detail - Start Up '!BQ20</f>
        <v>0</v>
      </c>
      <c r="D11" s="1070"/>
      <c r="E11" s="1072"/>
      <c r="I11" s="7"/>
      <c r="J11" s="14"/>
    </row>
    <row r="12" spans="1:11" s="731" customFormat="1">
      <c r="A12" s="806">
        <f>'Salary Detail - Start Up '!A21</f>
        <v>0</v>
      </c>
      <c r="B12" s="6">
        <f>'Salary Detail - Start Up '!K21+'Salary Detail - Start Up '!F21</f>
        <v>0</v>
      </c>
      <c r="C12" s="195">
        <f>'Salary Detail - Start Up '!BQ21</f>
        <v>0</v>
      </c>
      <c r="D12" s="1071"/>
      <c r="E12" s="1073"/>
      <c r="F12" s="8"/>
      <c r="G12" s="728"/>
      <c r="H12" s="728"/>
      <c r="I12" s="729"/>
      <c r="J12" s="807"/>
    </row>
    <row r="13" spans="1:11" s="731" customFormat="1">
      <c r="A13" s="806">
        <f>'Salary Detail - Start Up '!A22</f>
        <v>0</v>
      </c>
      <c r="B13" s="6">
        <f>'Salary Detail - Start Up '!K22+'Salary Detail - Start Up '!F22</f>
        <v>0</v>
      </c>
      <c r="C13" s="195">
        <f>'Salary Detail - Start Up '!BQ22</f>
        <v>0</v>
      </c>
      <c r="D13" s="1071"/>
      <c r="E13" s="1073"/>
      <c r="F13" s="8"/>
      <c r="G13" s="728"/>
      <c r="H13" s="728"/>
      <c r="I13" s="729"/>
      <c r="J13" s="807"/>
    </row>
    <row r="14" spans="1:11" s="731" customFormat="1">
      <c r="A14" s="806">
        <f>'Salary Detail - Start Up '!A23</f>
        <v>0</v>
      </c>
      <c r="B14" s="6">
        <f>'Salary Detail - Start Up '!K23+'Salary Detail - Start Up '!F23</f>
        <v>0</v>
      </c>
      <c r="C14" s="195">
        <f>'Salary Detail - Start Up '!BQ23</f>
        <v>0</v>
      </c>
      <c r="D14" s="1071"/>
      <c r="E14" s="1073"/>
      <c r="F14" s="8"/>
      <c r="G14" s="728"/>
      <c r="H14" s="728"/>
      <c r="I14" s="729"/>
      <c r="J14" s="807"/>
    </row>
    <row r="15" spans="1:11">
      <c r="A15" s="826">
        <f>'Salary Detail - Start Up '!A24</f>
        <v>0</v>
      </c>
      <c r="B15" s="6">
        <f>'Salary Detail - Start Up '!K24+'Salary Detail - Start Up '!F24</f>
        <v>0</v>
      </c>
      <c r="C15" s="195">
        <f>'Salary Detail - Start Up '!BQ24</f>
        <v>0</v>
      </c>
      <c r="D15" s="1070"/>
      <c r="E15" s="1072"/>
      <c r="I15" s="7"/>
      <c r="J15" s="14"/>
    </row>
    <row r="16" spans="1:11">
      <c r="A16" s="826">
        <f>'Salary Detail - Start Up '!A25</f>
        <v>0</v>
      </c>
      <c r="B16" s="6">
        <f>'Salary Detail - Start Up '!K25+'Salary Detail - Start Up '!F25</f>
        <v>0</v>
      </c>
      <c r="C16" s="195">
        <f>'Salary Detail - Start Up '!BQ25</f>
        <v>0</v>
      </c>
      <c r="D16" s="1070"/>
      <c r="E16" s="1072"/>
      <c r="I16" s="7"/>
      <c r="J16" s="14"/>
    </row>
    <row r="17" spans="1:10">
      <c r="A17" s="826">
        <f>'Salary Detail - Start Up '!A26</f>
        <v>0</v>
      </c>
      <c r="B17" s="6">
        <f>'Salary Detail - Start Up '!K26+'Salary Detail - Start Up '!F26</f>
        <v>0</v>
      </c>
      <c r="C17" s="195">
        <f>'Salary Detail - Start Up '!BQ26</f>
        <v>0</v>
      </c>
      <c r="D17" s="1070"/>
      <c r="E17" s="1072"/>
      <c r="I17" s="7"/>
      <c r="J17" s="14"/>
    </row>
    <row r="18" spans="1:10">
      <c r="A18" s="826">
        <f>'Salary Detail - Start Up '!A27</f>
        <v>0</v>
      </c>
      <c r="B18" s="6">
        <f>'Salary Detail - Start Up '!K27+'Salary Detail - Start Up '!F27</f>
        <v>0</v>
      </c>
      <c r="C18" s="195">
        <f>'Salary Detail - Start Up '!BQ27</f>
        <v>0</v>
      </c>
      <c r="D18" s="1070"/>
      <c r="E18" s="1072"/>
      <c r="I18" s="7"/>
      <c r="J18" s="14"/>
    </row>
    <row r="19" spans="1:10">
      <c r="A19" s="826">
        <f>'Salary Detail - Start Up '!A28</f>
        <v>0</v>
      </c>
      <c r="B19" s="6">
        <f>'Salary Detail - Start Up '!K28+'Salary Detail - Start Up '!F28</f>
        <v>0</v>
      </c>
      <c r="C19" s="195">
        <f>'Salary Detail - Start Up '!BQ28</f>
        <v>0</v>
      </c>
      <c r="D19" s="1070"/>
      <c r="E19" s="1072"/>
      <c r="I19" s="7"/>
      <c r="J19" s="14"/>
    </row>
    <row r="20" spans="1:10">
      <c r="A20" s="826">
        <f>'Salary Detail - Start Up '!A29</f>
        <v>0</v>
      </c>
      <c r="B20" s="6">
        <f>'Salary Detail - Start Up '!K29+'Salary Detail - Start Up '!F29</f>
        <v>0</v>
      </c>
      <c r="C20" s="195">
        <f>'Salary Detail - Start Up '!BQ29</f>
        <v>0</v>
      </c>
      <c r="D20" s="1070"/>
      <c r="E20" s="1072"/>
      <c r="I20" s="7"/>
      <c r="J20" s="14"/>
    </row>
    <row r="21" spans="1:10">
      <c r="A21" s="826">
        <f>'Salary Detail - Start Up '!A30</f>
        <v>0</v>
      </c>
      <c r="B21" s="6">
        <f>'Salary Detail - Start Up '!K30+'Salary Detail - Start Up '!F30</f>
        <v>0</v>
      </c>
      <c r="C21" s="195">
        <f>'Salary Detail - Start Up '!BQ30</f>
        <v>0</v>
      </c>
      <c r="D21" s="1070"/>
      <c r="E21" s="1072"/>
      <c r="I21" s="7"/>
      <c r="J21" s="14"/>
    </row>
    <row r="22" spans="1:10">
      <c r="A22" s="826">
        <f>'Salary Detail - Start Up '!A31</f>
        <v>0</v>
      </c>
      <c r="B22" s="6">
        <f>'Salary Detail - Start Up '!K31+'Salary Detail - Start Up '!F31</f>
        <v>0</v>
      </c>
      <c r="C22" s="195">
        <f>'Salary Detail - Start Up '!BQ31</f>
        <v>0</v>
      </c>
      <c r="D22" s="1070"/>
      <c r="E22" s="1072"/>
      <c r="I22" s="7"/>
      <c r="J22" s="14"/>
    </row>
    <row r="23" spans="1:10">
      <c r="A23" s="826">
        <f>'Salary Detail - Start Up '!A32</f>
        <v>0</v>
      </c>
      <c r="B23" s="6">
        <f>'Salary Detail - Start Up '!K32+'Salary Detail - Start Up '!F32</f>
        <v>0</v>
      </c>
      <c r="C23" s="195">
        <f>'Salary Detail - Start Up '!BQ32</f>
        <v>0</v>
      </c>
      <c r="D23" s="1070"/>
      <c r="E23" s="1072"/>
      <c r="I23" s="7"/>
      <c r="J23" s="14"/>
    </row>
    <row r="24" spans="1:10">
      <c r="A24" s="826">
        <f>'Salary Detail - Start Up '!A33</f>
        <v>0</v>
      </c>
      <c r="B24" s="6">
        <f>'Salary Detail - Start Up '!K33+'Salary Detail - Start Up '!F33</f>
        <v>0</v>
      </c>
      <c r="C24" s="195">
        <f>'Salary Detail - Start Up '!BQ33</f>
        <v>0</v>
      </c>
      <c r="D24" s="1070"/>
      <c r="E24" s="1072"/>
      <c r="I24" s="7"/>
      <c r="J24" s="14"/>
    </row>
    <row r="25" spans="1:10">
      <c r="A25" s="826">
        <f>'Salary Detail - Start Up '!A34</f>
        <v>0</v>
      </c>
      <c r="B25" s="6">
        <f>'Salary Detail - Start Up '!K34+'Salary Detail - Start Up '!F34</f>
        <v>0</v>
      </c>
      <c r="C25" s="195">
        <f>'Salary Detail - Start Up '!BQ34</f>
        <v>0</v>
      </c>
      <c r="D25" s="1070"/>
      <c r="E25" s="1072"/>
      <c r="I25" s="7"/>
      <c r="J25" s="14"/>
    </row>
    <row r="26" spans="1:10">
      <c r="A26" s="826">
        <f>'Salary Detail - Start Up '!A35</f>
        <v>0</v>
      </c>
      <c r="B26" s="6">
        <f>'Salary Detail - Start Up '!K35+'Salary Detail - Start Up '!F35</f>
        <v>0</v>
      </c>
      <c r="C26" s="195">
        <f>'Salary Detail - Start Up '!BQ35</f>
        <v>0</v>
      </c>
      <c r="D26" s="1070"/>
      <c r="E26" s="1072"/>
      <c r="I26" s="7"/>
      <c r="J26" s="14"/>
    </row>
    <row r="27" spans="1:10">
      <c r="A27" s="826">
        <f>'Salary Detail - Start Up '!A36</f>
        <v>0</v>
      </c>
      <c r="B27" s="6">
        <f>'Salary Detail - Start Up '!K36+'Salary Detail - Start Up '!F36</f>
        <v>0</v>
      </c>
      <c r="C27" s="195">
        <f>'Salary Detail - Start Up '!BQ36</f>
        <v>0</v>
      </c>
      <c r="D27" s="1070"/>
      <c r="E27" s="1072"/>
      <c r="J27" s="14"/>
    </row>
    <row r="28" spans="1:10">
      <c r="A28" s="826">
        <f>'Salary Detail - Start Up '!A37</f>
        <v>0</v>
      </c>
      <c r="B28" s="6">
        <f>'Salary Detail - Start Up '!K37+'Salary Detail - Start Up '!F37</f>
        <v>0</v>
      </c>
      <c r="C28" s="195">
        <f>'Salary Detail - Start Up '!BQ37</f>
        <v>0</v>
      </c>
      <c r="D28" s="1070"/>
      <c r="E28" s="1072"/>
      <c r="I28" s="7"/>
      <c r="J28" s="14"/>
    </row>
    <row r="29" spans="1:10">
      <c r="A29" s="826">
        <f>'Salary Detail - Start Up '!A38</f>
        <v>0</v>
      </c>
      <c r="B29" s="6">
        <f>'Salary Detail - Start Up '!K38+'Salary Detail - Start Up '!F38</f>
        <v>0</v>
      </c>
      <c r="C29" s="195">
        <f>'Salary Detail - Start Up '!BQ38</f>
        <v>0</v>
      </c>
      <c r="D29" s="1070"/>
      <c r="E29" s="1072"/>
      <c r="I29" s="7"/>
      <c r="J29" s="14"/>
    </row>
    <row r="30" spans="1:10">
      <c r="A30" s="826">
        <f>'Salary Detail - Start Up '!A39</f>
        <v>0</v>
      </c>
      <c r="B30" s="6">
        <f>'Salary Detail - Start Up '!K39+'Salary Detail - Start Up '!F39</f>
        <v>0</v>
      </c>
      <c r="C30" s="195">
        <f>'Salary Detail - Start Up '!BQ39</f>
        <v>0</v>
      </c>
      <c r="D30" s="1070"/>
      <c r="E30" s="1072"/>
      <c r="I30" s="7"/>
      <c r="J30" s="14"/>
    </row>
    <row r="31" spans="1:10">
      <c r="A31" s="826">
        <f>'Salary Detail - Start Up '!A40</f>
        <v>0</v>
      </c>
      <c r="B31" s="6">
        <f>'Salary Detail - Start Up '!K40+'Salary Detail - Start Up '!F40</f>
        <v>0</v>
      </c>
      <c r="C31" s="195">
        <f>'Salary Detail - Start Up '!BQ40</f>
        <v>0</v>
      </c>
      <c r="D31" s="1070"/>
      <c r="E31" s="1072"/>
      <c r="I31" s="7"/>
      <c r="J31" s="14"/>
    </row>
    <row r="32" spans="1:10">
      <c r="A32" s="826">
        <f>'Salary Detail - Start Up '!A41</f>
        <v>0</v>
      </c>
      <c r="B32" s="6">
        <f>'Salary Detail - Start Up '!K41+'Salary Detail - Start Up '!F41</f>
        <v>0</v>
      </c>
      <c r="C32" s="195">
        <f>'Salary Detail - Start Up '!BQ41</f>
        <v>0</v>
      </c>
      <c r="D32" s="1070"/>
      <c r="E32" s="1072"/>
      <c r="I32" s="7"/>
      <c r="J32" s="14"/>
    </row>
    <row r="33" spans="1:10">
      <c r="A33" s="826">
        <f>'Salary Detail - Start Up '!A42</f>
        <v>0</v>
      </c>
      <c r="B33" s="6">
        <f>'Salary Detail - Start Up '!K42+'Salary Detail - Start Up '!F42</f>
        <v>0</v>
      </c>
      <c r="C33" s="195">
        <f>'Salary Detail - Start Up '!BQ42</f>
        <v>0</v>
      </c>
      <c r="D33" s="1070"/>
      <c r="E33" s="1072"/>
      <c r="I33" s="7"/>
      <c r="J33" s="14"/>
    </row>
    <row r="34" spans="1:10">
      <c r="A34" s="826">
        <f>'Salary Detail - Start Up '!A43</f>
        <v>0</v>
      </c>
      <c r="B34" s="6">
        <f>'Salary Detail - Start Up '!K43+'Salary Detail - Start Up '!F43</f>
        <v>0</v>
      </c>
      <c r="C34" s="195">
        <f>'Salary Detail - Start Up '!BQ43</f>
        <v>0</v>
      </c>
      <c r="D34" s="1070"/>
      <c r="E34" s="1072"/>
      <c r="I34" s="7"/>
      <c r="J34" s="14"/>
    </row>
    <row r="35" spans="1:10">
      <c r="A35" s="826">
        <f>'Salary Detail - Start Up '!A44</f>
        <v>0</v>
      </c>
      <c r="B35" s="6">
        <f>'Salary Detail - Start Up '!K44+'Salary Detail - Start Up '!F44</f>
        <v>0</v>
      </c>
      <c r="C35" s="195">
        <f>'Salary Detail - Start Up '!BQ44</f>
        <v>0</v>
      </c>
      <c r="D35" s="1070"/>
      <c r="E35" s="1072"/>
      <c r="I35" s="7"/>
      <c r="J35" s="14"/>
    </row>
    <row r="36" spans="1:10">
      <c r="A36" s="826">
        <f>'Salary Detail - Start Up '!A45</f>
        <v>0</v>
      </c>
      <c r="B36" s="6">
        <f>'Salary Detail - Start Up '!K45+'Salary Detail - Start Up '!F45</f>
        <v>0</v>
      </c>
      <c r="C36" s="195">
        <f>'Salary Detail - Start Up '!BQ45</f>
        <v>0</v>
      </c>
      <c r="D36" s="1070"/>
      <c r="E36" s="1072"/>
      <c r="I36" s="7"/>
      <c r="J36" s="14"/>
    </row>
    <row r="37" spans="1:10">
      <c r="A37" s="826">
        <f>'Salary Detail - Start Up '!A46</f>
        <v>0</v>
      </c>
      <c r="B37" s="6">
        <f>'Salary Detail - Start Up '!K46+'Salary Detail - Start Up '!F46</f>
        <v>0</v>
      </c>
      <c r="C37" s="195">
        <f>'Salary Detail - Start Up '!BQ46</f>
        <v>0</v>
      </c>
      <c r="D37" s="1070"/>
      <c r="E37" s="1072"/>
      <c r="I37" s="7"/>
      <c r="J37" s="14"/>
    </row>
    <row r="38" spans="1:10">
      <c r="A38" s="826">
        <f>'Salary Detail - Start Up '!A47</f>
        <v>0</v>
      </c>
      <c r="B38" s="6">
        <f>'Salary Detail - Start Up '!K47+'Salary Detail - Start Up '!F47</f>
        <v>0</v>
      </c>
      <c r="C38" s="195">
        <f>'Salary Detail - Start Up '!BQ47</f>
        <v>0</v>
      </c>
      <c r="D38" s="1070"/>
      <c r="E38" s="1072"/>
      <c r="I38" s="7"/>
      <c r="J38" s="14"/>
    </row>
    <row r="39" spans="1:10">
      <c r="A39" s="826">
        <f>'Salary Detail - Start Up '!A48</f>
        <v>0</v>
      </c>
      <c r="B39" s="6">
        <f>'Salary Detail - Start Up '!K48+'Salary Detail - Start Up '!F48</f>
        <v>0</v>
      </c>
      <c r="C39" s="195">
        <f>'Salary Detail - Start Up '!BQ48</f>
        <v>0</v>
      </c>
      <c r="D39" s="1070"/>
      <c r="E39" s="1072"/>
      <c r="I39" s="7"/>
      <c r="J39" s="14"/>
    </row>
    <row r="40" spans="1:10">
      <c r="A40" s="826">
        <f>'Salary Detail - Start Up '!A49</f>
        <v>0</v>
      </c>
      <c r="B40" s="6">
        <f>'Salary Detail - Start Up '!K49+'Salary Detail - Start Up '!F49</f>
        <v>0</v>
      </c>
      <c r="C40" s="195">
        <f>'Salary Detail - Start Up '!BQ49</f>
        <v>0</v>
      </c>
      <c r="D40" s="1070"/>
      <c r="E40" s="1072"/>
      <c r="I40" s="7"/>
      <c r="J40" s="14"/>
    </row>
    <row r="41" spans="1:10">
      <c r="A41" s="826">
        <f>'Salary Detail - Start Up '!A50</f>
        <v>0</v>
      </c>
      <c r="B41" s="6">
        <f>'Salary Detail - Start Up '!K50+'Salary Detail - Start Up '!F50</f>
        <v>0</v>
      </c>
      <c r="C41" s="195">
        <f>'Salary Detail - Start Up '!BQ50</f>
        <v>0</v>
      </c>
      <c r="D41" s="1070"/>
      <c r="E41" s="1074"/>
    </row>
    <row r="42" spans="1:10">
      <c r="A42" s="826">
        <f>'Salary Detail - Start Up '!A51</f>
        <v>0</v>
      </c>
      <c r="B42" s="6">
        <f>'Salary Detail - Start Up '!K51+'Salary Detail - Start Up '!F51</f>
        <v>0</v>
      </c>
      <c r="C42" s="195">
        <f>'Salary Detail - Start Up '!BQ51</f>
        <v>0</v>
      </c>
      <c r="D42" s="1070"/>
      <c r="E42" s="1074"/>
    </row>
    <row r="43" spans="1:10" ht="15.6" customHeight="1">
      <c r="A43" s="826">
        <f>'Salary Detail - Start Up '!A52</f>
        <v>0</v>
      </c>
      <c r="B43" s="6">
        <f>'Salary Detail - Start Up '!K52+'Salary Detail - Start Up '!F52</f>
        <v>0</v>
      </c>
      <c r="C43" s="195">
        <f>'Salary Detail - Start Up '!BQ52</f>
        <v>0</v>
      </c>
      <c r="D43" s="1070"/>
      <c r="E43" s="1072"/>
      <c r="I43" s="7"/>
      <c r="J43" s="14"/>
    </row>
    <row r="44" spans="1:10" ht="15.6" customHeight="1">
      <c r="A44" s="826">
        <f>'Salary Detail - Start Up '!A53</f>
        <v>0</v>
      </c>
      <c r="B44" s="6">
        <f>'Salary Detail - Start Up '!K53+'Salary Detail - Start Up '!F53</f>
        <v>0</v>
      </c>
      <c r="C44" s="195">
        <f>'Salary Detail - Start Up '!BQ53</f>
        <v>0</v>
      </c>
      <c r="D44" s="1070"/>
      <c r="E44" s="1072"/>
      <c r="I44" s="7"/>
      <c r="J44" s="14"/>
    </row>
    <row r="45" spans="1:10" ht="15.6" customHeight="1">
      <c r="A45" s="826">
        <f>'Salary Detail - Start Up '!A54</f>
        <v>0</v>
      </c>
      <c r="B45" s="6">
        <f>'Salary Detail - Start Up '!K54+'Salary Detail - Start Up '!F54</f>
        <v>0</v>
      </c>
      <c r="C45" s="195">
        <f>'Salary Detail - Start Up '!BQ54</f>
        <v>0</v>
      </c>
      <c r="D45" s="1070"/>
      <c r="E45" s="1072"/>
      <c r="I45" s="7"/>
      <c r="J45" s="14"/>
    </row>
    <row r="46" spans="1:10" ht="15.6" customHeight="1">
      <c r="A46" s="829">
        <f>'Salary Detail - Start Up '!A55</f>
        <v>0</v>
      </c>
      <c r="B46" s="6">
        <f>'Salary Detail - Start Up '!K55+'Salary Detail - Start Up '!F55</f>
        <v>0</v>
      </c>
      <c r="C46" s="195">
        <f>'Salary Detail - Start Up '!BQ55</f>
        <v>0</v>
      </c>
      <c r="D46" s="1070"/>
      <c r="E46" s="1075"/>
      <c r="I46" s="7"/>
      <c r="J46" s="14"/>
    </row>
    <row r="47" spans="1:10" ht="15.6" customHeight="1">
      <c r="A47" s="829" t="s">
        <v>333</v>
      </c>
      <c r="B47" s="210">
        <f>SUM(B5:B46)</f>
        <v>0</v>
      </c>
      <c r="C47" s="182">
        <f>SUM(C5:C46)</f>
        <v>0</v>
      </c>
      <c r="D47" s="1069"/>
      <c r="E47" s="1065"/>
      <c r="I47" s="7"/>
      <c r="J47" s="14"/>
    </row>
    <row r="48" spans="1:10" s="731" customFormat="1" ht="24" customHeight="1">
      <c r="A48" s="719" t="s">
        <v>334</v>
      </c>
      <c r="B48" s="1050" t="str">
        <f>IFERROR(C48/C47,"")</f>
        <v/>
      </c>
      <c r="C48" s="721">
        <f>'Salary Detail - Start Up '!BQ59</f>
        <v>0</v>
      </c>
      <c r="D48" s="1067" t="s">
        <v>335</v>
      </c>
      <c r="E48" s="1066"/>
      <c r="F48" s="8"/>
      <c r="G48" s="727"/>
      <c r="H48" s="728"/>
      <c r="I48" s="729"/>
      <c r="J48" s="730"/>
    </row>
    <row r="49" spans="1:10" s="731" customFormat="1" ht="16.5" customHeight="1" thickBot="1">
      <c r="A49" s="1468" t="s">
        <v>336</v>
      </c>
      <c r="B49" s="1469"/>
      <c r="C49" s="723">
        <f>C47+C48</f>
        <v>0</v>
      </c>
      <c r="D49" s="1068"/>
      <c r="E49" s="875"/>
      <c r="F49" s="8"/>
      <c r="G49" s="727"/>
      <c r="H49" s="728"/>
      <c r="I49" s="729"/>
      <c r="J49" s="730"/>
    </row>
    <row r="50" spans="1:10" ht="13.5" thickBot="1">
      <c r="A50" s="10"/>
      <c r="B50" s="12"/>
      <c r="C50" s="181"/>
      <c r="E50" s="10"/>
      <c r="G50" s="705"/>
      <c r="I50" s="7"/>
      <c r="J50" s="4"/>
    </row>
    <row r="51" spans="1:10" s="4" customFormat="1" ht="39" customHeight="1">
      <c r="A51" s="1466" t="s">
        <v>263</v>
      </c>
      <c r="B51" s="1467"/>
      <c r="C51" s="212" t="s">
        <v>290</v>
      </c>
      <c r="D51" s="211" t="s">
        <v>330</v>
      </c>
      <c r="E51" s="213" t="s">
        <v>331</v>
      </c>
      <c r="F51" s="8"/>
      <c r="G51" s="704"/>
      <c r="H51" s="704"/>
    </row>
    <row r="52" spans="1:10">
      <c r="A52" s="1461" t="str">
        <f>'Operating Detail - Start Up '!A13</f>
        <v>Rental of Property</v>
      </c>
      <c r="B52" s="1462"/>
      <c r="C52" s="228">
        <f>'Operating Detail - Start Up '!AC13</f>
        <v>0</v>
      </c>
      <c r="D52" s="657"/>
      <c r="E52" s="658"/>
      <c r="I52" s="11"/>
      <c r="J52" s="4"/>
    </row>
    <row r="53" spans="1:10">
      <c r="A53" s="1461" t="str">
        <f>'Operating Detail - Start Up '!A14</f>
        <v xml:space="preserve">Utilities(Elec, Water, Gas, Phone, Scavenger) </v>
      </c>
      <c r="B53" s="1462"/>
      <c r="C53" s="228">
        <f>'Operating Detail - Start Up '!AC14</f>
        <v>0</v>
      </c>
      <c r="D53" s="657"/>
      <c r="E53" s="659"/>
      <c r="I53" s="11"/>
      <c r="J53" s="4"/>
    </row>
    <row r="54" spans="1:10">
      <c r="A54" s="1461" t="str">
        <f>'Operating Detail - Start Up '!A15</f>
        <v>Office Supplies, Postage</v>
      </c>
      <c r="B54" s="1462"/>
      <c r="C54" s="228">
        <f>'Operating Detail - Start Up '!AC15</f>
        <v>0</v>
      </c>
      <c r="D54" s="657"/>
      <c r="E54" s="660"/>
      <c r="I54" s="7"/>
      <c r="J54" s="14"/>
    </row>
    <row r="55" spans="1:10">
      <c r="A55" s="1461" t="str">
        <f>'Operating Detail - Start Up '!A16</f>
        <v>Building Maintenance Supplies and Repair</v>
      </c>
      <c r="B55" s="1462"/>
      <c r="C55" s="228">
        <f>'Operating Detail - Start Up '!AC16</f>
        <v>0</v>
      </c>
      <c r="D55" s="657"/>
      <c r="E55" s="659"/>
      <c r="I55" s="7"/>
      <c r="J55" s="14"/>
    </row>
    <row r="56" spans="1:10">
      <c r="A56" s="1461" t="str">
        <f>'Operating Detail - Start Up '!A17</f>
        <v>Printing and Reproduction</v>
      </c>
      <c r="B56" s="1462"/>
      <c r="C56" s="228">
        <f>'Operating Detail - Start Up '!AC17</f>
        <v>0</v>
      </c>
      <c r="D56" s="657"/>
      <c r="E56" s="659"/>
      <c r="I56" s="11"/>
      <c r="J56" s="14"/>
    </row>
    <row r="57" spans="1:10">
      <c r="A57" s="1461" t="str">
        <f>'Operating Detail - Start Up '!A18</f>
        <v>Insurance</v>
      </c>
      <c r="B57" s="1462"/>
      <c r="C57" s="228">
        <f>'Operating Detail - Start Up '!AC18</f>
        <v>0</v>
      </c>
      <c r="D57" s="657"/>
      <c r="E57" s="659"/>
      <c r="I57" s="11"/>
      <c r="J57" s="14"/>
    </row>
    <row r="58" spans="1:10">
      <c r="A58" s="1461" t="str">
        <f>'Operating Detail - Start Up '!A19</f>
        <v>Staff Training</v>
      </c>
      <c r="B58" s="1462"/>
      <c r="C58" s="228">
        <f>'Operating Detail - Start Up '!AC19</f>
        <v>0</v>
      </c>
      <c r="D58" s="657"/>
      <c r="E58" s="659"/>
      <c r="I58" s="11"/>
      <c r="J58" s="14"/>
    </row>
    <row r="59" spans="1:10">
      <c r="A59" s="1461" t="str">
        <f>'Operating Detail - Start Up '!A20</f>
        <v>Staff Travel-(Local &amp; Out of Town)</v>
      </c>
      <c r="B59" s="1462"/>
      <c r="C59" s="228">
        <f>'Operating Detail - Start Up '!AC20</f>
        <v>0</v>
      </c>
      <c r="D59" s="657"/>
      <c r="E59" s="659"/>
      <c r="I59" s="11"/>
      <c r="J59" s="14"/>
    </row>
    <row r="60" spans="1:10">
      <c r="A60" s="1461" t="str">
        <f>'Operating Detail - Start Up '!A21</f>
        <v>Rental of Equipment</v>
      </c>
      <c r="B60" s="1462"/>
      <c r="C60" s="228">
        <f>'Operating Detail - Start Up '!AC21</f>
        <v>0</v>
      </c>
      <c r="D60" s="657"/>
      <c r="E60" s="659"/>
      <c r="I60" s="11"/>
      <c r="J60" s="14"/>
    </row>
    <row r="61" spans="1:10">
      <c r="A61" s="1470">
        <f>'Operating Detail - Start Up '!A22</f>
        <v>0</v>
      </c>
      <c r="B61" s="1471"/>
      <c r="C61" s="228">
        <f>'Operating Detail - Start Up '!AC22</f>
        <v>0</v>
      </c>
      <c r="D61" s="657"/>
      <c r="E61" s="659"/>
      <c r="I61" s="11"/>
      <c r="J61" s="14"/>
    </row>
    <row r="62" spans="1:10">
      <c r="A62" s="1470">
        <f>'Operating Detail - Start Up '!A23</f>
        <v>0</v>
      </c>
      <c r="B62" s="1471"/>
      <c r="C62" s="228">
        <f>'Operating Detail - Start Up '!AC23</f>
        <v>0</v>
      </c>
      <c r="D62" s="657"/>
      <c r="E62" s="659"/>
      <c r="I62" s="7"/>
      <c r="J62" s="14"/>
    </row>
    <row r="63" spans="1:10">
      <c r="A63" s="1470">
        <f>'Operating Detail - Start Up '!A24</f>
        <v>0</v>
      </c>
      <c r="B63" s="1471"/>
      <c r="C63" s="228">
        <f>'Operating Detail - Start Up '!AC24</f>
        <v>0</v>
      </c>
      <c r="D63" s="657"/>
      <c r="E63" s="659"/>
      <c r="I63" s="7"/>
      <c r="J63" s="14"/>
    </row>
    <row r="64" spans="1:10">
      <c r="A64" s="1470">
        <f>'Operating Detail - Start Up '!A25</f>
        <v>0</v>
      </c>
      <c r="B64" s="1471"/>
      <c r="C64" s="228">
        <f>'Operating Detail - Start Up '!AC25</f>
        <v>0</v>
      </c>
      <c r="D64" s="657"/>
      <c r="E64" s="659"/>
      <c r="I64" s="7"/>
      <c r="J64" s="14"/>
    </row>
    <row r="65" spans="1:10">
      <c r="A65" s="1470">
        <f>'Operating Detail - Start Up '!A26</f>
        <v>0</v>
      </c>
      <c r="B65" s="1471"/>
      <c r="C65" s="228">
        <f>'Operating Detail - Start Up '!AC26</f>
        <v>0</v>
      </c>
      <c r="D65" s="657"/>
      <c r="E65" s="659"/>
      <c r="I65" s="7"/>
      <c r="J65" s="14"/>
    </row>
    <row r="66" spans="1:10">
      <c r="A66" s="1470">
        <f>'Operating Detail - Start Up '!A27</f>
        <v>0</v>
      </c>
      <c r="B66" s="1471"/>
      <c r="C66" s="228">
        <f>'Operating Detail - Start Up '!AC27</f>
        <v>0</v>
      </c>
      <c r="D66" s="657"/>
      <c r="E66" s="659"/>
      <c r="F66" s="827"/>
    </row>
    <row r="67" spans="1:10">
      <c r="A67" s="1470">
        <f>'Operating Detail - Start Up '!A28</f>
        <v>0</v>
      </c>
      <c r="B67" s="1471"/>
      <c r="C67" s="228">
        <f>'Operating Detail - Start Up '!AC28</f>
        <v>0</v>
      </c>
      <c r="D67" s="657"/>
      <c r="E67" s="659"/>
      <c r="F67" s="827"/>
      <c r="I67" s="7"/>
      <c r="J67" s="14"/>
    </row>
    <row r="68" spans="1:10">
      <c r="A68" s="1470">
        <f>'Operating Detail - Start Up '!A29</f>
        <v>0</v>
      </c>
      <c r="B68" s="1471"/>
      <c r="C68" s="228">
        <f>'Operating Detail - Start Up '!AC29</f>
        <v>0</v>
      </c>
      <c r="D68" s="657"/>
      <c r="E68" s="659"/>
      <c r="F68" s="827"/>
      <c r="I68" s="7"/>
      <c r="J68" s="14"/>
    </row>
    <row r="69" spans="1:10">
      <c r="A69" s="1470">
        <f>'Operating Detail - Start Up '!A30</f>
        <v>0</v>
      </c>
      <c r="B69" s="1471"/>
      <c r="C69" s="228">
        <f>'Operating Detail - Start Up '!AC30</f>
        <v>0</v>
      </c>
      <c r="D69" s="657"/>
      <c r="E69" s="659"/>
      <c r="F69" s="827"/>
      <c r="I69" s="7"/>
      <c r="J69" s="14"/>
    </row>
    <row r="70" spans="1:10">
      <c r="A70" s="1470">
        <f>'Operating Detail - Start Up '!A31</f>
        <v>0</v>
      </c>
      <c r="B70" s="1471"/>
      <c r="C70" s="228">
        <f>'Operating Detail - Start Up '!AC31</f>
        <v>0</v>
      </c>
      <c r="D70" s="657"/>
      <c r="E70" s="659"/>
      <c r="F70" s="827"/>
      <c r="I70" s="7"/>
    </row>
    <row r="71" spans="1:10">
      <c r="A71" s="1470">
        <f>'Operating Detail - Start Up '!A32</f>
        <v>0</v>
      </c>
      <c r="B71" s="1471"/>
      <c r="C71" s="228">
        <f>'Operating Detail - Start Up '!AC32</f>
        <v>0</v>
      </c>
      <c r="D71" s="657"/>
      <c r="E71" s="659"/>
      <c r="F71" s="827"/>
      <c r="I71" s="7"/>
      <c r="J71" s="14"/>
    </row>
    <row r="72" spans="1:10">
      <c r="A72" s="1470">
        <f>'Operating Detail - Start Up '!A33</f>
        <v>0</v>
      </c>
      <c r="B72" s="1471"/>
      <c r="C72" s="228">
        <f>'Operating Detail - Start Up '!AC33</f>
        <v>0</v>
      </c>
      <c r="D72" s="657"/>
      <c r="E72" s="659"/>
      <c r="F72" s="827"/>
      <c r="I72" s="7"/>
      <c r="J72" s="14"/>
    </row>
    <row r="73" spans="1:10">
      <c r="A73" s="1470">
        <f>'Operating Detail - Start Up '!A34</f>
        <v>0</v>
      </c>
      <c r="B73" s="1471"/>
      <c r="C73" s="228">
        <f>'Operating Detail - Start Up '!AC34</f>
        <v>0</v>
      </c>
      <c r="D73" s="657"/>
      <c r="E73" s="659"/>
      <c r="F73" s="827"/>
      <c r="I73" s="7"/>
      <c r="J73" s="14"/>
    </row>
    <row r="74" spans="1:10">
      <c r="A74" s="1470">
        <f>'Operating Detail - Start Up '!A35</f>
        <v>0</v>
      </c>
      <c r="B74" s="1471"/>
      <c r="C74" s="228">
        <f>'Operating Detail - Start Up '!AC35</f>
        <v>0</v>
      </c>
      <c r="D74" s="657"/>
      <c r="E74" s="659"/>
      <c r="F74" s="827"/>
    </row>
    <row r="75" spans="1:10">
      <c r="A75" s="1470">
        <f>'Operating Detail - Start Up '!A36</f>
        <v>0</v>
      </c>
      <c r="B75" s="1471"/>
      <c r="C75" s="228">
        <f>'Operating Detail - Start Up '!AC36</f>
        <v>0</v>
      </c>
      <c r="D75" s="657"/>
      <c r="E75" s="659"/>
      <c r="F75" s="827"/>
      <c r="I75" s="7"/>
      <c r="J75" s="4"/>
    </row>
    <row r="76" spans="1:10">
      <c r="A76" s="1470">
        <f>'Operating Detail - Start Up '!A37</f>
        <v>0</v>
      </c>
      <c r="B76" s="1471"/>
      <c r="C76" s="228">
        <f>'Operating Detail - Start Up '!AC37</f>
        <v>0</v>
      </c>
      <c r="D76" s="657"/>
      <c r="E76" s="659"/>
      <c r="F76" s="827"/>
      <c r="I76" s="7"/>
      <c r="J76" s="4"/>
    </row>
    <row r="77" spans="1:10">
      <c r="A77" s="1470">
        <f>'Operating Detail - Start Up '!A38</f>
        <v>0</v>
      </c>
      <c r="B77" s="1471"/>
      <c r="C77" s="228">
        <f>'Operating Detail - Start Up '!AC38</f>
        <v>0</v>
      </c>
      <c r="D77" s="657"/>
      <c r="E77" s="659"/>
      <c r="F77" s="827"/>
      <c r="I77" s="7"/>
      <c r="J77" s="4"/>
    </row>
    <row r="78" spans="1:10">
      <c r="A78" s="1470">
        <f>'Operating Detail - Start Up '!A39</f>
        <v>0</v>
      </c>
      <c r="B78" s="1471"/>
      <c r="C78" s="228">
        <f>'Operating Detail - Start Up '!AC39</f>
        <v>0</v>
      </c>
      <c r="D78" s="657"/>
      <c r="E78" s="659"/>
      <c r="F78" s="827"/>
    </row>
    <row r="79" spans="1:10">
      <c r="A79" s="1470">
        <f>'Operating Detail - Start Up '!A40</f>
        <v>0</v>
      </c>
      <c r="B79" s="1471"/>
      <c r="C79" s="228">
        <f>'Operating Detail - Start Up '!AC40</f>
        <v>0</v>
      </c>
      <c r="D79" s="657"/>
      <c r="E79" s="659"/>
      <c r="F79" s="827"/>
      <c r="I79" s="7"/>
      <c r="J79" s="14"/>
    </row>
    <row r="80" spans="1:10">
      <c r="A80" s="1470">
        <f>'Operating Detail - Start Up '!A41</f>
        <v>0</v>
      </c>
      <c r="B80" s="1471"/>
      <c r="C80" s="228">
        <f>'Operating Detail - Start Up '!AC41</f>
        <v>0</v>
      </c>
      <c r="D80" s="657"/>
      <c r="E80" s="659"/>
      <c r="F80" s="827"/>
      <c r="I80" s="7"/>
      <c r="J80" s="14"/>
    </row>
    <row r="81" spans="1:10">
      <c r="A81" s="1470">
        <f>'Operating Detail - Start Up '!A42</f>
        <v>0</v>
      </c>
      <c r="B81" s="1471"/>
      <c r="C81" s="228">
        <f>'Operating Detail - Start Up '!AC42</f>
        <v>0</v>
      </c>
      <c r="D81" s="657"/>
      <c r="E81" s="659"/>
      <c r="F81" s="827"/>
      <c r="I81" s="7"/>
      <c r="J81" s="14"/>
    </row>
    <row r="82" spans="1:10">
      <c r="A82" s="1470">
        <f>'Operating Detail - Start Up '!A43</f>
        <v>0</v>
      </c>
      <c r="B82" s="1471"/>
      <c r="C82" s="228">
        <f>'Operating Detail - Start Up '!AC43</f>
        <v>0</v>
      </c>
      <c r="D82" s="657"/>
      <c r="E82" s="659"/>
      <c r="F82" s="827"/>
      <c r="I82" s="7"/>
      <c r="J82" s="14"/>
    </row>
    <row r="83" spans="1:10">
      <c r="A83" s="1470">
        <f>'Operating Detail - Start Up '!A44</f>
        <v>0</v>
      </c>
      <c r="B83" s="1471"/>
      <c r="C83" s="228">
        <f>'Operating Detail - Start Up '!AC44</f>
        <v>0</v>
      </c>
      <c r="D83" s="657"/>
      <c r="E83" s="659"/>
      <c r="F83" s="827"/>
      <c r="I83" s="7"/>
      <c r="J83" s="14"/>
    </row>
    <row r="84" spans="1:10">
      <c r="A84" s="1470">
        <f>'Operating Detail - Start Up '!A45</f>
        <v>0</v>
      </c>
      <c r="B84" s="1471"/>
      <c r="C84" s="228">
        <f>'Operating Detail - Start Up '!AC45</f>
        <v>0</v>
      </c>
      <c r="D84" s="657"/>
      <c r="E84" s="659"/>
      <c r="F84" s="827"/>
      <c r="I84" s="7"/>
      <c r="J84" s="14"/>
    </row>
    <row r="85" spans="1:10">
      <c r="A85" s="1470">
        <f>'Operating Detail - Start Up '!A46</f>
        <v>0</v>
      </c>
      <c r="B85" s="1471"/>
      <c r="C85" s="228">
        <f>'Operating Detail - Start Up '!AC46</f>
        <v>0</v>
      </c>
      <c r="D85" s="657"/>
      <c r="E85" s="659"/>
      <c r="F85" s="827"/>
      <c r="I85" s="7"/>
      <c r="J85" s="14"/>
    </row>
    <row r="86" spans="1:10">
      <c r="A86" s="1470">
        <f>'Operating Detail - Start Up '!A47</f>
        <v>0</v>
      </c>
      <c r="B86" s="1471"/>
      <c r="C86" s="228">
        <f>'Operating Detail - Start Up '!AC47</f>
        <v>0</v>
      </c>
      <c r="D86" s="657"/>
      <c r="E86" s="659"/>
      <c r="F86" s="827"/>
      <c r="I86" s="7"/>
      <c r="J86" s="14"/>
    </row>
    <row r="87" spans="1:10">
      <c r="A87" s="1470">
        <f>'Operating Detail - Start Up '!A48</f>
        <v>0</v>
      </c>
      <c r="B87" s="1471"/>
      <c r="C87" s="228">
        <f>'Operating Detail - Start Up '!AC48</f>
        <v>0</v>
      </c>
      <c r="D87" s="657"/>
      <c r="E87" s="659"/>
      <c r="F87" s="827"/>
      <c r="I87" s="7"/>
      <c r="J87" s="14"/>
    </row>
    <row r="88" spans="1:10">
      <c r="A88" s="1470">
        <f>'Operating Detail - Start Up '!A49</f>
        <v>0</v>
      </c>
      <c r="B88" s="1471"/>
      <c r="C88" s="228">
        <f>'Operating Detail - Start Up '!AC49</f>
        <v>0</v>
      </c>
      <c r="D88" s="657"/>
      <c r="E88" s="659"/>
      <c r="F88" s="827"/>
      <c r="I88" s="7"/>
      <c r="J88" s="14"/>
    </row>
    <row r="89" spans="1:10">
      <c r="A89" s="1470">
        <f>'Operating Detail - Start Up '!A50</f>
        <v>0</v>
      </c>
      <c r="B89" s="1471"/>
      <c r="C89" s="228">
        <f>'Operating Detail - Start Up '!AC50</f>
        <v>0</v>
      </c>
      <c r="D89" s="657"/>
      <c r="E89" s="659"/>
      <c r="F89" s="827"/>
      <c r="I89" s="7"/>
      <c r="J89" s="14"/>
    </row>
    <row r="90" spans="1:10">
      <c r="A90" s="1470">
        <f>'Operating Detail - Start Up '!A51</f>
        <v>0</v>
      </c>
      <c r="B90" s="1471"/>
      <c r="C90" s="228">
        <f>'Operating Detail - Start Up '!AC51</f>
        <v>0</v>
      </c>
      <c r="D90" s="657"/>
      <c r="E90" s="659"/>
      <c r="F90" s="827"/>
      <c r="I90" s="7"/>
      <c r="J90" s="14"/>
    </row>
    <row r="91" spans="1:10">
      <c r="A91" s="1470">
        <f>'Operating Detail - Start Up '!A52</f>
        <v>0</v>
      </c>
      <c r="B91" s="1471"/>
      <c r="C91" s="228">
        <f>'Operating Detail - Start Up '!AC52</f>
        <v>0</v>
      </c>
      <c r="D91" s="657"/>
      <c r="E91" s="659"/>
      <c r="F91" s="827"/>
      <c r="I91" s="7"/>
      <c r="J91" s="14"/>
    </row>
    <row r="92" spans="1:10">
      <c r="A92" s="1470">
        <f>'Operating Detail - Start Up '!A53</f>
        <v>0</v>
      </c>
      <c r="B92" s="1471"/>
      <c r="C92" s="228">
        <f>'Operating Detail - Start Up '!AC53</f>
        <v>0</v>
      </c>
      <c r="D92" s="657"/>
      <c r="E92" s="659"/>
      <c r="F92" s="827"/>
      <c r="I92" s="7"/>
      <c r="J92" s="14"/>
    </row>
    <row r="93" spans="1:10">
      <c r="A93" s="1470">
        <f>'Operating Detail - Start Up '!A54</f>
        <v>0</v>
      </c>
      <c r="B93" s="1471"/>
      <c r="C93" s="228">
        <f>'Operating Detail - Start Up '!AC54</f>
        <v>0</v>
      </c>
      <c r="D93" s="657"/>
      <c r="E93" s="659"/>
      <c r="F93" s="827"/>
      <c r="I93" s="7"/>
      <c r="J93" s="14"/>
    </row>
    <row r="94" spans="1:10">
      <c r="A94" s="1472" t="str">
        <f>'Operating Detail - Start Up '!A55</f>
        <v>Consultants:</v>
      </c>
      <c r="B94" s="1473"/>
      <c r="C94" s="661"/>
      <c r="D94" s="661"/>
      <c r="E94" s="662"/>
      <c r="F94" s="827"/>
      <c r="I94" s="7"/>
      <c r="J94" s="14"/>
    </row>
    <row r="95" spans="1:10">
      <c r="A95" s="1470">
        <f>'Operating Detail - Start Up '!A56</f>
        <v>0</v>
      </c>
      <c r="B95" s="1471"/>
      <c r="C95" s="228">
        <f>'Operating Detail - Start Up '!AC56</f>
        <v>0</v>
      </c>
      <c r="D95" s="657"/>
      <c r="E95" s="659"/>
      <c r="F95" s="827"/>
      <c r="I95" s="7"/>
      <c r="J95" s="14"/>
    </row>
    <row r="96" spans="1:10">
      <c r="A96" s="1470">
        <f>'Operating Detail - Start Up '!A57</f>
        <v>0</v>
      </c>
      <c r="B96" s="1471"/>
      <c r="C96" s="228">
        <f>'Operating Detail - Start Up '!AC57</f>
        <v>0</v>
      </c>
      <c r="D96" s="657"/>
      <c r="E96" s="659"/>
      <c r="F96" s="827"/>
      <c r="I96" s="7"/>
      <c r="J96" s="14"/>
    </row>
    <row r="97" spans="1:10">
      <c r="A97" s="1470">
        <f>'Operating Detail - Start Up '!A58</f>
        <v>0</v>
      </c>
      <c r="B97" s="1471"/>
      <c r="C97" s="228">
        <f>'Operating Detail - Start Up '!AC58</f>
        <v>0</v>
      </c>
      <c r="D97" s="657"/>
      <c r="E97" s="659"/>
      <c r="F97" s="827"/>
      <c r="I97" s="7"/>
      <c r="J97" s="14"/>
    </row>
    <row r="98" spans="1:10">
      <c r="A98" s="1470">
        <f>'Operating Detail - Start Up '!A59</f>
        <v>0</v>
      </c>
      <c r="B98" s="1471"/>
      <c r="C98" s="228">
        <f>'Operating Detail - Start Up '!AC59</f>
        <v>0</v>
      </c>
      <c r="D98" s="657"/>
      <c r="E98" s="659"/>
      <c r="F98" s="827"/>
      <c r="I98" s="7"/>
      <c r="J98" s="14"/>
    </row>
    <row r="99" spans="1:10">
      <c r="A99" s="1470">
        <f>'Operating Detail - Start Up '!A60</f>
        <v>0</v>
      </c>
      <c r="B99" s="1471"/>
      <c r="C99" s="228">
        <f>'Operating Detail - Start Up '!AC60</f>
        <v>0</v>
      </c>
      <c r="D99" s="657"/>
      <c r="E99" s="659"/>
      <c r="F99" s="827"/>
      <c r="I99" s="7"/>
      <c r="J99" s="14"/>
    </row>
    <row r="100" spans="1:10">
      <c r="A100" s="1470">
        <f>'Operating Detail - Start Up '!A61</f>
        <v>0</v>
      </c>
      <c r="B100" s="1471"/>
      <c r="C100" s="228">
        <f>'Operating Detail - Start Up '!AC61</f>
        <v>0</v>
      </c>
      <c r="D100" s="657"/>
      <c r="E100" s="659"/>
      <c r="F100" s="827"/>
      <c r="I100" s="7"/>
      <c r="J100" s="14"/>
    </row>
    <row r="101" spans="1:10">
      <c r="A101" s="1470">
        <f>'Operating Detail - Start Up '!A62</f>
        <v>0</v>
      </c>
      <c r="B101" s="1471"/>
      <c r="C101" s="228">
        <f>'Operating Detail - Start Up '!AC62</f>
        <v>0</v>
      </c>
      <c r="D101" s="657"/>
      <c r="E101" s="659"/>
      <c r="F101" s="827"/>
      <c r="I101" s="7"/>
      <c r="J101" s="14"/>
    </row>
    <row r="102" spans="1:10">
      <c r="A102" s="1470">
        <f>'Operating Detail - Start Up '!A63</f>
        <v>0</v>
      </c>
      <c r="B102" s="1471"/>
      <c r="C102" s="228">
        <f>'Operating Detail - Start Up '!AC63</f>
        <v>0</v>
      </c>
      <c r="D102" s="657"/>
      <c r="E102" s="659"/>
      <c r="F102" s="827"/>
      <c r="I102" s="7"/>
      <c r="J102" s="14"/>
    </row>
    <row r="103" spans="1:10">
      <c r="A103" s="1470">
        <f>'Operating Detail - Start Up '!A64</f>
        <v>0</v>
      </c>
      <c r="B103" s="1471"/>
      <c r="C103" s="228">
        <f>'Operating Detail - Start Up '!AC64</f>
        <v>0</v>
      </c>
      <c r="D103" s="657"/>
      <c r="E103" s="659"/>
      <c r="F103" s="827"/>
      <c r="I103" s="7"/>
      <c r="J103" s="14"/>
    </row>
    <row r="104" spans="1:10">
      <c r="A104" s="1470">
        <f>'Operating Detail - Start Up '!A65</f>
        <v>0</v>
      </c>
      <c r="B104" s="1471"/>
      <c r="C104" s="228">
        <f>'Operating Detail - Start Up '!AC65</f>
        <v>0</v>
      </c>
      <c r="D104" s="657"/>
      <c r="E104" s="659"/>
      <c r="F104" s="827"/>
      <c r="I104" s="7"/>
      <c r="J104" s="14"/>
    </row>
    <row r="105" spans="1:10">
      <c r="A105" s="1470">
        <f>'Operating Detail - Start Up '!A66</f>
        <v>0</v>
      </c>
      <c r="B105" s="1471"/>
      <c r="C105" s="228">
        <f>'Operating Detail - Start Up '!AC66</f>
        <v>0</v>
      </c>
      <c r="D105" s="657"/>
      <c r="E105" s="659"/>
      <c r="F105" s="827"/>
      <c r="I105" s="7"/>
      <c r="J105" s="14"/>
    </row>
    <row r="106" spans="1:10">
      <c r="A106" s="1470"/>
      <c r="B106" s="1471"/>
      <c r="C106" s="228"/>
      <c r="D106" s="179"/>
      <c r="E106" s="219"/>
      <c r="F106" s="827"/>
      <c r="I106" s="7"/>
      <c r="J106" s="14"/>
    </row>
    <row r="107" spans="1:10">
      <c r="A107" s="1476" t="str">
        <f>'Operating Detail - Start Up '!A67</f>
        <v>TOTAL OPERATING EXPENSES</v>
      </c>
      <c r="B107" s="1477"/>
      <c r="C107" s="717">
        <f>SUM(C52:C106)</f>
        <v>0</v>
      </c>
      <c r="D107" s="14"/>
      <c r="E107" s="218"/>
      <c r="F107" s="3"/>
      <c r="I107" s="7"/>
      <c r="J107" s="14"/>
    </row>
    <row r="108" spans="1:10" s="731" customFormat="1" ht="13.5" thickBot="1">
      <c r="A108" s="732" t="s">
        <v>337</v>
      </c>
      <c r="B108" s="733">
        <f>'Summary - Start Up '!E19</f>
        <v>0</v>
      </c>
      <c r="C108" s="734">
        <f>B108*(C107+C49)</f>
        <v>0</v>
      </c>
      <c r="D108" s="735"/>
      <c r="E108" s="736"/>
      <c r="F108" s="737"/>
      <c r="G108" s="728"/>
      <c r="H108" s="728"/>
      <c r="J108" s="730"/>
    </row>
    <row r="109" spans="1:10">
      <c r="A109" s="3"/>
      <c r="B109" s="6"/>
      <c r="C109" s="181"/>
      <c r="E109" s="3"/>
      <c r="F109" s="3"/>
      <c r="H109" s="706"/>
      <c r="I109" s="5"/>
      <c r="J109" s="4"/>
    </row>
    <row r="110" spans="1:10" ht="13.5" thickBot="1">
      <c r="A110" s="3"/>
      <c r="B110" s="6"/>
      <c r="C110" s="181"/>
      <c r="E110" s="3"/>
      <c r="F110" s="3"/>
      <c r="H110" s="706"/>
      <c r="I110" s="5"/>
      <c r="J110" s="4"/>
    </row>
    <row r="111" spans="1:10" s="4" customFormat="1" ht="25.5" customHeight="1">
      <c r="A111" s="1478" t="s">
        <v>338</v>
      </c>
      <c r="B111" s="1479"/>
      <c r="C111" s="212" t="s">
        <v>339</v>
      </c>
      <c r="D111" s="211" t="s">
        <v>330</v>
      </c>
      <c r="E111" s="213" t="s">
        <v>331</v>
      </c>
      <c r="F111" s="198"/>
      <c r="G111" s="704"/>
      <c r="H111" s="704"/>
    </row>
    <row r="112" spans="1:10">
      <c r="A112" s="1470">
        <f>'Operating Detail - Start Up '!A70</f>
        <v>0</v>
      </c>
      <c r="B112" s="1471"/>
      <c r="C112" s="228">
        <f>'Operating Detail - Start Up '!AC70</f>
        <v>0</v>
      </c>
      <c r="D112" s="20"/>
      <c r="E112" s="214"/>
      <c r="F112" s="827"/>
    </row>
    <row r="113" spans="1:6">
      <c r="A113" s="1470">
        <f>'Operating Detail - Start Up '!A71</f>
        <v>0</v>
      </c>
      <c r="B113" s="1471"/>
      <c r="C113" s="228">
        <f>'Operating Detail - Start Up '!AC71</f>
        <v>0</v>
      </c>
      <c r="D113" s="20"/>
      <c r="E113" s="214"/>
      <c r="F113" s="827"/>
    </row>
    <row r="114" spans="1:6">
      <c r="A114" s="1470">
        <f>'Operating Detail - Start Up '!A72</f>
        <v>0</v>
      </c>
      <c r="B114" s="1471"/>
      <c r="C114" s="228">
        <f>'Operating Detail - Start Up '!AC72</f>
        <v>0</v>
      </c>
      <c r="D114" s="20"/>
      <c r="E114" s="214"/>
      <c r="F114" s="827"/>
    </row>
    <row r="115" spans="1:6">
      <c r="A115" s="1470">
        <f>'Operating Detail - Start Up '!A73</f>
        <v>0</v>
      </c>
      <c r="B115" s="1471"/>
      <c r="C115" s="228">
        <f>'Operating Detail - Start Up '!AC73</f>
        <v>0</v>
      </c>
      <c r="D115" s="20"/>
      <c r="E115" s="214"/>
      <c r="F115" s="827"/>
    </row>
    <row r="116" spans="1:6">
      <c r="A116" s="1470">
        <f>'Operating Detail - Start Up '!A74</f>
        <v>0</v>
      </c>
      <c r="B116" s="1471"/>
      <c r="C116" s="228">
        <f>'Operating Detail - Start Up '!AC74</f>
        <v>0</v>
      </c>
      <c r="D116" s="20"/>
      <c r="E116" s="214"/>
      <c r="F116" s="827"/>
    </row>
    <row r="117" spans="1:6">
      <c r="A117" s="1470">
        <f>'Operating Detail - Start Up '!A75</f>
        <v>0</v>
      </c>
      <c r="B117" s="1471"/>
      <c r="C117" s="228">
        <f>'Operating Detail - Start Up '!AC75</f>
        <v>0</v>
      </c>
      <c r="D117" s="20"/>
      <c r="E117" s="214"/>
      <c r="F117" s="827"/>
    </row>
    <row r="118" spans="1:6">
      <c r="A118" s="1470">
        <f>'Operating Detail - Start Up '!A76</f>
        <v>0</v>
      </c>
      <c r="B118" s="1471"/>
      <c r="C118" s="228">
        <f>'Operating Detail - Start Up '!AC76</f>
        <v>0</v>
      </c>
      <c r="D118" s="20"/>
      <c r="E118" s="214"/>
      <c r="F118" s="827"/>
    </row>
    <row r="119" spans="1:6">
      <c r="A119" s="1470">
        <f>'Operating Detail - Start Up '!A77</f>
        <v>0</v>
      </c>
      <c r="B119" s="1471"/>
      <c r="C119" s="228">
        <f>'Operating Detail - Start Up '!AC77</f>
        <v>0</v>
      </c>
      <c r="D119" s="20"/>
      <c r="E119" s="214"/>
      <c r="F119" s="827"/>
    </row>
    <row r="120" spans="1:6">
      <c r="A120" s="1470">
        <f>'Operating Detail - Start Up '!A78</f>
        <v>0</v>
      </c>
      <c r="B120" s="1471"/>
      <c r="C120" s="228">
        <f>'Operating Detail - Start Up '!AC78</f>
        <v>0</v>
      </c>
      <c r="D120" s="20"/>
      <c r="E120" s="214"/>
      <c r="F120" s="827"/>
    </row>
    <row r="121" spans="1:6">
      <c r="A121" s="1470">
        <f>'Operating Detail - Start Up '!A79</f>
        <v>0</v>
      </c>
      <c r="B121" s="1471"/>
      <c r="C121" s="228">
        <f>'Operating Detail - Start Up '!AC79</f>
        <v>0</v>
      </c>
      <c r="D121" s="20"/>
      <c r="E121" s="215"/>
      <c r="F121" s="827"/>
    </row>
    <row r="122" spans="1:6">
      <c r="A122" s="1472" t="str">
        <f>'Operating Detail - Start Up '!A80</f>
        <v>Subcontractors:</v>
      </c>
      <c r="B122" s="1473"/>
      <c r="C122" s="661"/>
      <c r="D122" s="661"/>
      <c r="E122" s="662"/>
      <c r="F122" s="827"/>
    </row>
    <row r="123" spans="1:6">
      <c r="A123" s="1470">
        <f>'Operating Detail - Start Up '!A81</f>
        <v>0</v>
      </c>
      <c r="B123" s="1471"/>
      <c r="C123" s="228">
        <f>'Operating Detail - Start Up '!AC81</f>
        <v>0</v>
      </c>
      <c r="D123" s="20"/>
      <c r="E123" s="216"/>
      <c r="F123" s="827"/>
    </row>
    <row r="124" spans="1:6">
      <c r="A124" s="1470">
        <f>'Operating Detail - Start Up '!A82</f>
        <v>0</v>
      </c>
      <c r="B124" s="1471"/>
      <c r="C124" s="228">
        <f>'Operating Detail - Start Up '!AC82</f>
        <v>0</v>
      </c>
      <c r="D124" s="20"/>
      <c r="E124" s="215"/>
      <c r="F124" s="827"/>
    </row>
    <row r="125" spans="1:6">
      <c r="A125" s="1470">
        <f>'Operating Detail - Start Up '!A83</f>
        <v>0</v>
      </c>
      <c r="B125" s="1471"/>
      <c r="C125" s="228">
        <f>'Operating Detail - Start Up '!AC83</f>
        <v>0</v>
      </c>
      <c r="D125" s="20"/>
      <c r="E125" s="215"/>
      <c r="F125" s="827"/>
    </row>
    <row r="126" spans="1:6">
      <c r="A126" s="1470">
        <f>'Operating Detail - Start Up '!A84</f>
        <v>0</v>
      </c>
      <c r="B126" s="1471"/>
      <c r="C126" s="228">
        <f>'Operating Detail - Start Up '!AC84</f>
        <v>0</v>
      </c>
      <c r="D126" s="20"/>
      <c r="E126" s="215"/>
      <c r="F126" s="827"/>
    </row>
    <row r="127" spans="1:6">
      <c r="A127" s="1470">
        <f>'Operating Detail - Start Up '!A85</f>
        <v>0</v>
      </c>
      <c r="B127" s="1471"/>
      <c r="C127" s="228">
        <f>'Operating Detail - Start Up '!AC85</f>
        <v>0</v>
      </c>
      <c r="D127" s="20"/>
      <c r="E127" s="215"/>
      <c r="F127" s="827"/>
    </row>
    <row r="128" spans="1:6">
      <c r="A128" s="1470">
        <f>'Operating Detail - Start Up '!A86</f>
        <v>0</v>
      </c>
      <c r="B128" s="1471"/>
      <c r="C128" s="228">
        <f>'Operating Detail - Start Up '!AC86</f>
        <v>0</v>
      </c>
      <c r="E128" s="217"/>
    </row>
    <row r="129" spans="1:8">
      <c r="A129" s="1470">
        <f>'Operating Detail - Start Up '!A87</f>
        <v>0</v>
      </c>
      <c r="B129" s="1471"/>
      <c r="C129" s="228">
        <f>'Operating Detail - Start Up '!AC87</f>
        <v>0</v>
      </c>
      <c r="E129" s="217"/>
    </row>
    <row r="130" spans="1:8">
      <c r="A130" s="1470">
        <f>'Operating Detail - Start Up '!A88</f>
        <v>0</v>
      </c>
      <c r="B130" s="1471"/>
      <c r="C130" s="228">
        <f>'Operating Detail - Start Up '!AC88</f>
        <v>0</v>
      </c>
      <c r="E130" s="217"/>
    </row>
    <row r="131" spans="1:8">
      <c r="A131" s="1470">
        <f>'Operating Detail - Start Up '!A89</f>
        <v>0</v>
      </c>
      <c r="B131" s="1471"/>
      <c r="C131" s="228">
        <f>'Operating Detail - Start Up '!AC89</f>
        <v>0</v>
      </c>
      <c r="E131" s="217"/>
    </row>
    <row r="132" spans="1:8">
      <c r="A132" s="1470" t="str">
        <f>'Operating Detail - Start Up '!A90</f>
        <v>Subcontractor indirect (First $25k only)</v>
      </c>
      <c r="B132" s="1471"/>
      <c r="C132" s="228">
        <f>'Operating Detail - Start Up '!AC90</f>
        <v>0</v>
      </c>
      <c r="E132" s="217"/>
    </row>
    <row r="133" spans="1:8">
      <c r="A133" s="1470"/>
      <c r="B133" s="1471"/>
      <c r="C133" s="228"/>
      <c r="E133" s="217"/>
    </row>
    <row r="134" spans="1:8" s="731" customFormat="1" ht="13.5" thickBot="1">
      <c r="A134" s="1480" t="str">
        <f>'Operating Detail - Start Up '!A92</f>
        <v>TOTAL OTHER EXPENSES</v>
      </c>
      <c r="B134" s="1481"/>
      <c r="C134" s="734">
        <f>SUM(C112:C132)</f>
        <v>0</v>
      </c>
      <c r="D134" s="735"/>
      <c r="E134" s="738"/>
      <c r="F134" s="739"/>
      <c r="G134" s="728"/>
      <c r="H134" s="728"/>
    </row>
    <row r="135" spans="1:8">
      <c r="A135" s="1471">
        <f>'Operating Detail - Start Up '!A93</f>
        <v>0</v>
      </c>
      <c r="B135" s="1471"/>
      <c r="C135" s="228"/>
    </row>
    <row r="136" spans="1:8" ht="13.5" thickBot="1">
      <c r="A136" s="827"/>
      <c r="B136" s="827"/>
      <c r="C136" s="228"/>
    </row>
    <row r="137" spans="1:8" ht="12.75" customHeight="1">
      <c r="A137" s="1478" t="str">
        <f>'Operating Detail - Start Up '!A94</f>
        <v>CAPITAL EXPENSES</v>
      </c>
      <c r="B137" s="1479"/>
      <c r="C137" s="212" t="s">
        <v>339</v>
      </c>
      <c r="D137" s="211" t="s">
        <v>330</v>
      </c>
      <c r="E137" s="213" t="s">
        <v>331</v>
      </c>
    </row>
    <row r="138" spans="1:8">
      <c r="A138" s="1470">
        <f>'Operating Detail - Start Up '!A95</f>
        <v>0</v>
      </c>
      <c r="B138" s="1471"/>
      <c r="C138" s="228">
        <f>'Operating Detail - Start Up '!AC95</f>
        <v>0</v>
      </c>
      <c r="E138" s="217"/>
    </row>
    <row r="139" spans="1:8">
      <c r="A139" s="1470">
        <f>'Operating Detail - Start Up '!A96</f>
        <v>0</v>
      </c>
      <c r="B139" s="1471"/>
      <c r="C139" s="228">
        <f>'Operating Detail - Start Up '!AC96</f>
        <v>0</v>
      </c>
      <c r="E139" s="217"/>
    </row>
    <row r="140" spans="1:8">
      <c r="A140" s="1470">
        <f>'Operating Detail - Start Up '!A97</f>
        <v>0</v>
      </c>
      <c r="B140" s="1471"/>
      <c r="C140" s="228">
        <f>'Operating Detail - Start Up '!AC97</f>
        <v>0</v>
      </c>
      <c r="E140" s="217"/>
    </row>
    <row r="141" spans="1:8">
      <c r="A141" s="1470">
        <f>'Operating Detail - Start Up '!A98</f>
        <v>0</v>
      </c>
      <c r="B141" s="1471"/>
      <c r="C141" s="228">
        <f>'Operating Detail - Start Up '!AC98</f>
        <v>0</v>
      </c>
      <c r="E141" s="217"/>
    </row>
    <row r="142" spans="1:8">
      <c r="A142" s="1470">
        <f>'Operating Detail - Start Up '!A99</f>
        <v>0</v>
      </c>
      <c r="B142" s="1471"/>
      <c r="C142" s="228">
        <f>'Operating Detail - Start Up '!AC99</f>
        <v>0</v>
      </c>
      <c r="E142" s="217"/>
    </row>
    <row r="143" spans="1:8">
      <c r="A143" s="1470">
        <f>'Operating Detail - Start Up '!A100</f>
        <v>0</v>
      </c>
      <c r="B143" s="1471"/>
      <c r="C143" s="228">
        <f>'Operating Detail - Start Up '!AC100</f>
        <v>0</v>
      </c>
      <c r="E143" s="217"/>
    </row>
    <row r="144" spans="1:8">
      <c r="A144" s="1470">
        <f>'Operating Detail - Start Up '!A101</f>
        <v>0</v>
      </c>
      <c r="B144" s="1471"/>
      <c r="C144" s="228">
        <f>'Operating Detail - Start Up '!AC101</f>
        <v>0</v>
      </c>
      <c r="E144" s="217"/>
    </row>
    <row r="145" spans="1:8">
      <c r="A145" s="1470">
        <f>'Operating Detail - Start Up '!A102</f>
        <v>0</v>
      </c>
      <c r="B145" s="1471"/>
      <c r="C145" s="228"/>
      <c r="E145" s="217"/>
    </row>
    <row r="146" spans="1:8" s="731" customFormat="1" ht="13.5" thickBot="1">
      <c r="A146" s="1480" t="str">
        <f>'Operating Detail - Start Up '!A103</f>
        <v>TOTAL CAPITAL EXPENSES</v>
      </c>
      <c r="B146" s="1481"/>
      <c r="C146" s="734">
        <f>SUM(C138:C144)</f>
        <v>0</v>
      </c>
      <c r="D146" s="735"/>
      <c r="E146" s="738"/>
      <c r="F146" s="739"/>
      <c r="G146" s="728"/>
      <c r="H146" s="728"/>
    </row>
    <row r="147" spans="1:8">
      <c r="C147" s="228"/>
    </row>
    <row r="148" spans="1:8">
      <c r="C148" s="228"/>
    </row>
    <row r="149" spans="1:8">
      <c r="C149" s="228"/>
    </row>
    <row r="150" spans="1:8" hidden="1">
      <c r="C150" s="228"/>
    </row>
  </sheetData>
  <mergeCells count="95">
    <mergeCell ref="A146:B146"/>
    <mergeCell ref="A49:B49"/>
    <mergeCell ref="A145:B145"/>
    <mergeCell ref="A133:B133"/>
    <mergeCell ref="A134:B134"/>
    <mergeCell ref="A135:B135"/>
    <mergeCell ref="A137:B137"/>
    <mergeCell ref="A138:B138"/>
    <mergeCell ref="A139:B139"/>
    <mergeCell ref="A140:B140"/>
    <mergeCell ref="A141:B141"/>
    <mergeCell ref="A142:B142"/>
    <mergeCell ref="A143:B143"/>
    <mergeCell ref="A144:B144"/>
    <mergeCell ref="A131:B131"/>
    <mergeCell ref="A112:B112"/>
    <mergeCell ref="A121:B121"/>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6:B126"/>
    <mergeCell ref="A127:B127"/>
    <mergeCell ref="A128:B128"/>
    <mergeCell ref="A129:B129"/>
    <mergeCell ref="A130:B130"/>
    <mergeCell ref="A111:B111"/>
    <mergeCell ref="A97:B97"/>
    <mergeCell ref="A98:B98"/>
    <mergeCell ref="A99:B99"/>
    <mergeCell ref="A100:B100"/>
    <mergeCell ref="A101:B101"/>
    <mergeCell ref="A102:B102"/>
    <mergeCell ref="A103:B103"/>
    <mergeCell ref="A104:B104"/>
    <mergeCell ref="A105:B105"/>
    <mergeCell ref="A106:B106"/>
    <mergeCell ref="A107:B107"/>
    <mergeCell ref="A96:B96"/>
    <mergeCell ref="A85:B85"/>
    <mergeCell ref="A86:B86"/>
    <mergeCell ref="A87:B87"/>
    <mergeCell ref="A88:B88"/>
    <mergeCell ref="A89:B89"/>
    <mergeCell ref="A90:B90"/>
    <mergeCell ref="A91:B91"/>
    <mergeCell ref="A92:B92"/>
    <mergeCell ref="A93:B93"/>
    <mergeCell ref="A94:B94"/>
    <mergeCell ref="A95:B95"/>
    <mergeCell ref="A74:B74"/>
    <mergeCell ref="A75:B75"/>
    <mergeCell ref="A76:B76"/>
    <mergeCell ref="A77:B77"/>
    <mergeCell ref="A78:B78"/>
    <mergeCell ref="A54:B54"/>
    <mergeCell ref="A67:B67"/>
    <mergeCell ref="A68:B68"/>
    <mergeCell ref="A69:B69"/>
    <mergeCell ref="A70:B70"/>
    <mergeCell ref="A61:B61"/>
    <mergeCell ref="A62:B62"/>
    <mergeCell ref="A63:B63"/>
    <mergeCell ref="A64:B64"/>
    <mergeCell ref="A65:B65"/>
    <mergeCell ref="A66:B66"/>
    <mergeCell ref="B2:C2"/>
    <mergeCell ref="B3:C3"/>
    <mergeCell ref="A51:B51"/>
    <mergeCell ref="A52:B52"/>
    <mergeCell ref="A53:B53"/>
    <mergeCell ref="A132:B132"/>
    <mergeCell ref="A55:B55"/>
    <mergeCell ref="A56:B56"/>
    <mergeCell ref="A57:B57"/>
    <mergeCell ref="A58:B58"/>
    <mergeCell ref="A59:B59"/>
    <mergeCell ref="A60:B60"/>
    <mergeCell ref="A71:B71"/>
    <mergeCell ref="A72:B72"/>
    <mergeCell ref="A79:B79"/>
    <mergeCell ref="A80:B80"/>
    <mergeCell ref="A81:B81"/>
    <mergeCell ref="A82:B82"/>
    <mergeCell ref="A83:B83"/>
    <mergeCell ref="A84:B84"/>
    <mergeCell ref="A73:B73"/>
  </mergeCells>
  <conditionalFormatting sqref="B5:E46 C112:E121 C123:E132 C138:E144">
    <cfRule type="expression" dxfId="419" priority="19">
      <formula>$C5=0</formula>
    </cfRule>
  </conditionalFormatting>
  <conditionalFormatting sqref="C49">
    <cfRule type="expression" dxfId="418" priority="2">
      <formula>$A49=0</formula>
    </cfRule>
  </conditionalFormatting>
  <conditionalFormatting sqref="C95:C105">
    <cfRule type="expression" dxfId="417" priority="1">
      <formula>$C95=0</formula>
    </cfRule>
  </conditionalFormatting>
  <conditionalFormatting sqref="C107">
    <cfRule type="expression" dxfId="416" priority="16">
      <formula>$A107=0</formula>
    </cfRule>
  </conditionalFormatting>
  <conditionalFormatting sqref="C134">
    <cfRule type="expression" dxfId="415" priority="15">
      <formula>$A134=0</formula>
    </cfRule>
  </conditionalFormatting>
  <conditionalFormatting sqref="C146">
    <cfRule type="expression" dxfId="414" priority="14">
      <formula>$A146=0</formula>
    </cfRule>
  </conditionalFormatting>
  <conditionalFormatting sqref="C52:E93">
    <cfRule type="expression" dxfId="413" priority="7">
      <formula>$C52=0</formula>
    </cfRule>
  </conditionalFormatting>
  <conditionalFormatting sqref="D5:E46 D112:E121 D123:E132 D138:E144">
    <cfRule type="containsBlanks" dxfId="412" priority="18">
      <formula>LEN(TRIM(D5))=0</formula>
    </cfRule>
  </conditionalFormatting>
  <conditionalFormatting sqref="D52:E93">
    <cfRule type="containsBlanks" dxfId="411" priority="6">
      <formula>LEN(TRIM(D52))=0</formula>
    </cfRule>
  </conditionalFormatting>
  <conditionalFormatting sqref="D95:E105 C106:E106">
    <cfRule type="expression" dxfId="410" priority="5">
      <formula>$C95=0</formula>
    </cfRule>
  </conditionalFormatting>
  <conditionalFormatting sqref="D95:E105">
    <cfRule type="containsBlanks" dxfId="409" priority="4">
      <formula>LEN(TRIM(D95))=0</formula>
    </cfRule>
  </conditionalFormatting>
  <printOptions headings="1"/>
  <pageMargins left="0.25" right="0.25" top="0.75" bottom="0.75" header="0.3" footer="0.3"/>
  <pageSetup scale="90" fitToHeight="0" orientation="landscape" r:id="rId1"/>
  <headerFooter alignWithMargins="0">
    <oddFooter>&amp;CPage &amp;P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M93"/>
  <sheetViews>
    <sheetView showGridLines="0" zoomScaleNormal="100" workbookViewId="0">
      <pane xSplit="4" topLeftCell="E1" activePane="topRight" state="frozen"/>
      <selection activeCell="B9" sqref="B9:I9"/>
      <selection pane="topRight" activeCell="B9" sqref="B9:I9"/>
    </sheetView>
  </sheetViews>
  <sheetFormatPr defaultColWidth="11.42578125" defaultRowHeight="15.75" outlineLevelCol="1"/>
  <cols>
    <col min="1" max="1" width="18" style="33" customWidth="1"/>
    <col min="2" max="3" width="15.42578125" style="33" customWidth="1"/>
    <col min="4" max="4" width="13.28515625" style="33" customWidth="1"/>
    <col min="5" max="6" width="16.5703125" style="33" customWidth="1" outlineLevel="1"/>
    <col min="7" max="7" width="16.5703125" style="33" customWidth="1"/>
    <col min="8" max="9" width="16.5703125" style="33" customWidth="1" outlineLevel="1"/>
    <col min="10" max="10" width="16.5703125" style="33" customWidth="1"/>
    <col min="11" max="12" width="16.5703125" style="33" customWidth="1" outlineLevel="1"/>
    <col min="13" max="13" width="16.5703125" style="33" customWidth="1"/>
    <col min="14" max="15" width="16.5703125" style="33" customWidth="1" outlineLevel="1"/>
    <col min="16" max="16" width="16.5703125" style="33" customWidth="1"/>
    <col min="17" max="18" width="16.5703125" style="33" customWidth="1" outlineLevel="1"/>
    <col min="19" max="19" width="16.5703125" style="33" customWidth="1"/>
    <col min="20" max="21" width="16.5703125" style="33" customWidth="1" outlineLevel="1"/>
    <col min="22" max="22" width="16.5703125" style="33" customWidth="1"/>
    <col min="23" max="24" width="16.5703125" style="33" customWidth="1" outlineLevel="1"/>
    <col min="25" max="25" width="16.5703125" style="33" customWidth="1"/>
    <col min="26" max="27" width="16.5703125" style="33" customWidth="1" outlineLevel="1"/>
    <col min="28" max="28" width="16.5703125" style="33" customWidth="1"/>
    <col min="29" max="30" width="16.5703125" style="33" customWidth="1" outlineLevel="1"/>
    <col min="31" max="31" width="16.5703125" style="33" customWidth="1"/>
    <col min="32" max="33" width="16.5703125" style="33" customWidth="1" outlineLevel="1"/>
    <col min="34" max="37" width="16.5703125" style="33" customWidth="1"/>
    <col min="38" max="38" width="14.28515625" style="33" customWidth="1"/>
    <col min="39" max="39" width="14" style="33" bestFit="1" customWidth="1"/>
    <col min="40" max="41" width="21.140625" style="33" customWidth="1"/>
    <col min="42" max="42" width="14" style="33" bestFit="1" customWidth="1"/>
    <col min="43" max="16384" width="11.42578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45413</v>
      </c>
      <c r="C5" s="817">
        <f>'Summary - SS'!C5</f>
        <v>46934</v>
      </c>
      <c r="D5" s="810">
        <f>ROUNDUP(YEARFRAC(B5,C5),0)</f>
        <v>5</v>
      </c>
    </row>
    <row r="6" spans="1:29">
      <c r="A6" s="35" t="s">
        <v>226</v>
      </c>
      <c r="B6" s="817">
        <f>B5</f>
        <v>45413</v>
      </c>
      <c r="C6" s="817" t="e">
        <f>'Summary - SS'!#REF!</f>
        <v>#REF!</v>
      </c>
      <c r="D6" s="810" t="e">
        <f>ROUNDUP(YEARFRAC(B6,C6),0)</f>
        <v>#REF!</v>
      </c>
    </row>
    <row r="7" spans="1:29" ht="15.75" customHeight="1">
      <c r="A7" s="37" t="s">
        <v>378</v>
      </c>
      <c r="B7" s="1309">
        <f>'Summary - SS'!B6</f>
        <v>0</v>
      </c>
      <c r="C7" s="1300">
        <f>'Summary - SS'!C6</f>
        <v>0</v>
      </c>
      <c r="D7" s="1310">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6" t="str">
        <f>'Summary - SS'!B7</f>
        <v>RFQ #142 TAY Site in SOMA</v>
      </c>
      <c r="C8" s="1457">
        <f>'Summary - SS'!C7</f>
        <v>0</v>
      </c>
      <c r="D8" s="1458">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3" t="e">
        <f>'Summary - SS'!#REF!</f>
        <v>#REF!</v>
      </c>
      <c r="C9" s="1183" t="e">
        <f>'Summary - SS'!#REF!</f>
        <v>#REF!</v>
      </c>
      <c r="D9" s="1183"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3" t="e">
        <f>'Summary - SS'!#REF!</f>
        <v>#REF!</v>
      </c>
      <c r="C10" s="1183" t="e">
        <f>'Summary - SS'!#REF!</f>
        <v>#REF!</v>
      </c>
      <c r="D10" s="1183"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4" t="e">
        <f>'Summary - SS'!#REF!</f>
        <v>#REF!</v>
      </c>
      <c r="C11" s="1584" t="e">
        <f>'Summary - SS'!#REF!</f>
        <v>#REF!</v>
      </c>
      <c r="D11" s="1584" t="e">
        <f>'Summary - SS'!#REF!</f>
        <v>#REF!</v>
      </c>
    </row>
    <row r="12" spans="1:29">
      <c r="A12" s="34" t="s">
        <v>283</v>
      </c>
      <c r="B12" s="1581"/>
      <c r="C12" s="1582"/>
      <c r="D12" s="1583"/>
    </row>
    <row r="13" spans="1:29">
      <c r="A13" s="32"/>
      <c r="B13" s="193" t="s">
        <v>380</v>
      </c>
      <c r="C13" s="390" t="s">
        <v>260</v>
      </c>
      <c r="D13" s="1578">
        <f>'Summary - SS'!D9</f>
        <v>0</v>
      </c>
    </row>
    <row r="14" spans="1:29">
      <c r="A14" s="34" t="s">
        <v>381</v>
      </c>
      <c r="B14" s="881">
        <f>AI53</f>
        <v>0</v>
      </c>
      <c r="C14" s="881">
        <f>AK53</f>
        <v>0</v>
      </c>
      <c r="D14" s="1579"/>
    </row>
    <row r="15" spans="1:29" ht="18.75" customHeight="1">
      <c r="A15" s="34" t="s">
        <v>382</v>
      </c>
      <c r="B15" s="253" t="e">
        <f>'Summary (ALL Budgets)'!#REF!</f>
        <v>#REF!</v>
      </c>
      <c r="C15" s="253" t="e">
        <f>'Summary (ALL Budgets)'!#REF!</f>
        <v>#REF!</v>
      </c>
      <c r="D15" s="1579"/>
    </row>
    <row r="16" spans="1:29" s="32" customFormat="1" ht="18.75" customHeight="1">
      <c r="A16" s="192" t="s">
        <v>383</v>
      </c>
      <c r="B16" s="253" t="e">
        <f>'Summary - SS'!#REF!</f>
        <v>#REF!</v>
      </c>
      <c r="C16" s="253" t="e">
        <f>'Summary (ALL Budgets)'!#REF!</f>
        <v>#REF!</v>
      </c>
      <c r="D16" s="1580"/>
    </row>
    <row r="17" spans="1:38" s="646" customFormat="1" ht="18.75" customHeight="1" thickBot="1">
      <c r="A17" s="642"/>
      <c r="B17" s="642"/>
      <c r="C17" s="642"/>
      <c r="D17" s="642"/>
      <c r="E17" s="1574" t="e">
        <f>IF((AND(F87&gt;$D$5,F87&lt;=$D$6)),"EXTENSION YEAR"," ")</f>
        <v>#REF!</v>
      </c>
      <c r="F17" s="1574"/>
      <c r="G17" s="1574"/>
      <c r="H17" s="1574" t="e">
        <f>IF((AND(I87&gt;$D$5,I87&lt;=$D$6)),"EXTENSION YEAR"," ")</f>
        <v>#REF!</v>
      </c>
      <c r="I17" s="1574"/>
      <c r="J17" s="1574"/>
      <c r="K17" s="1574" t="e">
        <f>IF((AND(L87&gt;$D$5,L87&lt;=$D$6)),"EXTENSION YEAR"," ")</f>
        <v>#REF!</v>
      </c>
      <c r="L17" s="1574"/>
      <c r="M17" s="1574"/>
      <c r="N17" s="1574" t="e">
        <f>IF((AND(O87&gt;$D$5,O87&lt;=$D$6)),"EXTENSION YEAR"," ")</f>
        <v>#REF!</v>
      </c>
      <c r="O17" s="1574"/>
      <c r="P17" s="1574"/>
      <c r="Q17" s="1574" t="e">
        <f>IF((AND(R87&gt;$D$5,R87&lt;=$D$6)),"EXTENSION YEAR"," ")</f>
        <v>#REF!</v>
      </c>
      <c r="R17" s="1574"/>
      <c r="S17" s="1574"/>
      <c r="T17" s="1574" t="e">
        <f>IF((AND(U87&gt;$D$5,U87&lt;=$D$6)),"EXTENSION YEAR"," ")</f>
        <v>#REF!</v>
      </c>
      <c r="U17" s="1574"/>
      <c r="V17" s="1574"/>
      <c r="W17" s="1574" t="e">
        <f>IF((AND(X87&gt;$D$5,X87&lt;=$D$6)),"EXTENSION YEAR"," ")</f>
        <v>#REF!</v>
      </c>
      <c r="X17" s="1574"/>
      <c r="Y17" s="1574"/>
      <c r="Z17" s="1574" t="e">
        <f>IF((AND(AA87&gt;$D$5,AA87&lt;=$D$6)),"EXTENSION YEAR"," ")</f>
        <v>#REF!</v>
      </c>
      <c r="AA17" s="1574"/>
      <c r="AB17" s="1574"/>
      <c r="AC17" s="1574" t="e">
        <f>IF((AND(AD87&gt;$D$5,AD87&lt;=$D$6)),"EXTENSION YEAR"," ")</f>
        <v>#REF!</v>
      </c>
      <c r="AD17" s="1574"/>
      <c r="AE17" s="1574"/>
      <c r="AF17" s="1574" t="e">
        <f>IF((AND(AG87&gt;$D$5,AG87&lt;=$D$6)),"EXTENSION YEAR"," ")</f>
        <v>#REF!</v>
      </c>
      <c r="AG17" s="1574"/>
      <c r="AH17" s="1574"/>
      <c r="AI17" s="645"/>
      <c r="AJ17" s="645"/>
      <c r="AK17" s="645"/>
    </row>
    <row r="18" spans="1:38" s="73" customFormat="1" ht="18.75" customHeight="1">
      <c r="E18" s="1246" t="s">
        <v>237</v>
      </c>
      <c r="F18" s="1247"/>
      <c r="G18" s="1248"/>
      <c r="H18" s="1250" t="s">
        <v>238</v>
      </c>
      <c r="I18" s="1250"/>
      <c r="J18" s="1251"/>
      <c r="K18" s="1253" t="s">
        <v>239</v>
      </c>
      <c r="L18" s="1253"/>
      <c r="M18" s="1253"/>
      <c r="N18" s="1255" t="s">
        <v>240</v>
      </c>
      <c r="O18" s="1256"/>
      <c r="P18" s="1257"/>
      <c r="Q18" s="1258" t="s">
        <v>241</v>
      </c>
      <c r="R18" s="1259"/>
      <c r="S18" s="1260"/>
      <c r="T18" s="1261" t="s">
        <v>242</v>
      </c>
      <c r="U18" s="1261"/>
      <c r="V18" s="1261"/>
      <c r="W18" s="1218" t="s">
        <v>243</v>
      </c>
      <c r="X18" s="1219"/>
      <c r="Y18" s="1220"/>
      <c r="Z18" s="1221" t="s">
        <v>244</v>
      </c>
      <c r="AA18" s="1222"/>
      <c r="AB18" s="1223"/>
      <c r="AC18" s="1224" t="s">
        <v>245</v>
      </c>
      <c r="AD18" s="1225"/>
      <c r="AE18" s="1226"/>
      <c r="AF18" s="1227" t="s">
        <v>246</v>
      </c>
      <c r="AG18" s="1228"/>
      <c r="AH18" s="1228"/>
      <c r="AI18" s="1575" t="s">
        <v>259</v>
      </c>
      <c r="AJ18" s="1576"/>
      <c r="AK18" s="1577"/>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5/1/2024 - 6/30/2028</v>
      </c>
      <c r="AJ19" s="668" t="str">
        <f>CONCATENATE(AJ92," - ",AJ93)</f>
        <v>5/1/2024 - 6/30/2028</v>
      </c>
      <c r="AK19" s="669" t="str">
        <f>CONCATENATE(AK92," - ",AK93)</f>
        <v>5/1/2024 - 6/30/2028</v>
      </c>
    </row>
    <row r="20" spans="1:38">
      <c r="A20" s="94"/>
      <c r="B20" s="94"/>
      <c r="C20" s="94"/>
      <c r="D20" s="94"/>
      <c r="E20" s="442" t="e">
        <f>_xlfn.CONCAT(ROUND(YEARFRAC(E88,E89),0)*12," Months")</f>
        <v>#REF!</v>
      </c>
      <c r="F20" s="74" t="e">
        <f t="shared" ref="F20:AH20" si="1">_xlfn.CONCAT(ROUND(YEARFRAC(F88,F89),0)*12," Months")</f>
        <v>#REF!</v>
      </c>
      <c r="G20" s="443" t="str">
        <f t="shared" si="1"/>
        <v>0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9" t="e">
        <f>IF($B$10="New Agreement","","Current")</f>
        <v>#REF!</v>
      </c>
      <c r="AJ20" s="1573" t="e">
        <f>'Summary - SS'!#REF!</f>
        <v>#REF!</v>
      </c>
      <c r="AK20" s="1571"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70"/>
      <c r="AJ21" s="1483"/>
      <c r="AK21" s="1572"/>
    </row>
    <row r="22" spans="1:38">
      <c r="A22" s="1315" t="s">
        <v>261</v>
      </c>
      <c r="B22" s="1307"/>
      <c r="C22" s="1307"/>
      <c r="D22" s="1307"/>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4" t="s">
        <v>262</v>
      </c>
      <c r="B23" s="1201"/>
      <c r="C23" s="1201"/>
      <c r="D23" s="1201"/>
      <c r="E23" s="55">
        <f>'Salary Detail (4)'!G62</f>
        <v>0</v>
      </c>
      <c r="F23" s="54">
        <f>'Salary Detail (4)'!H62</f>
        <v>0</v>
      </c>
      <c r="G23" s="266">
        <f>'Salary Detail (4)'!I62</f>
        <v>0</v>
      </c>
      <c r="H23" s="124">
        <f>'Salary Detail (4)'!N62</f>
        <v>0</v>
      </c>
      <c r="I23" s="54">
        <f>'Salary Detail (4)'!O62</f>
        <v>0</v>
      </c>
      <c r="J23" s="266">
        <f>'Salary Detail (4)'!P62</f>
        <v>0</v>
      </c>
      <c r="K23" s="124">
        <f>'Salary Detail (4)'!U62</f>
        <v>0</v>
      </c>
      <c r="L23" s="54">
        <f>'Salary Detail (4)'!V62</f>
        <v>0</v>
      </c>
      <c r="M23" s="265">
        <f>'Salary Detail (4)'!W62</f>
        <v>0</v>
      </c>
      <c r="N23" s="55">
        <f>'Salary Detail (4)'!AB62</f>
        <v>0</v>
      </c>
      <c r="O23" s="54">
        <f>'Salary Detail (4)'!AC62</f>
        <v>0</v>
      </c>
      <c r="P23" s="266">
        <f>'Salary Detail (4)'!AD62</f>
        <v>0</v>
      </c>
      <c r="Q23" s="55">
        <f>'Salary Detail (4)'!AI62</f>
        <v>0</v>
      </c>
      <c r="R23" s="54">
        <f>'Salary Detail (4)'!AJ62</f>
        <v>0</v>
      </c>
      <c r="S23" s="266">
        <f>'Salary Detail (4)'!AK62</f>
        <v>0</v>
      </c>
      <c r="T23" s="124">
        <f>'Salary Detail (4)'!AP62</f>
        <v>0</v>
      </c>
      <c r="U23" s="54">
        <f>'Salary Detail (4)'!AQ62</f>
        <v>0</v>
      </c>
      <c r="V23" s="265">
        <f>'Salary Detail (4)'!AR62</f>
        <v>0</v>
      </c>
      <c r="W23" s="55">
        <f>'Salary Detail (4)'!AW62</f>
        <v>0</v>
      </c>
      <c r="X23" s="54">
        <f>'Salary Detail (4)'!AX62</f>
        <v>0</v>
      </c>
      <c r="Y23" s="266">
        <f>'Salary Detail (4)'!AY62</f>
        <v>0</v>
      </c>
      <c r="Z23" s="55">
        <f>'Salary Detail (4)'!BD62</f>
        <v>0</v>
      </c>
      <c r="AA23" s="54">
        <f>'Salary Detail (4)'!BE62</f>
        <v>0</v>
      </c>
      <c r="AB23" s="266">
        <f>'Salary Detail (4)'!BF62</f>
        <v>0</v>
      </c>
      <c r="AC23" s="55">
        <f>'Salary Detail (4)'!BK62</f>
        <v>0</v>
      </c>
      <c r="AD23" s="54">
        <f>'Salary Detail (4)'!BL62</f>
        <v>0</v>
      </c>
      <c r="AE23" s="266">
        <f>'Salary Detail (4)'!BM62</f>
        <v>0</v>
      </c>
      <c r="AF23" s="55">
        <f>'Salary Detail (4)'!BR62</f>
        <v>0</v>
      </c>
      <c r="AG23" s="54">
        <f>'Salary Detail (4)'!BS62</f>
        <v>0</v>
      </c>
      <c r="AH23" s="266">
        <f>'Salary Detail (4)'!BT62</f>
        <v>0</v>
      </c>
      <c r="AI23" s="254">
        <f t="shared" ref="AI23:AK25" si="2">SUM(E23,H23,K23,N23,Q23,T23,W23,Z23,AC23,AF23)</f>
        <v>0</v>
      </c>
      <c r="AJ23" s="255">
        <f t="shared" si="2"/>
        <v>0</v>
      </c>
      <c r="AK23" s="45">
        <f t="shared" si="2"/>
        <v>0</v>
      </c>
    </row>
    <row r="24" spans="1:38">
      <c r="A24" s="1201" t="s">
        <v>263</v>
      </c>
      <c r="B24" s="1201"/>
      <c r="C24" s="1201"/>
      <c r="D24" s="1201"/>
      <c r="E24" s="38">
        <f>'Operating Detail (4)'!C68</f>
        <v>0</v>
      </c>
      <c r="F24" s="39">
        <f>'Operating Detail (4)'!D68</f>
        <v>0</v>
      </c>
      <c r="G24" s="267">
        <f>'Operating Detail (4)'!E68</f>
        <v>0</v>
      </c>
      <c r="H24" s="125">
        <f>'Operating Detail (4)'!F68</f>
        <v>0</v>
      </c>
      <c r="I24" s="39">
        <f>'Operating Detail (4)'!G68</f>
        <v>0</v>
      </c>
      <c r="J24" s="267">
        <f>'Operating Detail (4)'!H68</f>
        <v>0</v>
      </c>
      <c r="K24" s="125">
        <f>'Operating Detail (4)'!I68</f>
        <v>0</v>
      </c>
      <c r="L24" s="39">
        <f>'Operating Detail (4)'!J68</f>
        <v>0</v>
      </c>
      <c r="M24" s="256">
        <f>'Operating Detail (4)'!K68</f>
        <v>0</v>
      </c>
      <c r="N24" s="38">
        <f>'Operating Detail (4)'!L68</f>
        <v>0</v>
      </c>
      <c r="O24" s="39">
        <f>'Operating Detail (4)'!M68</f>
        <v>0</v>
      </c>
      <c r="P24" s="267">
        <f>'Operating Detail (4)'!N68</f>
        <v>0</v>
      </c>
      <c r="Q24" s="38">
        <f>'Operating Detail (4)'!O68</f>
        <v>0</v>
      </c>
      <c r="R24" s="39">
        <f>'Operating Detail (4)'!P68</f>
        <v>0</v>
      </c>
      <c r="S24" s="267">
        <f>'Operating Detail (4)'!Q68</f>
        <v>0</v>
      </c>
      <c r="T24" s="125">
        <f>'Operating Detail (4)'!R68</f>
        <v>0</v>
      </c>
      <c r="U24" s="39">
        <f>'Operating Detail (4)'!S68</f>
        <v>0</v>
      </c>
      <c r="V24" s="256">
        <f>'Operating Detail (4)'!T68</f>
        <v>0</v>
      </c>
      <c r="W24" s="38">
        <f>'Operating Detail (4)'!U68</f>
        <v>0</v>
      </c>
      <c r="X24" s="39">
        <f>'Operating Detail (4)'!V68</f>
        <v>0</v>
      </c>
      <c r="Y24" s="267">
        <f>'Operating Detail (4)'!W68</f>
        <v>0</v>
      </c>
      <c r="Z24" s="38">
        <f>'Operating Detail (4)'!X68</f>
        <v>0</v>
      </c>
      <c r="AA24" s="39">
        <f>'Operating Detail (4)'!Y68</f>
        <v>0</v>
      </c>
      <c r="AB24" s="267">
        <f>'Operating Detail (4)'!Z68</f>
        <v>0</v>
      </c>
      <c r="AC24" s="38">
        <f>'Operating Detail (4)'!AA68</f>
        <v>0</v>
      </c>
      <c r="AD24" s="39">
        <f>'Operating Detail (4)'!AB68</f>
        <v>0</v>
      </c>
      <c r="AE24" s="267">
        <f>'Operating Detail (4)'!AC68</f>
        <v>0</v>
      </c>
      <c r="AF24" s="38">
        <f>'Operating Detail (4)'!AD68</f>
        <v>0</v>
      </c>
      <c r="AG24" s="39">
        <f>'Operating Detail (4)'!AE68</f>
        <v>0</v>
      </c>
      <c r="AH24" s="267">
        <f>'Operating Detail (4)'!AF68</f>
        <v>0</v>
      </c>
      <c r="AI24" s="256">
        <f t="shared" si="2"/>
        <v>0</v>
      </c>
      <c r="AJ24" s="257">
        <f t="shared" si="2"/>
        <v>0</v>
      </c>
      <c r="AK24" s="40">
        <f t="shared" si="2"/>
        <v>0</v>
      </c>
      <c r="AL24" s="41"/>
    </row>
    <row r="25" spans="1:38" s="42" customFormat="1">
      <c r="A25" s="1201" t="s">
        <v>264</v>
      </c>
      <c r="B25" s="1201"/>
      <c r="C25" s="1201"/>
      <c r="D25" s="1201"/>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17" t="s">
        <v>265</v>
      </c>
      <c r="B26" s="1317"/>
      <c r="C26" s="1317"/>
      <c r="D26" s="1317"/>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258"/>
      <c r="AJ26" s="259"/>
      <c r="AK26" s="260"/>
    </row>
    <row r="27" spans="1:38">
      <c r="A27" s="1201" t="s">
        <v>285</v>
      </c>
      <c r="B27" s="1201"/>
      <c r="C27" s="1201"/>
      <c r="D27" s="1201"/>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27" si="4">SUM(E27,H27,K27,N27,Q27,T27,W27,Z27,AC27,AF27)</f>
        <v>0</v>
      </c>
      <c r="AJ27" s="257">
        <f t="shared" si="4"/>
        <v>0</v>
      </c>
      <c r="AK27" s="40">
        <f t="shared" si="4"/>
        <v>0</v>
      </c>
    </row>
    <row r="28" spans="1:38">
      <c r="A28" s="1201" t="s">
        <v>267</v>
      </c>
      <c r="B28" s="1201"/>
      <c r="C28" s="1201"/>
      <c r="D28" s="1201"/>
      <c r="E28" s="268">
        <f>'Operating Detail (4)'!C93</f>
        <v>0</v>
      </c>
      <c r="F28" s="269">
        <f>'Operating Detail (4)'!D93</f>
        <v>0</v>
      </c>
      <c r="G28" s="271">
        <f>'Operating Detail (4)'!E93</f>
        <v>0</v>
      </c>
      <c r="H28" s="272">
        <f>'Operating Detail (4)'!F93</f>
        <v>0</v>
      </c>
      <c r="I28" s="269">
        <f>'Operating Detail (4)'!G93</f>
        <v>0</v>
      </c>
      <c r="J28" s="271">
        <f>'Operating Detail (4)'!H93</f>
        <v>0</v>
      </c>
      <c r="K28" s="272">
        <f>'Operating Detail (4)'!I93</f>
        <v>0</v>
      </c>
      <c r="L28" s="269">
        <f>'Operating Detail (4)'!J93</f>
        <v>0</v>
      </c>
      <c r="M28" s="270">
        <f>'Operating Detail (4)'!K93</f>
        <v>0</v>
      </c>
      <c r="N28" s="268">
        <f>'Operating Detail (4)'!L93</f>
        <v>0</v>
      </c>
      <c r="O28" s="269">
        <f>'Operating Detail (4)'!M93</f>
        <v>0</v>
      </c>
      <c r="P28" s="271">
        <f>'Operating Detail (4)'!N93</f>
        <v>0</v>
      </c>
      <c r="Q28" s="268">
        <f>'Operating Detail (4)'!O93</f>
        <v>0</v>
      </c>
      <c r="R28" s="269">
        <f>'Operating Detail (4)'!P93</f>
        <v>0</v>
      </c>
      <c r="S28" s="271">
        <f>'Operating Detail (4)'!Q93</f>
        <v>0</v>
      </c>
      <c r="T28" s="272">
        <f>'Operating Detail (4)'!R93</f>
        <v>0</v>
      </c>
      <c r="U28" s="269">
        <f>'Operating Detail (4)'!S93</f>
        <v>0</v>
      </c>
      <c r="V28" s="270">
        <f>'Operating Detail (4)'!T93</f>
        <v>0</v>
      </c>
      <c r="W28" s="268">
        <f>'Operating Detail (4)'!U93</f>
        <v>0</v>
      </c>
      <c r="X28" s="269">
        <f>'Operating Detail (4)'!V93</f>
        <v>0</v>
      </c>
      <c r="Y28" s="271">
        <f>'Operating Detail (4)'!W93</f>
        <v>0</v>
      </c>
      <c r="Z28" s="268">
        <f>'Operating Detail (4)'!X93</f>
        <v>0</v>
      </c>
      <c r="AA28" s="269">
        <f>'Operating Detail (4)'!Y93</f>
        <v>0</v>
      </c>
      <c r="AB28" s="271">
        <f>'Operating Detail (4)'!Z93</f>
        <v>0</v>
      </c>
      <c r="AC28" s="268">
        <f>'Operating Detail (4)'!AA93</f>
        <v>0</v>
      </c>
      <c r="AD28" s="269">
        <f>'Operating Detail (4)'!AB93</f>
        <v>0</v>
      </c>
      <c r="AE28" s="271">
        <f>'Operating Detail (4)'!AC93</f>
        <v>0</v>
      </c>
      <c r="AF28" s="268">
        <f>'Operating Detail (4)'!AD93</f>
        <v>0</v>
      </c>
      <c r="AG28" s="269">
        <f>'Operating Detail (4)'!AE93</f>
        <v>0</v>
      </c>
      <c r="AH28" s="271">
        <f>'Operating Detail (4)'!AF93</f>
        <v>0</v>
      </c>
      <c r="AI28" s="256">
        <f t="shared" ref="AI28:AK30" si="5">SUM(E28,H28,K28,N28,Q28,T28,W28,Z28,AC28,AF28)</f>
        <v>0</v>
      </c>
      <c r="AJ28" s="257">
        <f t="shared" si="5"/>
        <v>0</v>
      </c>
      <c r="AK28" s="40">
        <f t="shared" si="5"/>
        <v>0</v>
      </c>
    </row>
    <row r="29" spans="1:38">
      <c r="A29" s="1201" t="s">
        <v>286</v>
      </c>
      <c r="B29" s="1201"/>
      <c r="C29" s="1201"/>
      <c r="D29" s="1201"/>
      <c r="E29" s="273">
        <f>'Operating Detail (4)'!C104</f>
        <v>0</v>
      </c>
      <c r="F29" s="269">
        <f>'Operating Detail (4)'!D104</f>
        <v>0</v>
      </c>
      <c r="G29" s="271">
        <f>'Operating Detail (4)'!E104</f>
        <v>0</v>
      </c>
      <c r="H29" s="274">
        <f>'Operating Detail (4)'!F104</f>
        <v>0</v>
      </c>
      <c r="I29" s="269">
        <f>'Operating Detail (4)'!G104</f>
        <v>0</v>
      </c>
      <c r="J29" s="271">
        <f>'Operating Detail (4)'!H104</f>
        <v>0</v>
      </c>
      <c r="K29" s="274">
        <f>'Operating Detail (4)'!I104</f>
        <v>0</v>
      </c>
      <c r="L29" s="269">
        <f>'Operating Detail (4)'!J104</f>
        <v>0</v>
      </c>
      <c r="M29" s="270">
        <f>'Operating Detail (4)'!K104</f>
        <v>0</v>
      </c>
      <c r="N29" s="273">
        <f>'Operating Detail (4)'!L104</f>
        <v>0</v>
      </c>
      <c r="O29" s="269">
        <f>'Operating Detail (4)'!M104</f>
        <v>0</v>
      </c>
      <c r="P29" s="271">
        <f>'Operating Detail (4)'!N104</f>
        <v>0</v>
      </c>
      <c r="Q29" s="273">
        <f>'Operating Detail (4)'!O104</f>
        <v>0</v>
      </c>
      <c r="R29" s="269">
        <f>'Operating Detail (4)'!P104</f>
        <v>0</v>
      </c>
      <c r="S29" s="271">
        <f>'Operating Detail (4)'!Q104</f>
        <v>0</v>
      </c>
      <c r="T29" s="274">
        <f>'Operating Detail (4)'!R104</f>
        <v>0</v>
      </c>
      <c r="U29" s="269">
        <f>'Operating Detail (4)'!S104</f>
        <v>0</v>
      </c>
      <c r="V29" s="270">
        <f>'Operating Detail (4)'!T104</f>
        <v>0</v>
      </c>
      <c r="W29" s="273">
        <f>'Operating Detail (4)'!U104</f>
        <v>0</v>
      </c>
      <c r="X29" s="269">
        <f>'Operating Detail (4)'!V104</f>
        <v>0</v>
      </c>
      <c r="Y29" s="271">
        <f>'Operating Detail (4)'!W104</f>
        <v>0</v>
      </c>
      <c r="Z29" s="273">
        <f>'Operating Detail (4)'!X104</f>
        <v>0</v>
      </c>
      <c r="AA29" s="269">
        <f>'Operating Detail (4)'!Y104</f>
        <v>0</v>
      </c>
      <c r="AB29" s="271">
        <f>'Operating Detail (4)'!Z104</f>
        <v>0</v>
      </c>
      <c r="AC29" s="273">
        <f>'Operating Detail (4)'!AA104</f>
        <v>0</v>
      </c>
      <c r="AD29" s="269">
        <f>'Operating Detail (4)'!AB104</f>
        <v>0</v>
      </c>
      <c r="AE29" s="271">
        <f>'Operating Detail (4)'!AC104</f>
        <v>0</v>
      </c>
      <c r="AF29" s="273">
        <f>'Operating Detail (4)'!AD104</f>
        <v>0</v>
      </c>
      <c r="AG29" s="269">
        <f>'Operating Detail (4)'!AE104</f>
        <v>0</v>
      </c>
      <c r="AH29" s="271">
        <f>'Operating Detail (4)'!AF104</f>
        <v>0</v>
      </c>
      <c r="AI29" s="256">
        <f t="shared" si="5"/>
        <v>0</v>
      </c>
      <c r="AJ29" s="257">
        <f t="shared" si="5"/>
        <v>0</v>
      </c>
      <c r="AK29" s="40">
        <f t="shared" si="5"/>
        <v>0</v>
      </c>
    </row>
    <row r="30" spans="1:38" s="32" customFormat="1">
      <c r="A30" s="1201" t="s">
        <v>287</v>
      </c>
      <c r="B30" s="1201"/>
      <c r="C30" s="1201"/>
      <c r="D30" s="1201"/>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5"/>
        <v>0</v>
      </c>
      <c r="AJ30" s="257">
        <f t="shared" si="5"/>
        <v>0</v>
      </c>
      <c r="AK30" s="40">
        <f t="shared" si="5"/>
        <v>0</v>
      </c>
      <c r="AL30" s="183"/>
    </row>
    <row r="31" spans="1:38" s="32" customFormat="1">
      <c r="A31" s="1193" t="s">
        <v>270</v>
      </c>
      <c r="B31" s="1193"/>
      <c r="C31" s="1193"/>
      <c r="D31" s="1193"/>
      <c r="E31" s="275">
        <f t="shared" ref="E31:AH31" si="6">SUM(E25+E27+E28+E29+E30)</f>
        <v>0</v>
      </c>
      <c r="F31" s="276">
        <f t="shared" si="6"/>
        <v>0</v>
      </c>
      <c r="G31" s="278">
        <f t="shared" si="6"/>
        <v>0</v>
      </c>
      <c r="H31" s="279">
        <f t="shared" si="6"/>
        <v>0</v>
      </c>
      <c r="I31" s="276">
        <f t="shared" si="6"/>
        <v>0</v>
      </c>
      <c r="J31" s="278">
        <f t="shared" si="6"/>
        <v>0</v>
      </c>
      <c r="K31" s="279">
        <f t="shared" si="6"/>
        <v>0</v>
      </c>
      <c r="L31" s="276">
        <f t="shared" si="6"/>
        <v>0</v>
      </c>
      <c r="M31" s="277">
        <f t="shared" si="6"/>
        <v>0</v>
      </c>
      <c r="N31" s="275">
        <f t="shared" si="6"/>
        <v>0</v>
      </c>
      <c r="O31" s="276">
        <f t="shared" si="6"/>
        <v>0</v>
      </c>
      <c r="P31" s="278">
        <f t="shared" si="6"/>
        <v>0</v>
      </c>
      <c r="Q31" s="275">
        <f t="shared" si="6"/>
        <v>0</v>
      </c>
      <c r="R31" s="276">
        <f t="shared" si="6"/>
        <v>0</v>
      </c>
      <c r="S31" s="278">
        <f t="shared" si="6"/>
        <v>0</v>
      </c>
      <c r="T31" s="279">
        <f t="shared" si="6"/>
        <v>0</v>
      </c>
      <c r="U31" s="276">
        <f t="shared" si="6"/>
        <v>0</v>
      </c>
      <c r="V31" s="277">
        <f t="shared" si="6"/>
        <v>0</v>
      </c>
      <c r="W31" s="275">
        <f t="shared" si="6"/>
        <v>0</v>
      </c>
      <c r="X31" s="276">
        <f t="shared" si="6"/>
        <v>0</v>
      </c>
      <c r="Y31" s="278">
        <f t="shared" si="6"/>
        <v>0</v>
      </c>
      <c r="Z31" s="275">
        <f t="shared" si="6"/>
        <v>0</v>
      </c>
      <c r="AA31" s="276">
        <f t="shared" si="6"/>
        <v>0</v>
      </c>
      <c r="AB31" s="278">
        <f t="shared" si="6"/>
        <v>0</v>
      </c>
      <c r="AC31" s="275">
        <f t="shared" si="6"/>
        <v>0</v>
      </c>
      <c r="AD31" s="276">
        <f t="shared" si="6"/>
        <v>0</v>
      </c>
      <c r="AE31" s="278">
        <f t="shared" si="6"/>
        <v>0</v>
      </c>
      <c r="AF31" s="275">
        <f t="shared" si="6"/>
        <v>0</v>
      </c>
      <c r="AG31" s="276">
        <f t="shared" si="6"/>
        <v>0</v>
      </c>
      <c r="AH31" s="278">
        <f t="shared" si="6"/>
        <v>0</v>
      </c>
      <c r="AI31" s="400">
        <f>SUM(E31,H31,K31,N31,Q31,T31,W31,Z31,AC31,AF31)</f>
        <v>0</v>
      </c>
      <c r="AJ31" s="264">
        <f>SUM(F31,I31,L31,O31,R31,U31,X31,AA31,AD31,AG31)</f>
        <v>0</v>
      </c>
      <c r="AK31" s="432">
        <f>SUM(G31,J31,M31,P31,S31,V31,Y31,AB31,AE31,AH31)</f>
        <v>0</v>
      </c>
      <c r="AL31" s="183"/>
    </row>
    <row r="32" spans="1:38" ht="11.25" customHeight="1">
      <c r="A32" s="1306"/>
      <c r="B32" s="1306"/>
      <c r="C32" s="1306"/>
      <c r="D32" s="1306"/>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5" t="s">
        <v>271</v>
      </c>
      <c r="B33" s="1307"/>
      <c r="C33" s="1307"/>
      <c r="D33" s="1307"/>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3" t="str">
        <f>IF('Summary - SS'!A27:D27&lt;&gt;"",'Summary - SS'!A27:D27,"")</f>
        <v>Prop C</v>
      </c>
      <c r="B34" s="1444"/>
      <c r="C34" s="1444"/>
      <c r="D34" s="1444"/>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7">SUM(E34,H34,K34,N34,Q34,T34,W34,Z34,AC34,AF34)</f>
        <v>0</v>
      </c>
      <c r="AJ34" s="262">
        <f t="shared" ref="AJ34" si="8">SUM(F34,I34,L34,O34,R34,U34,X34,AA34,AD34,AG34)</f>
        <v>0</v>
      </c>
      <c r="AK34" s="40">
        <f t="shared" si="7"/>
        <v>0</v>
      </c>
    </row>
    <row r="35" spans="1:38" s="32" customFormat="1">
      <c r="A35" s="1443" t="str">
        <f>IF('Summary - SS'!A28:D28&lt;&gt;"",'Summary - SS'!A28:D28,"")</f>
        <v>Prop C - One Time</v>
      </c>
      <c r="B35" s="1444"/>
      <c r="C35" s="1444"/>
      <c r="D35" s="1444"/>
      <c r="E35" s="243"/>
      <c r="F35" s="244"/>
      <c r="G35" s="271">
        <f t="shared" ref="G35:G45" si="9">E35+F35</f>
        <v>0</v>
      </c>
      <c r="H35" s="247"/>
      <c r="I35" s="244"/>
      <c r="J35" s="271">
        <f t="shared" ref="J35:J45" si="10">H35+I35</f>
        <v>0</v>
      </c>
      <c r="K35" s="247"/>
      <c r="L35" s="244"/>
      <c r="M35" s="270">
        <f t="shared" ref="M35:M45" si="11">K35+L35</f>
        <v>0</v>
      </c>
      <c r="N35" s="243"/>
      <c r="O35" s="244"/>
      <c r="P35" s="271">
        <f t="shared" ref="P35:P45" si="12">N35+O35</f>
        <v>0</v>
      </c>
      <c r="Q35" s="243"/>
      <c r="R35" s="244"/>
      <c r="S35" s="271">
        <f t="shared" ref="S35:S45" si="13">Q35+R35</f>
        <v>0</v>
      </c>
      <c r="T35" s="247"/>
      <c r="U35" s="244"/>
      <c r="V35" s="270">
        <f t="shared" ref="V35:V45" si="14">T35+U35</f>
        <v>0</v>
      </c>
      <c r="W35" s="243"/>
      <c r="X35" s="244"/>
      <c r="Y35" s="271">
        <f t="shared" ref="Y35:Y45" si="15">W35+X35</f>
        <v>0</v>
      </c>
      <c r="Z35" s="243"/>
      <c r="AA35" s="244"/>
      <c r="AB35" s="271">
        <f t="shared" ref="AB35:AB45" si="16">Z35+AA35</f>
        <v>0</v>
      </c>
      <c r="AC35" s="243"/>
      <c r="AD35" s="244"/>
      <c r="AE35" s="271">
        <f t="shared" ref="AE35:AE45" si="17">AC35+AD35</f>
        <v>0</v>
      </c>
      <c r="AF35" s="243"/>
      <c r="AG35" s="244"/>
      <c r="AH35" s="271">
        <f t="shared" ref="AH35:AH45" si="18">AF35+AG35</f>
        <v>0</v>
      </c>
      <c r="AI35" s="256">
        <f t="shared" ref="AI35:AI45" si="19">SUM(E35,H35,K35,N35,Q35,T35,W35,Z35,AC35,AF35)</f>
        <v>0</v>
      </c>
      <c r="AJ35" s="257">
        <f t="shared" ref="AJ35:AJ45" si="20">SUM(F35,I35,L35,O35,R35,U35,X35,AA35,AD35,AG35)</f>
        <v>0</v>
      </c>
      <c r="AK35" s="40">
        <f t="shared" ref="AK35:AK45" si="21">SUM(G35,J35,M35,P35,S35,V35,Y35,AB35,AE35,AH35)</f>
        <v>0</v>
      </c>
    </row>
    <row r="36" spans="1:38" s="32" customFormat="1">
      <c r="A36" s="1443" t="str">
        <f>IF('Summary - SS'!A29:D29&lt;&gt;"",'Summary - SS'!A29:D29,"")</f>
        <v>Prop C - Start Up</v>
      </c>
      <c r="B36" s="1444"/>
      <c r="C36" s="1444"/>
      <c r="D36" s="1444"/>
      <c r="E36" s="243"/>
      <c r="F36" s="244"/>
      <c r="G36" s="271">
        <f t="shared" si="9"/>
        <v>0</v>
      </c>
      <c r="H36" s="247"/>
      <c r="I36" s="244"/>
      <c r="J36" s="271">
        <f t="shared" si="10"/>
        <v>0</v>
      </c>
      <c r="K36" s="247"/>
      <c r="L36" s="244"/>
      <c r="M36" s="270">
        <f t="shared" si="11"/>
        <v>0</v>
      </c>
      <c r="N36" s="243"/>
      <c r="O36" s="244"/>
      <c r="P36" s="271">
        <f t="shared" si="12"/>
        <v>0</v>
      </c>
      <c r="Q36" s="243"/>
      <c r="R36" s="244"/>
      <c r="S36" s="271">
        <f t="shared" si="13"/>
        <v>0</v>
      </c>
      <c r="T36" s="247"/>
      <c r="U36" s="244"/>
      <c r="V36" s="270">
        <f t="shared" si="14"/>
        <v>0</v>
      </c>
      <c r="W36" s="243"/>
      <c r="X36" s="244"/>
      <c r="Y36" s="271">
        <f t="shared" si="15"/>
        <v>0</v>
      </c>
      <c r="Z36" s="243"/>
      <c r="AA36" s="244"/>
      <c r="AB36" s="271">
        <f t="shared" si="16"/>
        <v>0</v>
      </c>
      <c r="AC36" s="243"/>
      <c r="AD36" s="244"/>
      <c r="AE36" s="271">
        <f t="shared" si="17"/>
        <v>0</v>
      </c>
      <c r="AF36" s="243"/>
      <c r="AG36" s="244"/>
      <c r="AH36" s="271">
        <f t="shared" si="18"/>
        <v>0</v>
      </c>
      <c r="AI36" s="256">
        <f t="shared" si="19"/>
        <v>0</v>
      </c>
      <c r="AJ36" s="257">
        <f t="shared" si="20"/>
        <v>0</v>
      </c>
      <c r="AK36" s="40">
        <f t="shared" si="21"/>
        <v>0</v>
      </c>
    </row>
    <row r="37" spans="1:38" s="32" customFormat="1">
      <c r="A37" s="1443" t="str">
        <f>IF('Summary - SS'!A30:D30&lt;&gt;"",'Summary - SS'!A30:D30,"")</f>
        <v/>
      </c>
      <c r="B37" s="1444"/>
      <c r="C37" s="1444"/>
      <c r="D37" s="1444"/>
      <c r="E37" s="243"/>
      <c r="F37" s="244"/>
      <c r="G37" s="271">
        <f t="shared" si="9"/>
        <v>0</v>
      </c>
      <c r="H37" s="247"/>
      <c r="I37" s="244"/>
      <c r="J37" s="271">
        <f t="shared" si="10"/>
        <v>0</v>
      </c>
      <c r="K37" s="247"/>
      <c r="L37" s="244"/>
      <c r="M37" s="270">
        <f t="shared" si="11"/>
        <v>0</v>
      </c>
      <c r="N37" s="243"/>
      <c r="O37" s="244"/>
      <c r="P37" s="271">
        <f t="shared" si="12"/>
        <v>0</v>
      </c>
      <c r="Q37" s="243"/>
      <c r="R37" s="244"/>
      <c r="S37" s="271">
        <f t="shared" si="13"/>
        <v>0</v>
      </c>
      <c r="T37" s="247"/>
      <c r="U37" s="244"/>
      <c r="V37" s="270">
        <f t="shared" si="14"/>
        <v>0</v>
      </c>
      <c r="W37" s="243"/>
      <c r="X37" s="244"/>
      <c r="Y37" s="271">
        <f t="shared" si="15"/>
        <v>0</v>
      </c>
      <c r="Z37" s="243"/>
      <c r="AA37" s="244"/>
      <c r="AB37" s="271">
        <f t="shared" si="16"/>
        <v>0</v>
      </c>
      <c r="AC37" s="243"/>
      <c r="AD37" s="244"/>
      <c r="AE37" s="271">
        <f t="shared" si="17"/>
        <v>0</v>
      </c>
      <c r="AF37" s="243"/>
      <c r="AG37" s="244"/>
      <c r="AH37" s="271">
        <f t="shared" si="18"/>
        <v>0</v>
      </c>
      <c r="AI37" s="256">
        <f t="shared" si="19"/>
        <v>0</v>
      </c>
      <c r="AJ37" s="257">
        <f t="shared" si="20"/>
        <v>0</v>
      </c>
      <c r="AK37" s="40">
        <f t="shared" si="21"/>
        <v>0</v>
      </c>
    </row>
    <row r="38" spans="1:38" s="32" customFormat="1">
      <c r="A38" s="1443" t="str">
        <f>IF('Summary - SS'!A31:D31&lt;&gt;"",'Summary - SS'!A31:D31,"")</f>
        <v/>
      </c>
      <c r="B38" s="1444"/>
      <c r="C38" s="1444"/>
      <c r="D38" s="1444"/>
      <c r="E38" s="243"/>
      <c r="F38" s="244"/>
      <c r="G38" s="271">
        <f t="shared" si="9"/>
        <v>0</v>
      </c>
      <c r="H38" s="247"/>
      <c r="I38" s="244"/>
      <c r="J38" s="271">
        <f t="shared" si="10"/>
        <v>0</v>
      </c>
      <c r="K38" s="247"/>
      <c r="L38" s="244"/>
      <c r="M38" s="270">
        <f t="shared" si="11"/>
        <v>0</v>
      </c>
      <c r="N38" s="243"/>
      <c r="O38" s="244"/>
      <c r="P38" s="271">
        <f t="shared" si="12"/>
        <v>0</v>
      </c>
      <c r="Q38" s="243"/>
      <c r="R38" s="244"/>
      <c r="S38" s="271">
        <f t="shared" si="13"/>
        <v>0</v>
      </c>
      <c r="T38" s="247"/>
      <c r="U38" s="244"/>
      <c r="V38" s="270">
        <f t="shared" si="14"/>
        <v>0</v>
      </c>
      <c r="W38" s="243"/>
      <c r="X38" s="244"/>
      <c r="Y38" s="271">
        <f t="shared" si="15"/>
        <v>0</v>
      </c>
      <c r="Z38" s="243"/>
      <c r="AA38" s="244"/>
      <c r="AB38" s="271">
        <f t="shared" si="16"/>
        <v>0</v>
      </c>
      <c r="AC38" s="243"/>
      <c r="AD38" s="244"/>
      <c r="AE38" s="271">
        <f t="shared" si="17"/>
        <v>0</v>
      </c>
      <c r="AF38" s="243"/>
      <c r="AG38" s="244"/>
      <c r="AH38" s="271">
        <f t="shared" si="18"/>
        <v>0</v>
      </c>
      <c r="AI38" s="256">
        <f t="shared" si="19"/>
        <v>0</v>
      </c>
      <c r="AJ38" s="257">
        <f t="shared" si="20"/>
        <v>0</v>
      </c>
      <c r="AK38" s="40">
        <f t="shared" si="21"/>
        <v>0</v>
      </c>
    </row>
    <row r="39" spans="1:38" s="32" customFormat="1">
      <c r="A39" s="1443" t="str">
        <f>IF('Summary - SS'!A32:D32&lt;&gt;"",'Summary - SS'!A32:D32,"")</f>
        <v/>
      </c>
      <c r="B39" s="1444"/>
      <c r="C39" s="1444"/>
      <c r="D39" s="1444"/>
      <c r="E39" s="243"/>
      <c r="F39" s="244"/>
      <c r="G39" s="271">
        <f t="shared" si="9"/>
        <v>0</v>
      </c>
      <c r="H39" s="247"/>
      <c r="I39" s="244"/>
      <c r="J39" s="271">
        <f t="shared" si="10"/>
        <v>0</v>
      </c>
      <c r="K39" s="247"/>
      <c r="L39" s="244"/>
      <c r="M39" s="270">
        <f t="shared" si="11"/>
        <v>0</v>
      </c>
      <c r="N39" s="243"/>
      <c r="O39" s="244"/>
      <c r="P39" s="271">
        <f t="shared" si="12"/>
        <v>0</v>
      </c>
      <c r="Q39" s="243"/>
      <c r="R39" s="244"/>
      <c r="S39" s="271">
        <f t="shared" si="13"/>
        <v>0</v>
      </c>
      <c r="T39" s="247"/>
      <c r="U39" s="244"/>
      <c r="V39" s="270">
        <f t="shared" si="14"/>
        <v>0</v>
      </c>
      <c r="W39" s="243"/>
      <c r="X39" s="244"/>
      <c r="Y39" s="271">
        <f t="shared" si="15"/>
        <v>0</v>
      </c>
      <c r="Z39" s="243"/>
      <c r="AA39" s="244"/>
      <c r="AB39" s="271">
        <f t="shared" si="16"/>
        <v>0</v>
      </c>
      <c r="AC39" s="243"/>
      <c r="AD39" s="244"/>
      <c r="AE39" s="271">
        <f t="shared" si="17"/>
        <v>0</v>
      </c>
      <c r="AF39" s="243"/>
      <c r="AG39" s="244"/>
      <c r="AH39" s="271">
        <f t="shared" si="18"/>
        <v>0</v>
      </c>
      <c r="AI39" s="256">
        <f t="shared" si="19"/>
        <v>0</v>
      </c>
      <c r="AJ39" s="257">
        <f t="shared" si="20"/>
        <v>0</v>
      </c>
      <c r="AK39" s="40">
        <f t="shared" si="21"/>
        <v>0</v>
      </c>
    </row>
    <row r="40" spans="1:38" s="32" customFormat="1">
      <c r="A40" s="1443" t="str">
        <f>IF('Summary - SS'!A33:D33&lt;&gt;"",'Summary - SS'!A33:D33,"")</f>
        <v/>
      </c>
      <c r="B40" s="1444"/>
      <c r="C40" s="1444"/>
      <c r="D40" s="1444"/>
      <c r="E40" s="243"/>
      <c r="F40" s="244"/>
      <c r="G40" s="271">
        <f t="shared" si="9"/>
        <v>0</v>
      </c>
      <c r="H40" s="247"/>
      <c r="I40" s="244"/>
      <c r="J40" s="271">
        <f t="shared" si="10"/>
        <v>0</v>
      </c>
      <c r="K40" s="247"/>
      <c r="L40" s="244"/>
      <c r="M40" s="270">
        <f t="shared" si="11"/>
        <v>0</v>
      </c>
      <c r="N40" s="243"/>
      <c r="O40" s="244"/>
      <c r="P40" s="271">
        <f t="shared" si="12"/>
        <v>0</v>
      </c>
      <c r="Q40" s="243"/>
      <c r="R40" s="244"/>
      <c r="S40" s="271">
        <f t="shared" si="13"/>
        <v>0</v>
      </c>
      <c r="T40" s="247"/>
      <c r="U40" s="244"/>
      <c r="V40" s="270">
        <f t="shared" si="14"/>
        <v>0</v>
      </c>
      <c r="W40" s="243"/>
      <c r="X40" s="244"/>
      <c r="Y40" s="271">
        <f t="shared" si="15"/>
        <v>0</v>
      </c>
      <c r="Z40" s="243"/>
      <c r="AA40" s="244"/>
      <c r="AB40" s="271">
        <f t="shared" si="16"/>
        <v>0</v>
      </c>
      <c r="AC40" s="243"/>
      <c r="AD40" s="244"/>
      <c r="AE40" s="271">
        <f t="shared" si="17"/>
        <v>0</v>
      </c>
      <c r="AF40" s="243"/>
      <c r="AG40" s="244"/>
      <c r="AH40" s="271">
        <f t="shared" si="18"/>
        <v>0</v>
      </c>
      <c r="AI40" s="256">
        <f t="shared" si="19"/>
        <v>0</v>
      </c>
      <c r="AJ40" s="257">
        <f t="shared" si="20"/>
        <v>0</v>
      </c>
      <c r="AK40" s="40">
        <f t="shared" si="21"/>
        <v>0</v>
      </c>
    </row>
    <row r="41" spans="1:38" s="32" customFormat="1">
      <c r="A41" s="1443" t="str">
        <f>IF('Summary - SS'!A34:D34&lt;&gt;"",'Summary - SS'!A34:D34,"")</f>
        <v/>
      </c>
      <c r="B41" s="1444"/>
      <c r="C41" s="1444"/>
      <c r="D41" s="1444"/>
      <c r="E41" s="243"/>
      <c r="F41" s="244"/>
      <c r="G41" s="271">
        <f t="shared" si="9"/>
        <v>0</v>
      </c>
      <c r="H41" s="247"/>
      <c r="I41" s="244"/>
      <c r="J41" s="271">
        <f t="shared" si="10"/>
        <v>0</v>
      </c>
      <c r="K41" s="247"/>
      <c r="L41" s="244"/>
      <c r="M41" s="270">
        <f t="shared" si="11"/>
        <v>0</v>
      </c>
      <c r="N41" s="243"/>
      <c r="O41" s="244"/>
      <c r="P41" s="271">
        <f t="shared" si="12"/>
        <v>0</v>
      </c>
      <c r="Q41" s="243"/>
      <c r="R41" s="244"/>
      <c r="S41" s="271">
        <f t="shared" si="13"/>
        <v>0</v>
      </c>
      <c r="T41" s="247"/>
      <c r="U41" s="244"/>
      <c r="V41" s="270">
        <f t="shared" si="14"/>
        <v>0</v>
      </c>
      <c r="W41" s="243"/>
      <c r="X41" s="244"/>
      <c r="Y41" s="271">
        <f t="shared" si="15"/>
        <v>0</v>
      </c>
      <c r="Z41" s="243"/>
      <c r="AA41" s="244"/>
      <c r="AB41" s="271">
        <f t="shared" si="16"/>
        <v>0</v>
      </c>
      <c r="AC41" s="243"/>
      <c r="AD41" s="244"/>
      <c r="AE41" s="271">
        <f t="shared" si="17"/>
        <v>0</v>
      </c>
      <c r="AF41" s="243"/>
      <c r="AG41" s="244"/>
      <c r="AH41" s="271">
        <f t="shared" si="18"/>
        <v>0</v>
      </c>
      <c r="AI41" s="256">
        <f t="shared" si="19"/>
        <v>0</v>
      </c>
      <c r="AJ41" s="257">
        <f t="shared" si="20"/>
        <v>0</v>
      </c>
      <c r="AK41" s="40">
        <f t="shared" si="21"/>
        <v>0</v>
      </c>
    </row>
    <row r="42" spans="1:38" s="32" customFormat="1">
      <c r="A42" s="1443" t="str">
        <f>IF('Summary - SS'!A35:D35&lt;&gt;"",'Summary - SS'!A35:D35,"")</f>
        <v/>
      </c>
      <c r="B42" s="1444"/>
      <c r="C42" s="1444"/>
      <c r="D42" s="1444"/>
      <c r="E42" s="243"/>
      <c r="F42" s="244"/>
      <c r="G42" s="271">
        <f t="shared" si="9"/>
        <v>0</v>
      </c>
      <c r="H42" s="247"/>
      <c r="I42" s="244"/>
      <c r="J42" s="271">
        <f t="shared" si="10"/>
        <v>0</v>
      </c>
      <c r="K42" s="247"/>
      <c r="L42" s="244"/>
      <c r="M42" s="270">
        <f t="shared" si="11"/>
        <v>0</v>
      </c>
      <c r="N42" s="243"/>
      <c r="O42" s="244"/>
      <c r="P42" s="271">
        <f t="shared" si="12"/>
        <v>0</v>
      </c>
      <c r="Q42" s="243"/>
      <c r="R42" s="244"/>
      <c r="S42" s="271">
        <f t="shared" si="13"/>
        <v>0</v>
      </c>
      <c r="T42" s="247"/>
      <c r="U42" s="244"/>
      <c r="V42" s="270">
        <f t="shared" si="14"/>
        <v>0</v>
      </c>
      <c r="W42" s="243"/>
      <c r="X42" s="244"/>
      <c r="Y42" s="271">
        <f t="shared" si="15"/>
        <v>0</v>
      </c>
      <c r="Z42" s="243"/>
      <c r="AA42" s="244"/>
      <c r="AB42" s="271">
        <f t="shared" si="16"/>
        <v>0</v>
      </c>
      <c r="AC42" s="243"/>
      <c r="AD42" s="244"/>
      <c r="AE42" s="271">
        <f t="shared" si="17"/>
        <v>0</v>
      </c>
      <c r="AF42" s="243"/>
      <c r="AG42" s="244"/>
      <c r="AH42" s="271">
        <f t="shared" si="18"/>
        <v>0</v>
      </c>
      <c r="AI42" s="256">
        <f t="shared" si="19"/>
        <v>0</v>
      </c>
      <c r="AJ42" s="257">
        <f t="shared" si="20"/>
        <v>0</v>
      </c>
      <c r="AK42" s="40">
        <f t="shared" si="21"/>
        <v>0</v>
      </c>
    </row>
    <row r="43" spans="1:38" s="32" customFormat="1">
      <c r="A43" s="1443" t="str">
        <f>IF('Summary - SS'!A36:D36&lt;&gt;"",'Summary - SS'!A36:D36,"")</f>
        <v/>
      </c>
      <c r="B43" s="1444"/>
      <c r="C43" s="1444"/>
      <c r="D43" s="1444"/>
      <c r="E43" s="243"/>
      <c r="F43" s="244"/>
      <c r="G43" s="271">
        <f t="shared" si="9"/>
        <v>0</v>
      </c>
      <c r="H43" s="247"/>
      <c r="I43" s="244"/>
      <c r="J43" s="271">
        <f t="shared" si="10"/>
        <v>0</v>
      </c>
      <c r="K43" s="247"/>
      <c r="L43" s="244"/>
      <c r="M43" s="270">
        <f t="shared" si="11"/>
        <v>0</v>
      </c>
      <c r="N43" s="243"/>
      <c r="O43" s="244"/>
      <c r="P43" s="271">
        <f t="shared" si="12"/>
        <v>0</v>
      </c>
      <c r="Q43" s="243"/>
      <c r="R43" s="244"/>
      <c r="S43" s="271">
        <f t="shared" si="13"/>
        <v>0</v>
      </c>
      <c r="T43" s="247"/>
      <c r="U43" s="244"/>
      <c r="V43" s="270">
        <f t="shared" si="14"/>
        <v>0</v>
      </c>
      <c r="W43" s="243"/>
      <c r="X43" s="244"/>
      <c r="Y43" s="271">
        <f t="shared" si="15"/>
        <v>0</v>
      </c>
      <c r="Z43" s="243"/>
      <c r="AA43" s="244"/>
      <c r="AB43" s="271">
        <f t="shared" si="16"/>
        <v>0</v>
      </c>
      <c r="AC43" s="243"/>
      <c r="AD43" s="244"/>
      <c r="AE43" s="271">
        <f t="shared" si="17"/>
        <v>0</v>
      </c>
      <c r="AF43" s="243"/>
      <c r="AG43" s="244"/>
      <c r="AH43" s="271">
        <f t="shared" si="18"/>
        <v>0</v>
      </c>
      <c r="AI43" s="256">
        <f t="shared" si="19"/>
        <v>0</v>
      </c>
      <c r="AJ43" s="257">
        <f t="shared" si="20"/>
        <v>0</v>
      </c>
      <c r="AK43" s="40">
        <f t="shared" si="21"/>
        <v>0</v>
      </c>
    </row>
    <row r="44" spans="1:38" s="32" customFormat="1">
      <c r="A44" s="1443" t="str">
        <f>IF('Summary - SS'!A37:D37&lt;&gt;"",'Summary - SS'!A37:D37,"")</f>
        <v/>
      </c>
      <c r="B44" s="1444"/>
      <c r="C44" s="1444"/>
      <c r="D44" s="1444"/>
      <c r="E44" s="243"/>
      <c r="F44" s="244"/>
      <c r="G44" s="271">
        <f t="shared" si="9"/>
        <v>0</v>
      </c>
      <c r="H44" s="247"/>
      <c r="I44" s="244"/>
      <c r="J44" s="271">
        <f t="shared" si="10"/>
        <v>0</v>
      </c>
      <c r="K44" s="247"/>
      <c r="L44" s="244"/>
      <c r="M44" s="270">
        <f t="shared" si="11"/>
        <v>0</v>
      </c>
      <c r="N44" s="243"/>
      <c r="O44" s="244"/>
      <c r="P44" s="271">
        <f t="shared" si="12"/>
        <v>0</v>
      </c>
      <c r="Q44" s="243"/>
      <c r="R44" s="244"/>
      <c r="S44" s="271">
        <f t="shared" si="13"/>
        <v>0</v>
      </c>
      <c r="T44" s="247"/>
      <c r="U44" s="244"/>
      <c r="V44" s="270">
        <f t="shared" si="14"/>
        <v>0</v>
      </c>
      <c r="W44" s="243"/>
      <c r="X44" s="244"/>
      <c r="Y44" s="271">
        <f t="shared" si="15"/>
        <v>0</v>
      </c>
      <c r="Z44" s="243"/>
      <c r="AA44" s="244"/>
      <c r="AB44" s="271">
        <f t="shared" si="16"/>
        <v>0</v>
      </c>
      <c r="AC44" s="243"/>
      <c r="AD44" s="244"/>
      <c r="AE44" s="271">
        <f t="shared" si="17"/>
        <v>0</v>
      </c>
      <c r="AF44" s="243"/>
      <c r="AG44" s="244"/>
      <c r="AH44" s="271">
        <f t="shared" si="18"/>
        <v>0</v>
      </c>
      <c r="AI44" s="256">
        <f t="shared" si="19"/>
        <v>0</v>
      </c>
      <c r="AJ44" s="257">
        <f t="shared" si="20"/>
        <v>0</v>
      </c>
      <c r="AK44" s="40">
        <f t="shared" si="21"/>
        <v>0</v>
      </c>
    </row>
    <row r="45" spans="1:38" s="32" customFormat="1">
      <c r="A45" s="1443" t="str">
        <f>IF('Summary - SS'!A38:D38&lt;&gt;"",'Summary - SS'!A38:D38,"")</f>
        <v/>
      </c>
      <c r="B45" s="1444"/>
      <c r="C45" s="1444"/>
      <c r="D45" s="1444"/>
      <c r="E45" s="243"/>
      <c r="F45" s="244"/>
      <c r="G45" s="271">
        <f t="shared" si="9"/>
        <v>0</v>
      </c>
      <c r="H45" s="247"/>
      <c r="I45" s="244"/>
      <c r="J45" s="271">
        <f t="shared" si="10"/>
        <v>0</v>
      </c>
      <c r="K45" s="247"/>
      <c r="L45" s="244"/>
      <c r="M45" s="270">
        <f t="shared" si="11"/>
        <v>0</v>
      </c>
      <c r="N45" s="243"/>
      <c r="O45" s="244"/>
      <c r="P45" s="271">
        <f t="shared" si="12"/>
        <v>0</v>
      </c>
      <c r="Q45" s="243"/>
      <c r="R45" s="244"/>
      <c r="S45" s="271">
        <f t="shared" si="13"/>
        <v>0</v>
      </c>
      <c r="T45" s="247"/>
      <c r="U45" s="244"/>
      <c r="V45" s="270">
        <f t="shared" si="14"/>
        <v>0</v>
      </c>
      <c r="W45" s="243"/>
      <c r="X45" s="244"/>
      <c r="Y45" s="271">
        <f t="shared" si="15"/>
        <v>0</v>
      </c>
      <c r="Z45" s="243"/>
      <c r="AA45" s="244"/>
      <c r="AB45" s="271">
        <f t="shared" si="16"/>
        <v>0</v>
      </c>
      <c r="AC45" s="243"/>
      <c r="AD45" s="244"/>
      <c r="AE45" s="271">
        <f t="shared" si="17"/>
        <v>0</v>
      </c>
      <c r="AF45" s="243"/>
      <c r="AG45" s="244"/>
      <c r="AH45" s="271">
        <f t="shared" si="18"/>
        <v>0</v>
      </c>
      <c r="AI45" s="256">
        <f t="shared" si="19"/>
        <v>0</v>
      </c>
      <c r="AJ45" s="257">
        <f t="shared" si="20"/>
        <v>0</v>
      </c>
      <c r="AK45" s="40">
        <f t="shared" si="21"/>
        <v>0</v>
      </c>
    </row>
    <row r="46" spans="1:38">
      <c r="A46" s="1443" t="str">
        <f>IF('Summary - SS'!A39:D39&lt;&gt;"",'Summary - SS'!A39:D39,"")</f>
        <v/>
      </c>
      <c r="B46" s="1444"/>
      <c r="C46" s="1444"/>
      <c r="D46" s="1444"/>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7"/>
        <v>0</v>
      </c>
      <c r="AJ46" s="257">
        <f t="shared" si="7"/>
        <v>0</v>
      </c>
      <c r="AK46" s="40">
        <f t="shared" si="7"/>
        <v>0</v>
      </c>
    </row>
    <row r="47" spans="1:38">
      <c r="A47" s="1443" t="str">
        <f>IF('Summary - SS'!A40:D40&lt;&gt;"",'Summary - SS'!A40:D40,"")</f>
        <v/>
      </c>
      <c r="B47" s="1444"/>
      <c r="C47" s="1444"/>
      <c r="D47" s="1444"/>
      <c r="E47" s="233"/>
      <c r="F47" s="244"/>
      <c r="G47" s="271">
        <f t="shared" ref="G47:G48" si="22">E47+F47</f>
        <v>0</v>
      </c>
      <c r="H47" s="235"/>
      <c r="I47" s="244"/>
      <c r="J47" s="271">
        <f t="shared" ref="J47:J48" si="23">H47+I47</f>
        <v>0</v>
      </c>
      <c r="K47" s="235"/>
      <c r="L47" s="244"/>
      <c r="M47" s="270">
        <f t="shared" ref="M47:M48" si="24">K47+L47</f>
        <v>0</v>
      </c>
      <c r="N47" s="233"/>
      <c r="O47" s="244"/>
      <c r="P47" s="271">
        <f t="shared" ref="P47:P48" si="25">N47+O47</f>
        <v>0</v>
      </c>
      <c r="Q47" s="233"/>
      <c r="R47" s="244"/>
      <c r="S47" s="271">
        <f t="shared" ref="S47:S48" si="26">Q47+R47</f>
        <v>0</v>
      </c>
      <c r="T47" s="235"/>
      <c r="U47" s="244"/>
      <c r="V47" s="270">
        <f t="shared" ref="V47:V48" si="27">T47+U47</f>
        <v>0</v>
      </c>
      <c r="W47" s="233"/>
      <c r="X47" s="244"/>
      <c r="Y47" s="271">
        <f t="shared" ref="Y47:Y48" si="28">W47+X47</f>
        <v>0</v>
      </c>
      <c r="Z47" s="233"/>
      <c r="AA47" s="244"/>
      <c r="AB47" s="271">
        <f t="shared" ref="AB47:AB48" si="29">Z47+AA47</f>
        <v>0</v>
      </c>
      <c r="AC47" s="233"/>
      <c r="AD47" s="244"/>
      <c r="AE47" s="271">
        <f t="shared" ref="AE47:AE48" si="30">AC47+AD47</f>
        <v>0</v>
      </c>
      <c r="AF47" s="233"/>
      <c r="AG47" s="244"/>
      <c r="AH47" s="271">
        <f t="shared" ref="AH47:AH48" si="31">AF47+AG47</f>
        <v>0</v>
      </c>
      <c r="AI47" s="256">
        <f t="shared" ref="AI47:AI48" si="32">SUM(E47,H47,K47,N47,Q47,T47,W47,Z47,AC47,AF47)</f>
        <v>0</v>
      </c>
      <c r="AJ47" s="257">
        <f t="shared" ref="AJ47:AJ48" si="33">SUM(F47,I47,L47,O47,R47,U47,X47,AA47,AD47,AG47)</f>
        <v>0</v>
      </c>
      <c r="AK47" s="40">
        <f t="shared" ref="AK47:AK48" si="34">SUM(G47,J47,M47,P47,S47,V47,Y47,AB47,AE47,AH47)</f>
        <v>0</v>
      </c>
    </row>
    <row r="48" spans="1:38">
      <c r="A48" s="1443" t="str">
        <f>IF('Summary - SS'!A41:D41&lt;&gt;"",'Summary - SS'!A41:D41,"")</f>
        <v/>
      </c>
      <c r="B48" s="1444"/>
      <c r="C48" s="1444"/>
      <c r="D48" s="1444"/>
      <c r="E48" s="233"/>
      <c r="F48" s="244"/>
      <c r="G48" s="271">
        <f t="shared" si="22"/>
        <v>0</v>
      </c>
      <c r="H48" s="235"/>
      <c r="I48" s="244"/>
      <c r="J48" s="271">
        <f t="shared" si="23"/>
        <v>0</v>
      </c>
      <c r="K48" s="235"/>
      <c r="L48" s="244"/>
      <c r="M48" s="270">
        <f t="shared" si="24"/>
        <v>0</v>
      </c>
      <c r="N48" s="233"/>
      <c r="O48" s="244"/>
      <c r="P48" s="271">
        <f t="shared" si="25"/>
        <v>0</v>
      </c>
      <c r="Q48" s="233"/>
      <c r="R48" s="244"/>
      <c r="S48" s="271">
        <f t="shared" si="26"/>
        <v>0</v>
      </c>
      <c r="T48" s="235"/>
      <c r="U48" s="244"/>
      <c r="V48" s="270">
        <f t="shared" si="27"/>
        <v>0</v>
      </c>
      <c r="W48" s="233"/>
      <c r="X48" s="244"/>
      <c r="Y48" s="271">
        <f t="shared" si="28"/>
        <v>0</v>
      </c>
      <c r="Z48" s="233"/>
      <c r="AA48" s="244"/>
      <c r="AB48" s="271">
        <f t="shared" si="29"/>
        <v>0</v>
      </c>
      <c r="AC48" s="233"/>
      <c r="AD48" s="244"/>
      <c r="AE48" s="271">
        <f t="shared" si="30"/>
        <v>0</v>
      </c>
      <c r="AF48" s="233"/>
      <c r="AG48" s="244"/>
      <c r="AH48" s="271">
        <f t="shared" si="31"/>
        <v>0</v>
      </c>
      <c r="AI48" s="256">
        <f t="shared" si="32"/>
        <v>0</v>
      </c>
      <c r="AJ48" s="257">
        <f t="shared" si="33"/>
        <v>0</v>
      </c>
      <c r="AK48" s="40">
        <f t="shared" si="34"/>
        <v>0</v>
      </c>
    </row>
    <row r="49" spans="1:39">
      <c r="A49" s="1443" t="str">
        <f>IF('Summary - SS'!A42:D42&lt;&gt;"",'Summary - SS'!A42:D42,"")</f>
        <v/>
      </c>
      <c r="B49" s="1444"/>
      <c r="C49" s="1444"/>
      <c r="D49" s="1444"/>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7"/>
        <v>0</v>
      </c>
      <c r="AJ49" s="257">
        <f t="shared" si="7"/>
        <v>0</v>
      </c>
      <c r="AK49" s="45">
        <f t="shared" si="7"/>
        <v>0</v>
      </c>
    </row>
    <row r="50" spans="1:39">
      <c r="A50" s="1443" t="str">
        <f>IF('Summary - SS'!A43:D43&lt;&gt;"",'Summary - SS'!A43:D43,"")</f>
        <v/>
      </c>
      <c r="B50" s="1444"/>
      <c r="C50" s="1444"/>
      <c r="D50" s="1444"/>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7"/>
        <v>0</v>
      </c>
      <c r="AJ50" s="257">
        <f t="shared" si="7"/>
        <v>0</v>
      </c>
      <c r="AK50" s="45">
        <f>SUM(G50,J50,M50,P50,S50,V50,Y50,AB50,AE50,AH50)</f>
        <v>0</v>
      </c>
    </row>
    <row r="51" spans="1:39">
      <c r="A51" s="1443" t="str">
        <f>IF('Summary - SS'!A44:D44&lt;&gt;"",'Summary - SS'!A44:D44,"")</f>
        <v/>
      </c>
      <c r="B51" s="1444"/>
      <c r="C51" s="1444"/>
      <c r="D51" s="1444"/>
      <c r="E51" s="233"/>
      <c r="F51" s="244"/>
      <c r="G51" s="271">
        <f t="shared" ref="G51:G52" si="35">E51+F51</f>
        <v>0</v>
      </c>
      <c r="H51" s="235"/>
      <c r="I51" s="244"/>
      <c r="J51" s="271">
        <f t="shared" ref="J51:J52" si="36">H51+I51</f>
        <v>0</v>
      </c>
      <c r="K51" s="235"/>
      <c r="L51" s="244"/>
      <c r="M51" s="270">
        <f t="shared" ref="M51:M52" si="37">K51+L51</f>
        <v>0</v>
      </c>
      <c r="N51" s="233"/>
      <c r="O51" s="244"/>
      <c r="P51" s="271">
        <f t="shared" ref="P51:P52" si="38">N51+O51</f>
        <v>0</v>
      </c>
      <c r="Q51" s="233"/>
      <c r="R51" s="244"/>
      <c r="S51" s="271">
        <f t="shared" ref="S51:S52" si="39">Q51+R51</f>
        <v>0</v>
      </c>
      <c r="T51" s="235"/>
      <c r="U51" s="244"/>
      <c r="V51" s="270">
        <f t="shared" ref="V51:V52" si="40">T51+U51</f>
        <v>0</v>
      </c>
      <c r="W51" s="233"/>
      <c r="X51" s="244"/>
      <c r="Y51" s="271">
        <f t="shared" ref="Y51:Y52" si="41">W51+X51</f>
        <v>0</v>
      </c>
      <c r="Z51" s="233"/>
      <c r="AA51" s="244"/>
      <c r="AB51" s="271">
        <f t="shared" ref="AB51:AB52" si="42">Z51+AA51</f>
        <v>0</v>
      </c>
      <c r="AC51" s="233"/>
      <c r="AD51" s="244"/>
      <c r="AE51" s="271">
        <f t="shared" ref="AE51:AE52" si="43">AC51+AD51</f>
        <v>0</v>
      </c>
      <c r="AF51" s="233"/>
      <c r="AG51" s="244"/>
      <c r="AH51" s="271">
        <f t="shared" ref="AH51:AH52" si="44">AF51+AG51</f>
        <v>0</v>
      </c>
      <c r="AI51" s="256">
        <f t="shared" si="7"/>
        <v>0</v>
      </c>
      <c r="AJ51" s="257">
        <f t="shared" si="7"/>
        <v>0</v>
      </c>
      <c r="AK51" s="45">
        <f t="shared" si="7"/>
        <v>0</v>
      </c>
    </row>
    <row r="52" spans="1:39">
      <c r="A52" s="1443" t="str">
        <f>IF('Summary - SS'!A45:D45&lt;&gt;"",'Summary - SS'!A45:D45,"")</f>
        <v/>
      </c>
      <c r="B52" s="1444"/>
      <c r="C52" s="1444"/>
      <c r="D52" s="1444"/>
      <c r="E52" s="233"/>
      <c r="F52" s="244"/>
      <c r="G52" s="271">
        <f t="shared" si="35"/>
        <v>0</v>
      </c>
      <c r="H52" s="235"/>
      <c r="I52" s="244"/>
      <c r="J52" s="271">
        <f t="shared" si="36"/>
        <v>0</v>
      </c>
      <c r="K52" s="235"/>
      <c r="L52" s="244"/>
      <c r="M52" s="270">
        <f t="shared" si="37"/>
        <v>0</v>
      </c>
      <c r="N52" s="233"/>
      <c r="O52" s="244"/>
      <c r="P52" s="271">
        <f t="shared" si="38"/>
        <v>0</v>
      </c>
      <c r="Q52" s="233"/>
      <c r="R52" s="244"/>
      <c r="S52" s="271">
        <f t="shared" si="39"/>
        <v>0</v>
      </c>
      <c r="T52" s="235"/>
      <c r="U52" s="244"/>
      <c r="V52" s="270">
        <f t="shared" si="40"/>
        <v>0</v>
      </c>
      <c r="W52" s="233"/>
      <c r="X52" s="244"/>
      <c r="Y52" s="271">
        <f t="shared" si="41"/>
        <v>0</v>
      </c>
      <c r="Z52" s="233"/>
      <c r="AA52" s="244"/>
      <c r="AB52" s="271">
        <f t="shared" si="42"/>
        <v>0</v>
      </c>
      <c r="AC52" s="233"/>
      <c r="AD52" s="244"/>
      <c r="AE52" s="271">
        <f t="shared" si="43"/>
        <v>0</v>
      </c>
      <c r="AF52" s="233"/>
      <c r="AG52" s="244"/>
      <c r="AH52" s="271">
        <f t="shared" si="44"/>
        <v>0</v>
      </c>
      <c r="AI52" s="256">
        <f t="shared" si="7"/>
        <v>0</v>
      </c>
      <c r="AJ52" s="257">
        <f t="shared" si="7"/>
        <v>0</v>
      </c>
      <c r="AK52" s="45">
        <f t="shared" si="7"/>
        <v>0</v>
      </c>
    </row>
    <row r="53" spans="1:39" s="32" customFormat="1">
      <c r="A53" s="1451" t="s">
        <v>272</v>
      </c>
      <c r="B53" s="1452"/>
      <c r="C53" s="1452"/>
      <c r="D53" s="1452"/>
      <c r="E53" s="598">
        <f t="shared" ref="E53:AH53" si="45">ROUND(SUM(E34:E52),0)</f>
        <v>0</v>
      </c>
      <c r="F53" s="599">
        <f t="shared" si="45"/>
        <v>0</v>
      </c>
      <c r="G53" s="600">
        <f t="shared" si="45"/>
        <v>0</v>
      </c>
      <c r="H53" s="601">
        <f t="shared" si="45"/>
        <v>0</v>
      </c>
      <c r="I53" s="599">
        <f t="shared" si="45"/>
        <v>0</v>
      </c>
      <c r="J53" s="600">
        <f t="shared" si="45"/>
        <v>0</v>
      </c>
      <c r="K53" s="601">
        <f t="shared" si="45"/>
        <v>0</v>
      </c>
      <c r="L53" s="599">
        <f t="shared" si="45"/>
        <v>0</v>
      </c>
      <c r="M53" s="602">
        <f t="shared" si="45"/>
        <v>0</v>
      </c>
      <c r="N53" s="598">
        <f t="shared" si="45"/>
        <v>0</v>
      </c>
      <c r="O53" s="599">
        <f t="shared" si="45"/>
        <v>0</v>
      </c>
      <c r="P53" s="600">
        <f t="shared" si="45"/>
        <v>0</v>
      </c>
      <c r="Q53" s="598">
        <f t="shared" si="45"/>
        <v>0</v>
      </c>
      <c r="R53" s="599">
        <f t="shared" si="45"/>
        <v>0</v>
      </c>
      <c r="S53" s="600">
        <f t="shared" si="45"/>
        <v>0</v>
      </c>
      <c r="T53" s="601">
        <f t="shared" si="45"/>
        <v>0</v>
      </c>
      <c r="U53" s="599">
        <f t="shared" si="45"/>
        <v>0</v>
      </c>
      <c r="V53" s="602">
        <f t="shared" si="45"/>
        <v>0</v>
      </c>
      <c r="W53" s="598">
        <f t="shared" si="45"/>
        <v>0</v>
      </c>
      <c r="X53" s="599">
        <f t="shared" si="45"/>
        <v>0</v>
      </c>
      <c r="Y53" s="600">
        <f t="shared" si="45"/>
        <v>0</v>
      </c>
      <c r="Z53" s="601">
        <f t="shared" si="45"/>
        <v>0</v>
      </c>
      <c r="AA53" s="599">
        <f t="shared" si="45"/>
        <v>0</v>
      </c>
      <c r="AB53" s="600">
        <f t="shared" si="45"/>
        <v>0</v>
      </c>
      <c r="AC53" s="598">
        <f t="shared" si="45"/>
        <v>0</v>
      </c>
      <c r="AD53" s="599">
        <f t="shared" si="45"/>
        <v>0</v>
      </c>
      <c r="AE53" s="600">
        <f t="shared" si="45"/>
        <v>0</v>
      </c>
      <c r="AF53" s="598">
        <f t="shared" si="45"/>
        <v>0</v>
      </c>
      <c r="AG53" s="599">
        <f t="shared" si="45"/>
        <v>0</v>
      </c>
      <c r="AH53" s="604">
        <f t="shared" si="45"/>
        <v>0</v>
      </c>
      <c r="AI53" s="606">
        <f>SUM(E53,H53,K53,N53,Q53,T53,W53,Z53,AC53,AF53)</f>
        <v>0</v>
      </c>
      <c r="AJ53" s="607">
        <f>SUM(F53,I53,L53,O53,R53,U53,X53,AA53,AD53,AG53)</f>
        <v>0</v>
      </c>
      <c r="AK53" s="603">
        <f>SUM(G53,J53,M53,P53,S53,V53,Y53,AB53,AE53,AH53)</f>
        <v>0</v>
      </c>
      <c r="AL53" s="184"/>
      <c r="AM53" s="184"/>
    </row>
    <row r="54" spans="1:39" ht="9" customHeight="1">
      <c r="A54" s="1306"/>
      <c r="B54" s="1306"/>
      <c r="C54" s="1306"/>
      <c r="D54" s="1306"/>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283"/>
    </row>
    <row r="55" spans="1:39" ht="15.75" customHeight="1">
      <c r="A55" s="1307" t="s">
        <v>273</v>
      </c>
      <c r="B55" s="1307"/>
      <c r="C55" s="1307"/>
      <c r="D55" s="1307"/>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201" t="str">
        <f>IF('Summary - SS'!A49:D49&lt;&gt;"",'Summary - SS'!A49:D49,"")</f>
        <v/>
      </c>
      <c r="B56" s="1201"/>
      <c r="C56" s="1201"/>
      <c r="D56" s="1201"/>
      <c r="E56" s="233"/>
      <c r="F56" s="234"/>
      <c r="G56" s="424">
        <f t="shared" ref="G56:G59" si="46">E56+F56</f>
        <v>0</v>
      </c>
      <c r="H56" s="235"/>
      <c r="I56" s="234"/>
      <c r="J56" s="424">
        <f t="shared" ref="J56:J59" si="47">H56+I56</f>
        <v>0</v>
      </c>
      <c r="K56" s="235"/>
      <c r="L56" s="234"/>
      <c r="M56" s="425">
        <f t="shared" ref="M56:M59" si="48">K56+L56</f>
        <v>0</v>
      </c>
      <c r="N56" s="233"/>
      <c r="O56" s="234"/>
      <c r="P56" s="424">
        <f t="shared" ref="P56:P59" si="49">N56+O56</f>
        <v>0</v>
      </c>
      <c r="Q56" s="233"/>
      <c r="R56" s="234"/>
      <c r="S56" s="424">
        <f t="shared" ref="S56:S59" si="50">Q56+R56</f>
        <v>0</v>
      </c>
      <c r="T56" s="235"/>
      <c r="U56" s="234"/>
      <c r="V56" s="425">
        <f t="shared" ref="V56:V59" si="51">T56+U56</f>
        <v>0</v>
      </c>
      <c r="W56" s="233"/>
      <c r="X56" s="234"/>
      <c r="Y56" s="424">
        <f t="shared" ref="Y56:Y59" si="52">W56+X56</f>
        <v>0</v>
      </c>
      <c r="Z56" s="233"/>
      <c r="AA56" s="234"/>
      <c r="AB56" s="424">
        <f t="shared" ref="AB56:AB59" si="53">Z56+AA56</f>
        <v>0</v>
      </c>
      <c r="AC56" s="233"/>
      <c r="AD56" s="234"/>
      <c r="AE56" s="424">
        <f t="shared" ref="AE56:AE59" si="54">AC56+AD56</f>
        <v>0</v>
      </c>
      <c r="AF56" s="233"/>
      <c r="AG56" s="234"/>
      <c r="AH56" s="424">
        <f t="shared" ref="AH56:AH59" si="55">AF56+AG56</f>
        <v>0</v>
      </c>
      <c r="AI56" s="425">
        <f t="shared" ref="AI56:AK62" si="56">SUM(E56,H56,K56,N56,Q56,T56,W56,Z56,AC56,AF56)</f>
        <v>0</v>
      </c>
      <c r="AJ56" s="185">
        <f t="shared" si="56"/>
        <v>0</v>
      </c>
      <c r="AK56" s="424">
        <f t="shared" si="56"/>
        <v>0</v>
      </c>
      <c r="AM56" s="41"/>
    </row>
    <row r="57" spans="1:39">
      <c r="A57" s="1201" t="str">
        <f>IF('Summary - SS'!A50:D50&lt;&gt;"",'Summary - SS'!A50:D50,"")</f>
        <v/>
      </c>
      <c r="B57" s="1201"/>
      <c r="C57" s="1201"/>
      <c r="D57" s="1201"/>
      <c r="E57" s="233"/>
      <c r="F57" s="234"/>
      <c r="G57" s="424">
        <f t="shared" si="46"/>
        <v>0</v>
      </c>
      <c r="H57" s="235"/>
      <c r="I57" s="234"/>
      <c r="J57" s="424">
        <f t="shared" si="47"/>
        <v>0</v>
      </c>
      <c r="K57" s="235"/>
      <c r="L57" s="234"/>
      <c r="M57" s="425">
        <f t="shared" si="48"/>
        <v>0</v>
      </c>
      <c r="N57" s="233"/>
      <c r="O57" s="234"/>
      <c r="P57" s="424">
        <f t="shared" si="49"/>
        <v>0</v>
      </c>
      <c r="Q57" s="233"/>
      <c r="R57" s="234"/>
      <c r="S57" s="424">
        <f t="shared" si="50"/>
        <v>0</v>
      </c>
      <c r="T57" s="235"/>
      <c r="U57" s="234"/>
      <c r="V57" s="425">
        <f t="shared" si="51"/>
        <v>0</v>
      </c>
      <c r="W57" s="233"/>
      <c r="X57" s="234"/>
      <c r="Y57" s="424">
        <f t="shared" si="52"/>
        <v>0</v>
      </c>
      <c r="Z57" s="233"/>
      <c r="AA57" s="234"/>
      <c r="AB57" s="424">
        <f t="shared" si="53"/>
        <v>0</v>
      </c>
      <c r="AC57" s="233"/>
      <c r="AD57" s="234"/>
      <c r="AE57" s="424">
        <f t="shared" si="54"/>
        <v>0</v>
      </c>
      <c r="AF57" s="233"/>
      <c r="AG57" s="234"/>
      <c r="AH57" s="424">
        <f t="shared" si="55"/>
        <v>0</v>
      </c>
      <c r="AI57" s="425">
        <f t="shared" si="56"/>
        <v>0</v>
      </c>
      <c r="AJ57" s="426">
        <f t="shared" si="56"/>
        <v>0</v>
      </c>
      <c r="AK57" s="45">
        <f t="shared" si="56"/>
        <v>0</v>
      </c>
      <c r="AM57" s="41"/>
    </row>
    <row r="58" spans="1:39">
      <c r="A58" s="1201" t="str">
        <f>IF('Summary - SS'!A51:D51&lt;&gt;"",'Summary - SS'!A51:D51,"")</f>
        <v/>
      </c>
      <c r="B58" s="1201"/>
      <c r="C58" s="1201"/>
      <c r="D58" s="1201"/>
      <c r="E58" s="233"/>
      <c r="F58" s="234"/>
      <c r="G58" s="424">
        <f t="shared" si="46"/>
        <v>0</v>
      </c>
      <c r="H58" s="235"/>
      <c r="I58" s="234"/>
      <c r="J58" s="424">
        <f t="shared" si="47"/>
        <v>0</v>
      </c>
      <c r="K58" s="235"/>
      <c r="L58" s="234"/>
      <c r="M58" s="425">
        <f t="shared" si="48"/>
        <v>0</v>
      </c>
      <c r="N58" s="233"/>
      <c r="O58" s="234"/>
      <c r="P58" s="424">
        <f t="shared" si="49"/>
        <v>0</v>
      </c>
      <c r="Q58" s="233"/>
      <c r="R58" s="234"/>
      <c r="S58" s="424">
        <f t="shared" si="50"/>
        <v>0</v>
      </c>
      <c r="T58" s="235"/>
      <c r="U58" s="234"/>
      <c r="V58" s="425">
        <f t="shared" si="51"/>
        <v>0</v>
      </c>
      <c r="W58" s="233"/>
      <c r="X58" s="234"/>
      <c r="Y58" s="424">
        <f t="shared" si="52"/>
        <v>0</v>
      </c>
      <c r="Z58" s="233"/>
      <c r="AA58" s="234"/>
      <c r="AB58" s="424">
        <f t="shared" si="53"/>
        <v>0</v>
      </c>
      <c r="AC58" s="233"/>
      <c r="AD58" s="234"/>
      <c r="AE58" s="424">
        <f t="shared" si="54"/>
        <v>0</v>
      </c>
      <c r="AF58" s="233"/>
      <c r="AG58" s="234"/>
      <c r="AH58" s="424">
        <f t="shared" si="55"/>
        <v>0</v>
      </c>
      <c r="AI58" s="425">
        <f t="shared" si="56"/>
        <v>0</v>
      </c>
      <c r="AJ58" s="426">
        <f t="shared" si="56"/>
        <v>0</v>
      </c>
      <c r="AK58" s="45">
        <f t="shared" si="56"/>
        <v>0</v>
      </c>
    </row>
    <row r="59" spans="1:39">
      <c r="A59" s="1201" t="str">
        <f>IF('Summary - SS'!A52:D52&lt;&gt;"",'Summary - SS'!A52:D52,"")</f>
        <v/>
      </c>
      <c r="B59" s="1201"/>
      <c r="C59" s="1201"/>
      <c r="D59" s="1201"/>
      <c r="E59" s="233"/>
      <c r="F59" s="234"/>
      <c r="G59" s="424">
        <f t="shared" si="46"/>
        <v>0</v>
      </c>
      <c r="H59" s="235"/>
      <c r="I59" s="234"/>
      <c r="J59" s="424">
        <f t="shared" si="47"/>
        <v>0</v>
      </c>
      <c r="K59" s="235"/>
      <c r="L59" s="234"/>
      <c r="M59" s="425">
        <f t="shared" si="48"/>
        <v>0</v>
      </c>
      <c r="N59" s="233"/>
      <c r="O59" s="234"/>
      <c r="P59" s="424">
        <f t="shared" si="49"/>
        <v>0</v>
      </c>
      <c r="Q59" s="233"/>
      <c r="R59" s="234"/>
      <c r="S59" s="424">
        <f t="shared" si="50"/>
        <v>0</v>
      </c>
      <c r="T59" s="235"/>
      <c r="U59" s="234"/>
      <c r="V59" s="425">
        <f t="shared" si="51"/>
        <v>0</v>
      </c>
      <c r="W59" s="233"/>
      <c r="X59" s="234"/>
      <c r="Y59" s="424">
        <f t="shared" si="52"/>
        <v>0</v>
      </c>
      <c r="Z59" s="233"/>
      <c r="AA59" s="234"/>
      <c r="AB59" s="424">
        <f t="shared" si="53"/>
        <v>0</v>
      </c>
      <c r="AC59" s="233"/>
      <c r="AD59" s="234"/>
      <c r="AE59" s="424">
        <f t="shared" si="54"/>
        <v>0</v>
      </c>
      <c r="AF59" s="233"/>
      <c r="AG59" s="234"/>
      <c r="AH59" s="424">
        <f t="shared" si="55"/>
        <v>0</v>
      </c>
      <c r="AI59" s="425">
        <f t="shared" si="56"/>
        <v>0</v>
      </c>
      <c r="AJ59" s="426">
        <f t="shared" si="56"/>
        <v>0</v>
      </c>
      <c r="AK59" s="45">
        <f t="shared" si="56"/>
        <v>0</v>
      </c>
    </row>
    <row r="60" spans="1:39" ht="18" customHeight="1">
      <c r="A60" s="1193" t="s">
        <v>274</v>
      </c>
      <c r="B60" s="1193"/>
      <c r="C60" s="1193"/>
      <c r="D60" s="1193"/>
      <c r="E60" s="284">
        <f t="shared" ref="E60:AH60" si="57">ROUND(SUM(E55:E59),0)</f>
        <v>0</v>
      </c>
      <c r="F60" s="285">
        <f t="shared" si="57"/>
        <v>0</v>
      </c>
      <c r="G60" s="286">
        <f t="shared" si="57"/>
        <v>0</v>
      </c>
      <c r="H60" s="287">
        <f t="shared" si="57"/>
        <v>0</v>
      </c>
      <c r="I60" s="285">
        <f t="shared" si="57"/>
        <v>0</v>
      </c>
      <c r="J60" s="286">
        <f t="shared" si="57"/>
        <v>0</v>
      </c>
      <c r="K60" s="287">
        <f t="shared" si="57"/>
        <v>0</v>
      </c>
      <c r="L60" s="285">
        <f t="shared" si="57"/>
        <v>0</v>
      </c>
      <c r="M60" s="261">
        <f t="shared" si="57"/>
        <v>0</v>
      </c>
      <c r="N60" s="284">
        <f t="shared" si="57"/>
        <v>0</v>
      </c>
      <c r="O60" s="285">
        <f t="shared" si="57"/>
        <v>0</v>
      </c>
      <c r="P60" s="286">
        <f t="shared" si="57"/>
        <v>0</v>
      </c>
      <c r="Q60" s="284">
        <f t="shared" si="57"/>
        <v>0</v>
      </c>
      <c r="R60" s="285">
        <f t="shared" si="57"/>
        <v>0</v>
      </c>
      <c r="S60" s="286">
        <f t="shared" si="57"/>
        <v>0</v>
      </c>
      <c r="T60" s="287">
        <f t="shared" si="57"/>
        <v>0</v>
      </c>
      <c r="U60" s="285">
        <f t="shared" si="57"/>
        <v>0</v>
      </c>
      <c r="V60" s="261">
        <f t="shared" si="57"/>
        <v>0</v>
      </c>
      <c r="W60" s="284">
        <f t="shared" si="57"/>
        <v>0</v>
      </c>
      <c r="X60" s="285">
        <f t="shared" si="57"/>
        <v>0</v>
      </c>
      <c r="Y60" s="286">
        <f t="shared" si="57"/>
        <v>0</v>
      </c>
      <c r="Z60" s="284">
        <f t="shared" si="57"/>
        <v>0</v>
      </c>
      <c r="AA60" s="285">
        <f t="shared" si="57"/>
        <v>0</v>
      </c>
      <c r="AB60" s="286">
        <f t="shared" si="57"/>
        <v>0</v>
      </c>
      <c r="AC60" s="284">
        <f t="shared" si="57"/>
        <v>0</v>
      </c>
      <c r="AD60" s="285">
        <f t="shared" si="57"/>
        <v>0</v>
      </c>
      <c r="AE60" s="286">
        <f t="shared" si="57"/>
        <v>0</v>
      </c>
      <c r="AF60" s="284">
        <f t="shared" si="57"/>
        <v>0</v>
      </c>
      <c r="AG60" s="285">
        <f t="shared" si="57"/>
        <v>0</v>
      </c>
      <c r="AH60" s="286">
        <f t="shared" si="57"/>
        <v>0</v>
      </c>
      <c r="AI60" s="261">
        <f t="shared" si="56"/>
        <v>0</v>
      </c>
      <c r="AJ60" s="262">
        <f t="shared" si="56"/>
        <v>0</v>
      </c>
      <c r="AK60" s="44">
        <f t="shared" si="56"/>
        <v>0</v>
      </c>
    </row>
    <row r="61" spans="1:39" ht="18" customHeight="1">
      <c r="A61" s="1193"/>
      <c r="B61" s="1193"/>
      <c r="C61" s="1193"/>
      <c r="D61" s="1193"/>
      <c r="E61" s="265"/>
      <c r="F61" s="263"/>
      <c r="G61" s="635"/>
      <c r="H61" s="635"/>
      <c r="I61" s="263"/>
      <c r="J61" s="635"/>
      <c r="K61" s="635"/>
      <c r="L61" s="263"/>
      <c r="M61" s="635"/>
      <c r="N61" s="635"/>
      <c r="O61" s="263"/>
      <c r="P61" s="635"/>
      <c r="Q61" s="635"/>
      <c r="R61" s="263"/>
      <c r="S61" s="635"/>
      <c r="T61" s="635"/>
      <c r="U61" s="263"/>
      <c r="V61" s="635"/>
      <c r="W61" s="635"/>
      <c r="X61" s="263"/>
      <c r="Y61" s="635"/>
      <c r="Z61" s="635"/>
      <c r="AA61" s="263"/>
      <c r="AB61" s="635"/>
      <c r="AC61" s="635"/>
      <c r="AD61" s="263"/>
      <c r="AE61" s="635"/>
      <c r="AF61" s="635"/>
      <c r="AG61" s="263"/>
      <c r="AH61" s="635"/>
      <c r="AI61" s="635"/>
      <c r="AJ61" s="263"/>
      <c r="AK61" s="814"/>
    </row>
    <row r="62" spans="1:39" s="32" customFormat="1" ht="18" customHeight="1">
      <c r="A62" s="1193" t="s">
        <v>275</v>
      </c>
      <c r="B62" s="1193"/>
      <c r="C62" s="1193"/>
      <c r="D62" s="1193"/>
      <c r="E62" s="631">
        <f>E53+E60</f>
        <v>0</v>
      </c>
      <c r="F62" s="375">
        <f t="shared" ref="F62:AH62" si="58">F53+F60</f>
        <v>0</v>
      </c>
      <c r="G62" s="632">
        <f t="shared" si="58"/>
        <v>0</v>
      </c>
      <c r="H62" s="375">
        <f t="shared" si="58"/>
        <v>0</v>
      </c>
      <c r="I62" s="375">
        <f t="shared" si="58"/>
        <v>0</v>
      </c>
      <c r="J62" s="632">
        <f t="shared" si="58"/>
        <v>0</v>
      </c>
      <c r="K62" s="375">
        <f t="shared" si="58"/>
        <v>0</v>
      </c>
      <c r="L62" s="375">
        <f t="shared" si="58"/>
        <v>0</v>
      </c>
      <c r="M62" s="374">
        <f t="shared" si="58"/>
        <v>0</v>
      </c>
      <c r="N62" s="631">
        <f t="shared" si="58"/>
        <v>0</v>
      </c>
      <c r="O62" s="375">
        <f t="shared" si="58"/>
        <v>0</v>
      </c>
      <c r="P62" s="632">
        <f t="shared" si="58"/>
        <v>0</v>
      </c>
      <c r="Q62" s="631">
        <f t="shared" si="58"/>
        <v>0</v>
      </c>
      <c r="R62" s="375">
        <f t="shared" si="58"/>
        <v>0</v>
      </c>
      <c r="S62" s="632">
        <f t="shared" si="58"/>
        <v>0</v>
      </c>
      <c r="T62" s="375">
        <f t="shared" si="58"/>
        <v>0</v>
      </c>
      <c r="U62" s="375">
        <f t="shared" si="58"/>
        <v>0</v>
      </c>
      <c r="V62" s="374">
        <f t="shared" si="58"/>
        <v>0</v>
      </c>
      <c r="W62" s="631">
        <f t="shared" si="58"/>
        <v>0</v>
      </c>
      <c r="X62" s="375">
        <f t="shared" si="58"/>
        <v>0</v>
      </c>
      <c r="Y62" s="632">
        <f t="shared" si="58"/>
        <v>0</v>
      </c>
      <c r="Z62" s="631">
        <f t="shared" si="58"/>
        <v>0</v>
      </c>
      <c r="AA62" s="375">
        <f t="shared" si="58"/>
        <v>0</v>
      </c>
      <c r="AB62" s="632">
        <f t="shared" si="58"/>
        <v>0</v>
      </c>
      <c r="AC62" s="631">
        <f t="shared" si="58"/>
        <v>0</v>
      </c>
      <c r="AD62" s="375">
        <f t="shared" si="58"/>
        <v>0</v>
      </c>
      <c r="AE62" s="632">
        <f t="shared" si="58"/>
        <v>0</v>
      </c>
      <c r="AF62" s="631">
        <f t="shared" si="58"/>
        <v>0</v>
      </c>
      <c r="AG62" s="375">
        <f t="shared" si="58"/>
        <v>0</v>
      </c>
      <c r="AH62" s="632">
        <f t="shared" si="58"/>
        <v>0</v>
      </c>
      <c r="AI62" s="374">
        <f t="shared" si="56"/>
        <v>0</v>
      </c>
      <c r="AJ62" s="257">
        <f t="shared" si="56"/>
        <v>0</v>
      </c>
      <c r="AK62" s="431">
        <f>SUM(G62,J62,M62,P62,S62,V62,Y62,AB62,AE62,AH62)</f>
        <v>0</v>
      </c>
    </row>
    <row r="63" spans="1:39">
      <c r="A63" s="1201" t="s">
        <v>276</v>
      </c>
      <c r="B63" s="1201"/>
      <c r="C63" s="1201"/>
      <c r="D63" s="1201"/>
      <c r="E63" s="268">
        <f>IF(AND(E62-E31&gt;-2,E62-E31&lt;2),0,E62-E31)</f>
        <v>0</v>
      </c>
      <c r="F63" s="281"/>
      <c r="G63" s="282">
        <f>IF(AND(G62-G31&gt;-2,G62-G31&lt;2),0,G62-G31)</f>
        <v>0</v>
      </c>
      <c r="H63" s="466">
        <f>IF(AND(H62-H31&gt;-2,H62-H31&lt;2),0,H62-H31)</f>
        <v>0</v>
      </c>
      <c r="I63" s="463"/>
      <c r="J63" s="465">
        <f>IF(AND(J62-J31&gt;-2,J62-J31&lt;2),0,J62-J31)</f>
        <v>0</v>
      </c>
      <c r="K63" s="466">
        <f>IF(AND(K62-K31&gt;-2,K62-K31&lt;2),0,K62-K31)</f>
        <v>0</v>
      </c>
      <c r="L63" s="463"/>
      <c r="M63" s="467">
        <f>IF(AND(M62-M31&gt;-2,M62-M31&lt;2),0,M62-M31)</f>
        <v>0</v>
      </c>
      <c r="N63" s="464">
        <f>IF(AND(N62-N31&gt;-2,N62-N31&lt;2),0,N62-N31)</f>
        <v>0</v>
      </c>
      <c r="O63" s="463"/>
      <c r="P63" s="465">
        <f>IF(AND(P62-P31&gt;-2,P62-P31&lt;2),0,P62-P31)</f>
        <v>0</v>
      </c>
      <c r="Q63" s="464">
        <f>IF(AND(Q62-Q31&gt;-2,Q62-Q31&lt;2),0,Q62-Q31)</f>
        <v>0</v>
      </c>
      <c r="R63" s="463"/>
      <c r="S63" s="465">
        <f>IF(AND(S62-S31&gt;-2,S62-S31&lt;2),0,S62-S31)</f>
        <v>0</v>
      </c>
      <c r="T63" s="466">
        <f>IF(AND(T62-T31&gt;-2,T62-T31&lt;2),0,T62-T31)</f>
        <v>0</v>
      </c>
      <c r="U63" s="463"/>
      <c r="V63" s="467">
        <f>IF(AND(V62-V31&gt;-2,V62-V31&lt;2),0,V62-V31)</f>
        <v>0</v>
      </c>
      <c r="W63" s="464">
        <f>IF(AND(W62-W31&gt;-2,W62-W31&lt;2),0,W62-W31)</f>
        <v>0</v>
      </c>
      <c r="X63" s="463"/>
      <c r="Y63" s="465">
        <f>IF(AND(Y62-Y31&gt;-2,Y62-Y31&lt;2),0,Y62-Y31)</f>
        <v>0</v>
      </c>
      <c r="Z63" s="464">
        <f>IF(AND(Z62-Z31&gt;-2,Z62-Z31&lt;2),0,Z62-Z31)</f>
        <v>0</v>
      </c>
      <c r="AA63" s="463"/>
      <c r="AB63" s="465">
        <f>IF(AND(AB62-AB31&gt;-2,AB62-AB31&lt;2),0,AB62-AB31)</f>
        <v>0</v>
      </c>
      <c r="AC63" s="464">
        <f>IF(AND(AC62-AC31&gt;-2,AC62-AC31&lt;2),0,AC62-AC31)</f>
        <v>0</v>
      </c>
      <c r="AD63" s="463"/>
      <c r="AE63" s="465">
        <f>IF(AND(AE62-AE31&gt;-2,AE62-AE31&lt;2),0,AE62-AE31)</f>
        <v>0</v>
      </c>
      <c r="AF63" s="464">
        <f>IF(AND(AF62-AF31&gt;-2,AF62-AF31&lt;2),0,AF62-AF31)</f>
        <v>0</v>
      </c>
      <c r="AG63" s="463"/>
      <c r="AH63" s="465">
        <f>IF(AND(AH62-AH31&gt;-2,AH62-AH31&lt;2),0,AH62-AH31)</f>
        <v>0</v>
      </c>
      <c r="AI63" s="261">
        <f>IF(AND(AI62-AI31&gt;-4,AI62-AI31&lt;4),0,AI62-AI31)</f>
        <v>0</v>
      </c>
      <c r="AJ63" s="262"/>
      <c r="AK63" s="468">
        <f>IF(AND(AK62-AK31&gt;-4,AK62-AK31&lt;4),0,AK62-AK31)</f>
        <v>0</v>
      </c>
      <c r="AL63" s="46"/>
      <c r="AM63" s="46"/>
    </row>
    <row r="64" spans="1:39" ht="12.95"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00000000000001" customHeight="1">
      <c r="A65" s="62"/>
      <c r="B65" s="62"/>
      <c r="C65" s="62"/>
      <c r="D65" s="62"/>
      <c r="E65" s="56"/>
      <c r="AH65" s="52"/>
      <c r="AI65" s="52"/>
    </row>
    <row r="66" spans="1:35" ht="20.100000000000001" customHeight="1">
      <c r="A66" s="62"/>
      <c r="B66" s="62"/>
      <c r="C66" s="62"/>
      <c r="D66" s="62"/>
      <c r="E66" s="56"/>
      <c r="AH66" s="52"/>
      <c r="AI66" s="52"/>
    </row>
    <row r="67" spans="1:35">
      <c r="A67" s="808" t="s">
        <v>278</v>
      </c>
      <c r="B67" s="1309" t="str">
        <f>IF('Summary - SS'!B60:D60&lt;&gt;"",'Summary - SS'!B60:D60,"")</f>
        <v/>
      </c>
      <c r="C67" s="1300"/>
      <c r="D67" s="1310"/>
      <c r="E67" s="56"/>
    </row>
    <row r="68" spans="1:35">
      <c r="A68" s="808" t="s">
        <v>279</v>
      </c>
      <c r="B68" s="1309" t="str">
        <f>IF('Summary - SS'!B61:D61&lt;&gt;"",'Summary - SS'!B61:D61,"")</f>
        <v/>
      </c>
      <c r="C68" s="1300"/>
      <c r="D68" s="1310"/>
      <c r="E68" s="56"/>
    </row>
    <row r="69" spans="1:35" ht="17.25" customHeight="1">
      <c r="A69" s="808" t="s">
        <v>280</v>
      </c>
      <c r="B69" s="1309" t="str">
        <f>IF('Summary - SS'!B62:D62&lt;&gt;"",'Summary - SS'!B62:D62,"")</f>
        <v/>
      </c>
      <c r="C69" s="1300"/>
      <c r="D69" s="1310"/>
      <c r="E69" s="56"/>
      <c r="AH69" s="53"/>
    </row>
    <row r="70" spans="1:35" ht="17.25" customHeight="1">
      <c r="A70" s="808" t="s">
        <v>281</v>
      </c>
      <c r="B70" s="1309" t="str">
        <f>IF('Summary - SS'!B63:D63&lt;&gt;"",'Summary - SS'!B63:D63,"")</f>
        <v/>
      </c>
      <c r="C70" s="1300"/>
      <c r="D70" s="1310"/>
      <c r="E70" s="56"/>
      <c r="AH70" s="53"/>
    </row>
    <row r="71" spans="1:35" ht="15.75" customHeight="1">
      <c r="A71" s="1193"/>
      <c r="B71" s="1193"/>
      <c r="C71" s="1193"/>
      <c r="D71" s="830"/>
      <c r="E71" s="189"/>
    </row>
    <row r="72" spans="1:35">
      <c r="A72" s="1585" t="s">
        <v>282</v>
      </c>
      <c r="B72" s="1586"/>
      <c r="C72" s="1587" t="e">
        <f>_xlfn.SINGLE('Summary - SS'!#REF!)</f>
        <v>#REF!</v>
      </c>
      <c r="D72" s="1588"/>
    </row>
    <row r="87" spans="1:37">
      <c r="A87" s="49" t="s">
        <v>231</v>
      </c>
      <c r="B87" s="49"/>
      <c r="C87" s="49"/>
      <c r="D87" s="49"/>
      <c r="E87" s="49">
        <v>1</v>
      </c>
      <c r="F87" s="49">
        <v>1</v>
      </c>
      <c r="G87" s="49">
        <v>1</v>
      </c>
      <c r="H87" s="49">
        <f>E87+1</f>
        <v>2</v>
      </c>
      <c r="I87" s="49">
        <f t="shared" ref="I87:AH87" si="59">F87+1</f>
        <v>2</v>
      </c>
      <c r="J87" s="49">
        <f t="shared" si="59"/>
        <v>2</v>
      </c>
      <c r="K87" s="49">
        <f t="shared" si="59"/>
        <v>3</v>
      </c>
      <c r="L87" s="49">
        <f t="shared" si="59"/>
        <v>3</v>
      </c>
      <c r="M87" s="49">
        <f t="shared" si="59"/>
        <v>3</v>
      </c>
      <c r="N87" s="49">
        <f t="shared" si="59"/>
        <v>4</v>
      </c>
      <c r="O87" s="49">
        <f t="shared" si="59"/>
        <v>4</v>
      </c>
      <c r="P87" s="49">
        <f t="shared" si="59"/>
        <v>4</v>
      </c>
      <c r="Q87" s="49">
        <f t="shared" si="59"/>
        <v>5</v>
      </c>
      <c r="R87" s="49">
        <f t="shared" si="59"/>
        <v>5</v>
      </c>
      <c r="S87" s="49">
        <f t="shared" si="59"/>
        <v>5</v>
      </c>
      <c r="T87" s="49">
        <f t="shared" si="59"/>
        <v>6</v>
      </c>
      <c r="U87" s="49">
        <f t="shared" si="59"/>
        <v>6</v>
      </c>
      <c r="V87" s="49">
        <f t="shared" si="59"/>
        <v>6</v>
      </c>
      <c r="W87" s="49">
        <f t="shared" si="59"/>
        <v>7</v>
      </c>
      <c r="X87" s="49">
        <f t="shared" si="59"/>
        <v>7</v>
      </c>
      <c r="Y87" s="49">
        <f t="shared" si="59"/>
        <v>7</v>
      </c>
      <c r="Z87" s="49">
        <f t="shared" si="59"/>
        <v>8</v>
      </c>
      <c r="AA87" s="49">
        <f t="shared" si="59"/>
        <v>8</v>
      </c>
      <c r="AB87" s="49">
        <f t="shared" si="59"/>
        <v>8</v>
      </c>
      <c r="AC87" s="49">
        <f t="shared" si="59"/>
        <v>9</v>
      </c>
      <c r="AD87" s="49">
        <f t="shared" si="59"/>
        <v>9</v>
      </c>
      <c r="AE87" s="49">
        <f t="shared" si="59"/>
        <v>9</v>
      </c>
      <c r="AF87" s="49">
        <f t="shared" si="59"/>
        <v>10</v>
      </c>
      <c r="AG87" s="49">
        <f t="shared" si="59"/>
        <v>10</v>
      </c>
      <c r="AH87" s="49">
        <f t="shared" si="59"/>
        <v>10</v>
      </c>
      <c r="AI87" s="49">
        <f>$D$5</f>
        <v>5</v>
      </c>
      <c r="AJ87" s="49" t="e">
        <f>$D$6</f>
        <v>#REF!</v>
      </c>
      <c r="AK87" s="49" t="e">
        <f>$D$6</f>
        <v>#REF!</v>
      </c>
    </row>
    <row r="88" spans="1:37">
      <c r="A88" s="49" t="s">
        <v>232</v>
      </c>
      <c r="B88" s="49"/>
      <c r="C88" s="49"/>
      <c r="D88" s="49"/>
      <c r="E88" s="50" t="e">
        <f>'Summary - SS'!#REF!</f>
        <v>#REF!</v>
      </c>
      <c r="F88" s="50" t="e">
        <f>'Summary - SS'!#REF!</f>
        <v>#REF!</v>
      </c>
      <c r="G88" s="50">
        <f>'Summary - SS'!E80</f>
        <v>45413</v>
      </c>
      <c r="H88" s="50" t="e">
        <f>'Summary - SS'!#REF!</f>
        <v>#REF!</v>
      </c>
      <c r="I88" s="50" t="e">
        <f>'Summary - SS'!#REF!</f>
        <v>#REF!</v>
      </c>
      <c r="J88" s="50">
        <f>'Summary - SS'!F80</f>
        <v>45474</v>
      </c>
      <c r="K88" s="50" t="e">
        <f>'Summary - SS'!#REF!</f>
        <v>#REF!</v>
      </c>
      <c r="L88" s="50" t="e">
        <f>'Summary - SS'!#REF!</f>
        <v>#REF!</v>
      </c>
      <c r="M88" s="50">
        <f>'Summary - SS'!G80</f>
        <v>45839</v>
      </c>
      <c r="N88" s="50" t="e">
        <f>'Summary - SS'!#REF!</f>
        <v>#REF!</v>
      </c>
      <c r="O88" s="50" t="e">
        <f>'Summary - SS'!#REF!</f>
        <v>#REF!</v>
      </c>
      <c r="P88" s="50">
        <f>'Summary - SS'!H80</f>
        <v>46204</v>
      </c>
      <c r="Q88" s="50" t="e">
        <f>'Summary - SS'!#REF!</f>
        <v>#REF!</v>
      </c>
      <c r="R88" s="50" t="e">
        <f>'Summary - SS'!#REF!</f>
        <v>#REF!</v>
      </c>
      <c r="S88" s="50">
        <f>'Summary - SS'!I80</f>
        <v>46569</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45413</v>
      </c>
      <c r="AJ88" s="50">
        <f>$B$6</f>
        <v>45413</v>
      </c>
      <c r="AK88" s="50">
        <f>$B$6</f>
        <v>45413</v>
      </c>
    </row>
    <row r="89" spans="1:37" ht="13.5" customHeight="1">
      <c r="A89" s="49" t="s">
        <v>233</v>
      </c>
      <c r="B89" s="49"/>
      <c r="C89" s="49"/>
      <c r="D89" s="49"/>
      <c r="E89" s="50" t="e">
        <f>'Summary - SS'!#REF!</f>
        <v>#REF!</v>
      </c>
      <c r="F89" s="50" t="e">
        <f>'Summary - SS'!#REF!</f>
        <v>#REF!</v>
      </c>
      <c r="G89" s="50">
        <f>'Summary - SS'!E81</f>
        <v>45473</v>
      </c>
      <c r="H89" s="50" t="e">
        <f>'Summary - SS'!#REF!</f>
        <v>#REF!</v>
      </c>
      <c r="I89" s="50" t="e">
        <f>'Summary - SS'!#REF!</f>
        <v>#REF!</v>
      </c>
      <c r="J89" s="50">
        <f>'Summary - SS'!F81</f>
        <v>45838</v>
      </c>
      <c r="K89" s="50" t="e">
        <f>'Summary - SS'!#REF!</f>
        <v>#REF!</v>
      </c>
      <c r="L89" s="50" t="e">
        <f>'Summary - SS'!#REF!</f>
        <v>#REF!</v>
      </c>
      <c r="M89" s="50">
        <f>'Summary - SS'!G81</f>
        <v>46203</v>
      </c>
      <c r="N89" s="50" t="e">
        <f>'Summary - SS'!#REF!</f>
        <v>#REF!</v>
      </c>
      <c r="O89" s="50" t="e">
        <f>'Summary - SS'!#REF!</f>
        <v>#REF!</v>
      </c>
      <c r="P89" s="50">
        <f>'Summary - SS'!H81</f>
        <v>46568</v>
      </c>
      <c r="Q89" s="50" t="e">
        <f>'Summary - SS'!#REF!</f>
        <v>#REF!</v>
      </c>
      <c r="R89" s="50" t="e">
        <f>'Summary - SS'!#REF!</f>
        <v>#REF!</v>
      </c>
      <c r="S89" s="50">
        <f>'Summary - SS'!I81</f>
        <v>46934</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47238</v>
      </c>
      <c r="AJ89" s="50">
        <f t="shared" ref="AJ89:AK89" si="60">DATE(YEAR(AJ88)+$D$5,MONTH(AJ88),DAY(AJ88))-1</f>
        <v>47238</v>
      </c>
      <c r="AK89" s="50">
        <f t="shared" si="60"/>
        <v>47238</v>
      </c>
    </row>
    <row r="90" spans="1:37">
      <c r="A90" s="49" t="s">
        <v>220</v>
      </c>
      <c r="B90" s="49"/>
      <c r="C90" s="49"/>
      <c r="D90" s="49"/>
      <c r="E90" s="50">
        <f>$B$3</f>
        <v>0</v>
      </c>
      <c r="F90" s="50">
        <f t="shared" ref="F90:AK90" si="61">$B$3</f>
        <v>0</v>
      </c>
      <c r="G90" s="50">
        <f t="shared" si="61"/>
        <v>0</v>
      </c>
      <c r="H90" s="50">
        <f t="shared" si="61"/>
        <v>0</v>
      </c>
      <c r="I90" s="50">
        <f t="shared" si="61"/>
        <v>0</v>
      </c>
      <c r="J90" s="50">
        <f t="shared" si="61"/>
        <v>0</v>
      </c>
      <c r="K90" s="50">
        <f t="shared" si="61"/>
        <v>0</v>
      </c>
      <c r="L90" s="50">
        <f t="shared" si="61"/>
        <v>0</v>
      </c>
      <c r="M90" s="50">
        <f t="shared" si="61"/>
        <v>0</v>
      </c>
      <c r="N90" s="50">
        <f t="shared" si="61"/>
        <v>0</v>
      </c>
      <c r="O90" s="50">
        <f t="shared" si="61"/>
        <v>0</v>
      </c>
      <c r="P90" s="50">
        <f t="shared" si="61"/>
        <v>0</v>
      </c>
      <c r="Q90" s="50">
        <f t="shared" si="61"/>
        <v>0</v>
      </c>
      <c r="R90" s="50">
        <f t="shared" si="61"/>
        <v>0</v>
      </c>
      <c r="S90" s="50">
        <f t="shared" si="61"/>
        <v>0</v>
      </c>
      <c r="T90" s="50">
        <f t="shared" si="61"/>
        <v>0</v>
      </c>
      <c r="U90" s="50">
        <f t="shared" si="61"/>
        <v>0</v>
      </c>
      <c r="V90" s="50">
        <f t="shared" si="61"/>
        <v>0</v>
      </c>
      <c r="W90" s="50">
        <f t="shared" si="61"/>
        <v>0</v>
      </c>
      <c r="X90" s="50">
        <f t="shared" si="61"/>
        <v>0</v>
      </c>
      <c r="Y90" s="50">
        <f t="shared" si="61"/>
        <v>0</v>
      </c>
      <c r="Z90" s="50">
        <f t="shared" si="61"/>
        <v>0</v>
      </c>
      <c r="AA90" s="50">
        <f t="shared" si="61"/>
        <v>0</v>
      </c>
      <c r="AB90" s="50">
        <f t="shared" si="61"/>
        <v>0</v>
      </c>
      <c r="AC90" s="50">
        <f t="shared" si="61"/>
        <v>0</v>
      </c>
      <c r="AD90" s="50">
        <f t="shared" si="61"/>
        <v>0</v>
      </c>
      <c r="AE90" s="50">
        <f t="shared" si="61"/>
        <v>0</v>
      </c>
      <c r="AF90" s="50">
        <f t="shared" si="61"/>
        <v>0</v>
      </c>
      <c r="AG90" s="50">
        <f t="shared" si="61"/>
        <v>0</v>
      </c>
      <c r="AH90" s="50">
        <f t="shared" si="61"/>
        <v>0</v>
      </c>
      <c r="AI90" s="50">
        <f t="shared" si="61"/>
        <v>0</v>
      </c>
      <c r="AJ90" s="50">
        <f t="shared" si="61"/>
        <v>0</v>
      </c>
      <c r="AK90" s="50">
        <f t="shared" si="61"/>
        <v>0</v>
      </c>
    </row>
    <row r="91" spans="1:37">
      <c r="A91" s="51" t="s">
        <v>234</v>
      </c>
      <c r="B91" s="51"/>
      <c r="C91" s="51"/>
      <c r="D91" s="51"/>
      <c r="E91" s="51" t="e">
        <f>IF((AND(E87&gt;$D$5,E87&lt;=$D$6)),E87-$D$5,0)</f>
        <v>#REF!</v>
      </c>
      <c r="F91" s="51" t="e">
        <f t="shared" ref="F91:AH91" si="62">IF((AND(F87&gt;$D$5,F87&lt;=$D$6)),F87-$D$5,0)</f>
        <v>#REF!</v>
      </c>
      <c r="G91" s="51" t="e">
        <f t="shared" si="62"/>
        <v>#REF!</v>
      </c>
      <c r="H91" s="51" t="e">
        <f t="shared" si="62"/>
        <v>#REF!</v>
      </c>
      <c r="I91" s="51" t="e">
        <f t="shared" si="62"/>
        <v>#REF!</v>
      </c>
      <c r="J91" s="51" t="e">
        <f t="shared" si="62"/>
        <v>#REF!</v>
      </c>
      <c r="K91" s="51" t="e">
        <f t="shared" si="62"/>
        <v>#REF!</v>
      </c>
      <c r="L91" s="51" t="e">
        <f t="shared" si="62"/>
        <v>#REF!</v>
      </c>
      <c r="M91" s="51" t="e">
        <f t="shared" si="62"/>
        <v>#REF!</v>
      </c>
      <c r="N91" s="51" t="e">
        <f t="shared" si="62"/>
        <v>#REF!</v>
      </c>
      <c r="O91" s="51" t="e">
        <f t="shared" si="62"/>
        <v>#REF!</v>
      </c>
      <c r="P91" s="51" t="e">
        <f t="shared" si="62"/>
        <v>#REF!</v>
      </c>
      <c r="Q91" s="51" t="e">
        <f t="shared" si="62"/>
        <v>#REF!</v>
      </c>
      <c r="R91" s="51" t="e">
        <f t="shared" si="62"/>
        <v>#REF!</v>
      </c>
      <c r="S91" s="51" t="e">
        <f t="shared" si="62"/>
        <v>#REF!</v>
      </c>
      <c r="T91" s="51" t="e">
        <f t="shared" si="62"/>
        <v>#REF!</v>
      </c>
      <c r="U91" s="51" t="e">
        <f t="shared" si="62"/>
        <v>#REF!</v>
      </c>
      <c r="V91" s="51" t="e">
        <f t="shared" si="62"/>
        <v>#REF!</v>
      </c>
      <c r="W91" s="51" t="e">
        <f t="shared" si="62"/>
        <v>#REF!</v>
      </c>
      <c r="X91" s="51" t="e">
        <f t="shared" si="62"/>
        <v>#REF!</v>
      </c>
      <c r="Y91" s="51" t="e">
        <f t="shared" si="62"/>
        <v>#REF!</v>
      </c>
      <c r="Z91" s="51" t="e">
        <f t="shared" si="62"/>
        <v>#REF!</v>
      </c>
      <c r="AA91" s="51" t="e">
        <f t="shared" si="62"/>
        <v>#REF!</v>
      </c>
      <c r="AB91" s="51" t="e">
        <f t="shared" si="62"/>
        <v>#REF!</v>
      </c>
      <c r="AC91" s="51" t="e">
        <f t="shared" si="62"/>
        <v>#REF!</v>
      </c>
      <c r="AD91" s="51" t="e">
        <f t="shared" si="62"/>
        <v>#REF!</v>
      </c>
      <c r="AE91" s="51" t="e">
        <f t="shared" si="62"/>
        <v>#REF!</v>
      </c>
      <c r="AF91" s="51" t="e">
        <f t="shared" si="62"/>
        <v>#REF!</v>
      </c>
      <c r="AG91" s="51" t="e">
        <f t="shared" si="62"/>
        <v>#REF!</v>
      </c>
      <c r="AH91" s="51" t="e">
        <f t="shared" si="62"/>
        <v>#REF!</v>
      </c>
    </row>
    <row r="92" spans="1:37">
      <c r="AI92" s="33" t="str">
        <f>TEXT($B$5,"m/d/yyyy")</f>
        <v>5/1/2024</v>
      </c>
      <c r="AJ92" s="33" t="str">
        <f>TEXT($B$6,"m/d/yyyy")</f>
        <v>5/1/2024</v>
      </c>
      <c r="AK92" s="33" t="str">
        <f>TEXT($B$6,"m/d/yyyy")</f>
        <v>5/1/2024</v>
      </c>
    </row>
    <row r="93" spans="1:37">
      <c r="AI93" s="33" t="str">
        <f>TEXT($C$5,"m/d/yyyy")</f>
        <v>6/30/2028</v>
      </c>
      <c r="AJ93" s="33" t="str">
        <f t="shared" ref="AJ93:AK93" si="63">TEXT($C$5,"m/d/yyyy")</f>
        <v>6/30/2028</v>
      </c>
      <c r="AK93" s="33" t="str">
        <f t="shared" si="63"/>
        <v>6/30/2028</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408" priority="46">
      <formula>LEN(TRIM(B7))=0</formula>
    </cfRule>
  </conditionalFormatting>
  <conditionalFormatting sqref="B16">
    <cfRule type="containsBlanks" dxfId="407" priority="33">
      <formula>LEN(TRIM(B16))=0</formula>
    </cfRule>
  </conditionalFormatting>
  <conditionalFormatting sqref="B15:C15">
    <cfRule type="cellIs" dxfId="406" priority="26" operator="lessThan">
      <formula>0</formula>
    </cfRule>
  </conditionalFormatting>
  <conditionalFormatting sqref="B10:D10">
    <cfRule type="cellIs" dxfId="405" priority="6" operator="equal">
      <formula>"New Agreement"</formula>
    </cfRule>
    <cfRule type="cellIs" dxfId="404" priority="7" stopIfTrue="1" operator="equal">
      <formula>"Amendment"</formula>
    </cfRule>
    <cfRule type="cellIs" dxfId="403" priority="8" operator="equal">
      <formula>"Modification"</formula>
    </cfRule>
    <cfRule type="cellIs" dxfId="402" priority="9" operator="equal">
      <formula>"Revision"</formula>
    </cfRule>
    <cfRule type="containsBlanks" dxfId="401" priority="10">
      <formula>LEN(TRIM(B10))=0</formula>
    </cfRule>
  </conditionalFormatting>
  <conditionalFormatting sqref="E26 G26:H26 J26:K26 M26:N26 P26:Q26 S26:T26 V26:W26 Y26:Z26 AB26:AC26 AE26:AF26 AH26">
    <cfRule type="containsBlanks" dxfId="400" priority="58">
      <formula>LEN(TRIM(E26))=0</formula>
    </cfRule>
  </conditionalFormatting>
  <conditionalFormatting sqref="E30 G30:H30 J30:K30 M30:N30 P30:Q30 S30:T30 V30:W30 Y30:Z30 AB30:AC30 AE30:AF30 AH30">
    <cfRule type="containsBlanks" dxfId="399" priority="29">
      <formula>LEN(TRIM(E30))=0</formula>
    </cfRule>
  </conditionalFormatting>
  <conditionalFormatting sqref="E18:AH22">
    <cfRule type="expression" dxfId="398" priority="2">
      <formula>E$87&gt;$D$6</formula>
    </cfRule>
  </conditionalFormatting>
  <conditionalFormatting sqref="E20:AH53">
    <cfRule type="expression" dxfId="397" priority="1">
      <formula>E$90&gt;E$89</formula>
    </cfRule>
  </conditionalFormatting>
  <conditionalFormatting sqref="E23:AH63">
    <cfRule type="expression" dxfId="396" priority="316">
      <formula>E$87&gt;$D$6</formula>
    </cfRule>
  </conditionalFormatting>
  <conditionalFormatting sqref="E30:AH30">
    <cfRule type="expression" dxfId="395" priority="28">
      <formula>COUNTIF($A$34:$D$53,"*HUD*")=0</formula>
    </cfRule>
  </conditionalFormatting>
  <conditionalFormatting sqref="E63:AK63">
    <cfRule type="cellIs" dxfId="394" priority="48" operator="notBetween">
      <formula>-2</formula>
      <formula>2</formula>
    </cfRule>
  </conditionalFormatting>
  <conditionalFormatting sqref="F21 I21 L21 O21 F23:F25 I23:I25 L23:L25 O23:O25 R23:R25 U23:U25 X23:X25 AA23:AA25 AD23:AD25 AG23:AG25 AJ23:AJ25 AJ28:AJ61">
    <cfRule type="cellIs" dxfId="393" priority="56" operator="notEqual">
      <formula>0</formula>
    </cfRule>
  </conditionalFormatting>
  <conditionalFormatting sqref="F28:F62 I28:I62 L28:L62 O28:O62 R28:R62 U28:U62 X28:X62 AA28:AA62 AD28:AD62 AG28:AG62">
    <cfRule type="cellIs" dxfId="392" priority="30" operator="notEqual">
      <formula>0</formula>
    </cfRule>
  </conditionalFormatting>
  <conditionalFormatting sqref="H54:AH63 E63:AH63 E54:G62">
    <cfRule type="expression" dxfId="391" priority="271">
      <formula>E$90&gt;E$89</formula>
    </cfRule>
  </conditionalFormatting>
  <conditionalFormatting sqref="Q32:Q33">
    <cfRule type="cellIs" dxfId="390" priority="4" operator="notEqual">
      <formula>0</formula>
    </cfRule>
  </conditionalFormatting>
  <conditionalFormatting sqref="Q54:Q55">
    <cfRule type="cellIs" dxfId="389" priority="5" operator="notEqual">
      <formula>0</formula>
    </cfRule>
  </conditionalFormatting>
  <conditionalFormatting sqref="AJ62:AJ63 F63 I63 L63 O63 R63 U63 X63 AA63 AD63 AG63">
    <cfRule type="cellIs" dxfId="388" priority="49"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H566"/>
  <sheetViews>
    <sheetView showGridLines="0" showZeros="0" zoomScale="85" zoomScaleNormal="85" workbookViewId="0">
      <pane xSplit="1" ySplit="14" topLeftCell="BP15" activePane="bottomRight" state="frozen"/>
      <selection activeCell="B9" sqref="B9:I9"/>
      <selection pane="topRight" activeCell="B9" sqref="B9:I9"/>
      <selection pane="bottomLeft" activeCell="B9" sqref="B9:I9"/>
      <selection pane="bottomRight" activeCell="B9" sqref="B9:I9"/>
    </sheetView>
  </sheetViews>
  <sheetFormatPr defaultColWidth="17.7109375" defaultRowHeight="15.75" outlineLevelCol="1"/>
  <cols>
    <col min="1" max="1" width="17.7109375" style="251" customWidth="1"/>
    <col min="2" max="2" width="44.85546875" style="293" customWidth="1"/>
    <col min="3" max="3" width="14.7109375" style="251" customWidth="1" outlineLevel="1"/>
    <col min="4" max="5" width="11" style="251" customWidth="1" outlineLevel="1"/>
    <col min="6" max="6" width="11" style="251" customWidth="1"/>
    <col min="7" max="7" width="15.7109375" style="251" customWidth="1" outlineLevel="1"/>
    <col min="8" max="8" width="15.7109375" style="292" customWidth="1" outlineLevel="1"/>
    <col min="9" max="9" width="15.7109375" style="251" customWidth="1"/>
    <col min="10" max="10" width="15.7109375" style="251" customWidth="1" outlineLevel="1"/>
    <col min="11" max="12" width="11" style="251" customWidth="1" outlineLevel="1"/>
    <col min="13" max="13" width="11" style="251" customWidth="1"/>
    <col min="14" max="14" width="15.7109375" style="251" customWidth="1" outlineLevel="1"/>
    <col min="15" max="15" width="15.7109375" style="292" customWidth="1" outlineLevel="1"/>
    <col min="16" max="16" width="15.7109375" style="251" customWidth="1"/>
    <col min="17" max="17" width="15.7109375" style="251" customWidth="1" outlineLevel="1"/>
    <col min="18" max="19" width="11" style="251" customWidth="1" outlineLevel="1"/>
    <col min="20" max="20" width="11" style="251" customWidth="1"/>
    <col min="21" max="21" width="15.7109375" style="251" customWidth="1" outlineLevel="1"/>
    <col min="22" max="22" width="15.7109375" style="292" customWidth="1" outlineLevel="1"/>
    <col min="23" max="23" width="15.7109375" style="251" customWidth="1"/>
    <col min="24" max="24" width="15.7109375" style="251" customWidth="1" outlineLevel="1"/>
    <col min="25" max="26" width="11" style="251" customWidth="1" outlineLevel="1"/>
    <col min="27" max="27" width="11" style="251" customWidth="1"/>
    <col min="28" max="28" width="15.7109375" style="251" customWidth="1" outlineLevel="1"/>
    <col min="29" max="29" width="15.7109375" style="292" customWidth="1" outlineLevel="1"/>
    <col min="30" max="30" width="15.7109375" style="251" customWidth="1"/>
    <col min="31" max="31" width="15.7109375" style="251" customWidth="1" outlineLevel="1"/>
    <col min="32" max="33" width="11" style="251" customWidth="1" outlineLevel="1"/>
    <col min="34" max="34" width="11" style="251" customWidth="1"/>
    <col min="35" max="35" width="15.7109375" style="251" customWidth="1" outlineLevel="1"/>
    <col min="36" max="36" width="15.7109375" style="292" customWidth="1" outlineLevel="1"/>
    <col min="37" max="37" width="15.7109375" style="251" customWidth="1"/>
    <col min="38" max="38" width="15.7109375" style="251" customWidth="1" outlineLevel="1"/>
    <col min="39" max="40" width="11" style="251" customWidth="1" outlineLevel="1"/>
    <col min="41" max="41" width="11" style="251" customWidth="1"/>
    <col min="42" max="42" width="15.7109375" style="251" customWidth="1" outlineLevel="1"/>
    <col min="43" max="43" width="15.7109375" style="292" customWidth="1" outlineLevel="1"/>
    <col min="44" max="44" width="15.7109375" style="251" customWidth="1"/>
    <col min="45" max="45" width="15.7109375" style="251" customWidth="1" outlineLevel="1"/>
    <col min="46" max="47" width="11" style="251" customWidth="1" outlineLevel="1"/>
    <col min="48" max="48" width="11" style="251" customWidth="1"/>
    <col min="49" max="49" width="15.7109375" style="251" customWidth="1" outlineLevel="1"/>
    <col min="50" max="50" width="15.7109375" style="292" customWidth="1" outlineLevel="1"/>
    <col min="51" max="51" width="15.7109375" style="251" customWidth="1"/>
    <col min="52" max="52" width="15.7109375" style="251" customWidth="1" outlineLevel="1"/>
    <col min="53" max="54" width="11" style="251" customWidth="1" outlineLevel="1"/>
    <col min="55" max="55" width="11" style="251" customWidth="1"/>
    <col min="56" max="56" width="15.7109375" style="251" customWidth="1" outlineLevel="1"/>
    <col min="57" max="57" width="15.7109375" style="292" customWidth="1" outlineLevel="1"/>
    <col min="58" max="58" width="15.7109375" style="251" customWidth="1"/>
    <col min="59" max="59" width="15.7109375" style="251" customWidth="1" outlineLevel="1"/>
    <col min="60" max="61" width="11" style="251" customWidth="1" outlineLevel="1"/>
    <col min="62" max="62" width="11" style="251" customWidth="1"/>
    <col min="63" max="63" width="15.7109375" style="251" customWidth="1" outlineLevel="1"/>
    <col min="64" max="64" width="15.7109375" style="292" customWidth="1" outlineLevel="1"/>
    <col min="65" max="65" width="15.7109375" style="251" customWidth="1"/>
    <col min="66" max="66" width="15.7109375" style="56" customWidth="1" outlineLevel="1"/>
    <col min="67" max="67" width="12.5703125" style="56" customWidth="1" outlineLevel="1"/>
    <col min="68" max="68" width="9.7109375" style="66" customWidth="1" outlineLevel="1"/>
    <col min="69" max="69" width="10.28515625" style="251" customWidth="1"/>
    <col min="70" max="71" width="17.7109375" style="251" customWidth="1" outlineLevel="1"/>
    <col min="72" max="72" width="17.7109375" style="251" customWidth="1"/>
    <col min="73" max="74" width="17.7109375" style="251" customWidth="1" outlineLevel="1"/>
    <col min="75" max="105" width="17.7109375" style="251" customWidth="1"/>
    <col min="106" max="16384" width="17.7109375" style="251"/>
  </cols>
  <sheetData>
    <row r="1" spans="1:112" s="56" customFormat="1">
      <c r="A1" s="63" t="str">
        <f>'Summary (4)'!A1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(4)'!B3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(4)'!A7</f>
        <v>Provider Name</v>
      </c>
      <c r="B4" s="579">
        <f>'Summary (4)'!B7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(4)'!A8</f>
        <v>Program</v>
      </c>
      <c r="B5" s="579" t="str">
        <f>'Summary (4)'!B8</f>
        <v>RFQ #142 TAY Site in SOMA</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(4)'!A9</f>
        <v>F$P Contract ID#</v>
      </c>
      <c r="B6" s="507" t="e">
        <f>'Summary (4)'!B9</f>
        <v>#REF!</v>
      </c>
      <c r="BN6" s="1589"/>
      <c r="BO6" s="1589"/>
      <c r="BP6" s="1589"/>
    </row>
    <row r="7" spans="1:112" s="70" customFormat="1">
      <c r="A7" s="229" t="s">
        <v>283</v>
      </c>
      <c r="B7" s="580">
        <f>'Summary (4)'!B12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5" thickBot="1">
      <c r="A9" s="251"/>
      <c r="B9" s="134"/>
      <c r="C9" s="1590" t="e">
        <f>'Summary (4)'!H17</f>
        <v>#REF!</v>
      </c>
      <c r="D9" s="1590"/>
      <c r="E9" s="1590"/>
      <c r="F9" s="1590"/>
      <c r="G9" s="1590"/>
      <c r="H9" s="1590"/>
      <c r="I9" s="1590"/>
      <c r="J9" s="1590" t="e">
        <f>'Summary (4)'!K17</f>
        <v>#REF!</v>
      </c>
      <c r="K9" s="1590"/>
      <c r="L9" s="1590"/>
      <c r="M9" s="1590"/>
      <c r="N9" s="1590"/>
      <c r="O9" s="1590"/>
      <c r="P9" s="1590"/>
      <c r="Q9" s="1590" t="e">
        <f>'Summary (4)'!N17</f>
        <v>#REF!</v>
      </c>
      <c r="R9" s="1590"/>
      <c r="S9" s="1590"/>
      <c r="T9" s="1590"/>
      <c r="U9" s="1590"/>
      <c r="V9" s="1590"/>
      <c r="W9" s="1590"/>
      <c r="X9" s="1590" t="e">
        <f>'Summary (4)'!Q17</f>
        <v>#REF!</v>
      </c>
      <c r="Y9" s="1590"/>
      <c r="Z9" s="1590"/>
      <c r="AA9" s="1590"/>
      <c r="AB9" s="1590"/>
      <c r="AC9" s="1590"/>
      <c r="AD9" s="1590"/>
      <c r="AE9" s="1590" t="e">
        <f>'Summary (4)'!T17</f>
        <v>#REF!</v>
      </c>
      <c r="AF9" s="1590"/>
      <c r="AG9" s="1590"/>
      <c r="AH9" s="1590"/>
      <c r="AI9" s="1590"/>
      <c r="AJ9" s="1590"/>
      <c r="AK9" s="1590"/>
      <c r="AL9" s="1590" t="e">
        <f>'Summary (4)'!W17</f>
        <v>#REF!</v>
      </c>
      <c r="AM9" s="1590"/>
      <c r="AN9" s="1590"/>
      <c r="AO9" s="1590"/>
      <c r="AP9" s="1590"/>
      <c r="AQ9" s="1590"/>
      <c r="AR9" s="1590"/>
      <c r="AS9" s="1590" t="e">
        <f>'Summary (4)'!Z17</f>
        <v>#REF!</v>
      </c>
      <c r="AT9" s="1590"/>
      <c r="AU9" s="1590"/>
      <c r="AV9" s="1590"/>
      <c r="AW9" s="1590"/>
      <c r="AX9" s="1590"/>
      <c r="AY9" s="1590"/>
      <c r="AZ9" s="1590" t="e">
        <f>'Summary (4)'!AC17</f>
        <v>#REF!</v>
      </c>
      <c r="BA9" s="1590"/>
      <c r="BB9" s="1590"/>
      <c r="BC9" s="1590"/>
      <c r="BD9" s="1590"/>
      <c r="BE9" s="1590"/>
      <c r="BF9" s="1590"/>
      <c r="BG9" s="1590" t="e">
        <f>'Summary (4)'!AF17</f>
        <v>#REF!</v>
      </c>
      <c r="BH9" s="1590"/>
      <c r="BI9" s="1590"/>
      <c r="BJ9" s="1590"/>
      <c r="BK9" s="1590"/>
      <c r="BL9" s="1590"/>
      <c r="BM9" s="1590"/>
      <c r="BN9" s="1590">
        <f>'Summary (4)'!AM17</f>
        <v>0</v>
      </c>
      <c r="BO9" s="1590"/>
      <c r="BP9" s="1590"/>
      <c r="BQ9" s="1590"/>
      <c r="BR9" s="1590"/>
      <c r="BS9" s="1590"/>
      <c r="BT9" s="1590"/>
    </row>
    <row r="10" spans="1:112" ht="18" customHeight="1">
      <c r="A10" s="1388"/>
      <c r="B10" s="1389"/>
      <c r="C10" s="1406" t="s">
        <v>237</v>
      </c>
      <c r="D10" s="1407"/>
      <c r="E10" s="1407"/>
      <c r="F10" s="1407"/>
      <c r="G10" s="1407"/>
      <c r="H10" s="1407"/>
      <c r="I10" s="1408"/>
      <c r="J10" s="1376" t="s">
        <v>238</v>
      </c>
      <c r="K10" s="1377"/>
      <c r="L10" s="1377"/>
      <c r="M10" s="1377"/>
      <c r="N10" s="1377"/>
      <c r="O10" s="1377"/>
      <c r="P10" s="1378"/>
      <c r="Q10" s="1403" t="s">
        <v>239</v>
      </c>
      <c r="R10" s="1404"/>
      <c r="S10" s="1404"/>
      <c r="T10" s="1404"/>
      <c r="U10" s="1404"/>
      <c r="V10" s="1404"/>
      <c r="W10" s="1405"/>
      <c r="X10" s="1420" t="s">
        <v>240</v>
      </c>
      <c r="Y10" s="1421"/>
      <c r="Z10" s="1421"/>
      <c r="AA10" s="1421"/>
      <c r="AB10" s="1421"/>
      <c r="AC10" s="1421"/>
      <c r="AD10" s="1422"/>
      <c r="AE10" s="1423" t="s">
        <v>241</v>
      </c>
      <c r="AF10" s="1424"/>
      <c r="AG10" s="1424"/>
      <c r="AH10" s="1424"/>
      <c r="AI10" s="1424"/>
      <c r="AJ10" s="1424"/>
      <c r="AK10" s="1425"/>
      <c r="AL10" s="1488" t="s">
        <v>242</v>
      </c>
      <c r="AM10" s="1489"/>
      <c r="AN10" s="1489"/>
      <c r="AO10" s="1489"/>
      <c r="AP10" s="1489"/>
      <c r="AQ10" s="1489"/>
      <c r="AR10" s="1490"/>
      <c r="AS10" s="1491" t="s">
        <v>243</v>
      </c>
      <c r="AT10" s="1492"/>
      <c r="AU10" s="1492"/>
      <c r="AV10" s="1492"/>
      <c r="AW10" s="1492"/>
      <c r="AX10" s="1492"/>
      <c r="AY10" s="1493"/>
      <c r="AZ10" s="1494" t="s">
        <v>244</v>
      </c>
      <c r="BA10" s="1495"/>
      <c r="BB10" s="1495"/>
      <c r="BC10" s="1495"/>
      <c r="BD10" s="1495"/>
      <c r="BE10" s="1495"/>
      <c r="BF10" s="1496"/>
      <c r="BG10" s="1497" t="s">
        <v>245</v>
      </c>
      <c r="BH10" s="1498"/>
      <c r="BI10" s="1498"/>
      <c r="BJ10" s="1498"/>
      <c r="BK10" s="1498"/>
      <c r="BL10" s="1498"/>
      <c r="BM10" s="1499"/>
      <c r="BN10" s="1539" t="s">
        <v>246</v>
      </c>
      <c r="BO10" s="1540"/>
      <c r="BP10" s="1540"/>
      <c r="BQ10" s="1540"/>
      <c r="BR10" s="1540"/>
      <c r="BS10" s="1540"/>
      <c r="BT10" s="1540"/>
      <c r="BU10" s="1591" t="s">
        <v>259</v>
      </c>
      <c r="BV10" s="1592"/>
      <c r="BW10" s="1593"/>
    </row>
    <row r="11" spans="1:112" s="296" customFormat="1" ht="31.5" customHeight="1">
      <c r="A11" s="1390"/>
      <c r="B11" s="1391"/>
      <c r="C11" s="1370" t="s">
        <v>312</v>
      </c>
      <c r="D11" s="1371"/>
      <c r="E11" s="1364" t="s">
        <v>313</v>
      </c>
      <c r="F11" s="1365"/>
      <c r="G11" s="98" t="e">
        <f>'Summary (4)'!E19</f>
        <v>#REF!</v>
      </c>
      <c r="H11" s="316" t="e">
        <f>'Summary (4)'!F19</f>
        <v>#REF!</v>
      </c>
      <c r="I11" s="135" t="e">
        <f>'Summary (4)'!G19</f>
        <v>#REF!</v>
      </c>
      <c r="J11" s="1379" t="s">
        <v>312</v>
      </c>
      <c r="K11" s="1380"/>
      <c r="L11" s="1385" t="s">
        <v>313</v>
      </c>
      <c r="M11" s="1380"/>
      <c r="N11" s="99" t="e">
        <f>'Summary (4)'!H19</f>
        <v>#REF!</v>
      </c>
      <c r="O11" s="317" t="e">
        <f>'Summary (4)'!I19</f>
        <v>#REF!</v>
      </c>
      <c r="P11" s="142" t="e">
        <f>'Summary (4)'!J19</f>
        <v>#REF!</v>
      </c>
      <c r="Q11" s="1409" t="s">
        <v>312</v>
      </c>
      <c r="R11" s="1410"/>
      <c r="S11" s="1415" t="s">
        <v>313</v>
      </c>
      <c r="T11" s="1410"/>
      <c r="U11" s="100" t="e">
        <f>'Summary (4)'!K19</f>
        <v>#REF!</v>
      </c>
      <c r="V11" s="318" t="e">
        <f>'Summary (4)'!L19</f>
        <v>#REF!</v>
      </c>
      <c r="W11" s="145" t="e">
        <f>'Summary (4)'!M19</f>
        <v>#REF!</v>
      </c>
      <c r="X11" s="1358" t="s">
        <v>312</v>
      </c>
      <c r="Y11" s="1359"/>
      <c r="Z11" s="1400" t="s">
        <v>313</v>
      </c>
      <c r="AA11" s="1359"/>
      <c r="AB11" s="101" t="e">
        <f>'Summary (4)'!N19</f>
        <v>#REF!</v>
      </c>
      <c r="AC11" s="319" t="e">
        <f>'Summary (4)'!O19</f>
        <v>#REF!</v>
      </c>
      <c r="AD11" s="148" t="e">
        <f>'Summary (4)'!P19</f>
        <v>#REF!</v>
      </c>
      <c r="AE11" s="1426" t="s">
        <v>312</v>
      </c>
      <c r="AF11" s="1427"/>
      <c r="AG11" s="1432" t="s">
        <v>313</v>
      </c>
      <c r="AH11" s="1427"/>
      <c r="AI11" s="821" t="e">
        <f>'Summary (4)'!Q19</f>
        <v>#REF!</v>
      </c>
      <c r="AJ11" s="320" t="e">
        <f>'Summary (4)'!R19</f>
        <v>#REF!</v>
      </c>
      <c r="AK11" s="151" t="e">
        <f>'Summary (4)'!S19</f>
        <v>#REF!</v>
      </c>
      <c r="AL11" s="1546" t="s">
        <v>312</v>
      </c>
      <c r="AM11" s="1510"/>
      <c r="AN11" s="1509" t="s">
        <v>313</v>
      </c>
      <c r="AO11" s="1510"/>
      <c r="AP11" s="820" t="e">
        <f>'Summary (4)'!T19</f>
        <v>#REF!</v>
      </c>
      <c r="AQ11" s="321" t="e">
        <f>'Summary (4)'!U19</f>
        <v>#REF!</v>
      </c>
      <c r="AR11" s="154" t="e">
        <f>'Summary (4)'!V19</f>
        <v>#REF!</v>
      </c>
      <c r="AS11" s="1515" t="s">
        <v>312</v>
      </c>
      <c r="AT11" s="1516"/>
      <c r="AU11" s="1521" t="s">
        <v>313</v>
      </c>
      <c r="AV11" s="1516"/>
      <c r="AW11" s="818" t="e">
        <f>'Summary (4)'!W19</f>
        <v>#REF!</v>
      </c>
      <c r="AX11" s="322" t="e">
        <f>'Summary (4)'!X19</f>
        <v>#REF!</v>
      </c>
      <c r="AY11" s="157" t="e">
        <f>'Summary (4)'!Y19</f>
        <v>#REF!</v>
      </c>
      <c r="AZ11" s="1524" t="s">
        <v>312</v>
      </c>
      <c r="BA11" s="1525"/>
      <c r="BB11" s="1530" t="s">
        <v>313</v>
      </c>
      <c r="BC11" s="1525"/>
      <c r="BD11" s="823" t="e">
        <f>'Summary (4)'!Z19</f>
        <v>#REF!</v>
      </c>
      <c r="BE11" s="323" t="e">
        <f>'Summary (4)'!AA19</f>
        <v>#REF!</v>
      </c>
      <c r="BF11" s="160" t="e">
        <f>'Summary (4)'!AB19</f>
        <v>#REF!</v>
      </c>
      <c r="BG11" s="1533" t="s">
        <v>312</v>
      </c>
      <c r="BH11" s="1534"/>
      <c r="BI11" s="1541" t="s">
        <v>313</v>
      </c>
      <c r="BJ11" s="1534"/>
      <c r="BK11" s="824" t="e">
        <f>'Summary (4)'!AC19</f>
        <v>#REF!</v>
      </c>
      <c r="BL11" s="324" t="e">
        <f>'Summary (4)'!AD19</f>
        <v>#REF!</v>
      </c>
      <c r="BM11" s="163" t="e">
        <f>'Summary (4)'!AE19</f>
        <v>#REF!</v>
      </c>
      <c r="BN11" s="1500" t="s">
        <v>312</v>
      </c>
      <c r="BO11" s="1501"/>
      <c r="BP11" s="1506" t="s">
        <v>313</v>
      </c>
      <c r="BQ11" s="1501"/>
      <c r="BR11" s="110" t="e">
        <f>'Summary (4)'!AF19</f>
        <v>#REF!</v>
      </c>
      <c r="BS11" s="325" t="e">
        <f>'Summary (4)'!AG19</f>
        <v>#REF!</v>
      </c>
      <c r="BT11" s="692" t="e">
        <f>'Summary (4)'!AH19</f>
        <v>#REF!</v>
      </c>
      <c r="BU11" s="670" t="str">
        <f>'Summary (4)'!AI19</f>
        <v>5/1/2024 - 6/30/2028</v>
      </c>
      <c r="BV11" s="695" t="str">
        <f>'Summary (4)'!AJ19</f>
        <v>5/1/2024 - 6/30/2028</v>
      </c>
      <c r="BW11" s="696" t="str">
        <f>'Summary (4)'!AK19</f>
        <v>5/1/2024 - 6/30/2028</v>
      </c>
    </row>
    <row r="12" spans="1:112" s="296" customFormat="1">
      <c r="A12" s="1390"/>
      <c r="B12" s="1391"/>
      <c r="C12" s="1372"/>
      <c r="D12" s="1373"/>
      <c r="E12" s="1366"/>
      <c r="F12" s="1367"/>
      <c r="G12" s="98" t="e">
        <f>'Summary (4)'!E20</f>
        <v>#REF!</v>
      </c>
      <c r="H12" s="316" t="e">
        <f>'Summary (4)'!F20</f>
        <v>#REF!</v>
      </c>
      <c r="I12" s="135" t="str">
        <f>'Summary (4)'!G20</f>
        <v>0 Months</v>
      </c>
      <c r="J12" s="1381"/>
      <c r="K12" s="1382"/>
      <c r="L12" s="1386"/>
      <c r="M12" s="1382"/>
      <c r="N12" s="99" t="e">
        <f>'Summary (4)'!H20</f>
        <v>#REF!</v>
      </c>
      <c r="O12" s="317" t="e">
        <f>'Summary (4)'!I20</f>
        <v>#REF!</v>
      </c>
      <c r="P12" s="142" t="str">
        <f>'Summary (4)'!J20</f>
        <v>12 Months</v>
      </c>
      <c r="Q12" s="1411"/>
      <c r="R12" s="1412"/>
      <c r="S12" s="1416"/>
      <c r="T12" s="1412"/>
      <c r="U12" s="100" t="e">
        <f>'Summary (4)'!K20</f>
        <v>#REF!</v>
      </c>
      <c r="V12" s="318" t="e">
        <f>'Summary (4)'!L20</f>
        <v>#REF!</v>
      </c>
      <c r="W12" s="145" t="str">
        <f>'Summary (4)'!M20</f>
        <v>12 Months</v>
      </c>
      <c r="X12" s="1360"/>
      <c r="Y12" s="1361"/>
      <c r="Z12" s="1401"/>
      <c r="AA12" s="1361"/>
      <c r="AB12" s="101" t="e">
        <f>'Summary (4)'!N20</f>
        <v>#REF!</v>
      </c>
      <c r="AC12" s="319" t="e">
        <f>'Summary (4)'!O20</f>
        <v>#REF!</v>
      </c>
      <c r="AD12" s="148" t="str">
        <f>'Summary (4)'!P20</f>
        <v>12 Months</v>
      </c>
      <c r="AE12" s="1428"/>
      <c r="AF12" s="1429"/>
      <c r="AG12" s="1433"/>
      <c r="AH12" s="1429"/>
      <c r="AI12" s="821" t="e">
        <f>'Summary (4)'!Q20</f>
        <v>#REF!</v>
      </c>
      <c r="AJ12" s="320" t="e">
        <f>'Summary (4)'!R20</f>
        <v>#REF!</v>
      </c>
      <c r="AK12" s="151" t="str">
        <f>'Summary (4)'!S20</f>
        <v>12 Months</v>
      </c>
      <c r="AL12" s="1547"/>
      <c r="AM12" s="1512"/>
      <c r="AN12" s="1511"/>
      <c r="AO12" s="1512"/>
      <c r="AP12" s="820" t="e">
        <f>'Summary (4)'!T20</f>
        <v>#REF!</v>
      </c>
      <c r="AQ12" s="321" t="e">
        <f>'Summary (4)'!U20</f>
        <v>#REF!</v>
      </c>
      <c r="AR12" s="154" t="e">
        <f>'Summary (4)'!V20</f>
        <v>#REF!</v>
      </c>
      <c r="AS12" s="1517"/>
      <c r="AT12" s="1518"/>
      <c r="AU12" s="1522"/>
      <c r="AV12" s="1518"/>
      <c r="AW12" s="818" t="e">
        <f>'Summary (4)'!W20</f>
        <v>#REF!</v>
      </c>
      <c r="AX12" s="322" t="e">
        <f>'Summary (4)'!X20</f>
        <v>#REF!</v>
      </c>
      <c r="AY12" s="157" t="e">
        <f>'Summary (4)'!Y20</f>
        <v>#REF!</v>
      </c>
      <c r="AZ12" s="1526"/>
      <c r="BA12" s="1527"/>
      <c r="BB12" s="1531"/>
      <c r="BC12" s="1527"/>
      <c r="BD12" s="823" t="e">
        <f>'Summary (4)'!Z20</f>
        <v>#REF!</v>
      </c>
      <c r="BE12" s="323" t="e">
        <f>'Summary (4)'!AA20</f>
        <v>#REF!</v>
      </c>
      <c r="BF12" s="160" t="e">
        <f>'Summary (4)'!AB20</f>
        <v>#REF!</v>
      </c>
      <c r="BG12" s="1535"/>
      <c r="BH12" s="1536"/>
      <c r="BI12" s="1542"/>
      <c r="BJ12" s="1536"/>
      <c r="BK12" s="824" t="e">
        <f>'Summary (4)'!AC20</f>
        <v>#REF!</v>
      </c>
      <c r="BL12" s="324" t="e">
        <f>'Summary (4)'!AD20</f>
        <v>#REF!</v>
      </c>
      <c r="BM12" s="163" t="e">
        <f>'Summary (4)'!AE20</f>
        <v>#REF!</v>
      </c>
      <c r="BN12" s="1502"/>
      <c r="BO12" s="1503"/>
      <c r="BP12" s="1507"/>
      <c r="BQ12" s="1503"/>
      <c r="BR12" s="110" t="e">
        <f>'Summary (4)'!AF20</f>
        <v>#REF!</v>
      </c>
      <c r="BS12" s="325" t="e">
        <f>'Summary (4)'!AG20</f>
        <v>#REF!</v>
      </c>
      <c r="BT12" s="692" t="e">
        <f>'Summary (4)'!AH20</f>
        <v>#REF!</v>
      </c>
      <c r="BU12" s="1594" t="e">
        <f>IF('Summary - SS'!#REF!="New Agreement","","Current")</f>
        <v>#REF!</v>
      </c>
      <c r="BV12" s="1596" t="e">
        <f>'Summary (4)'!AJ20</f>
        <v>#REF!</v>
      </c>
      <c r="BW12" s="1418" t="str">
        <f>'Summary (6)'!AK20</f>
        <v>New</v>
      </c>
    </row>
    <row r="13" spans="1:112" s="297" customFormat="1" ht="15.75" customHeight="1">
      <c r="A13" s="1390"/>
      <c r="B13" s="1391"/>
      <c r="C13" s="1374"/>
      <c r="D13" s="1375"/>
      <c r="E13" s="1368"/>
      <c r="F13" s="1369"/>
      <c r="G13" s="102" t="e">
        <f>IF('Summary - SS'!#REF!="New Agreement","","Current")</f>
        <v>#REF!</v>
      </c>
      <c r="H13" s="316" t="e">
        <f>'Summary (4)'!F21</f>
        <v>#REF!</v>
      </c>
      <c r="I13" s="136" t="str">
        <f>'Summary (4)'!G21</f>
        <v>New</v>
      </c>
      <c r="J13" s="1383"/>
      <c r="K13" s="1384"/>
      <c r="L13" s="1387"/>
      <c r="M13" s="1384"/>
      <c r="N13" s="103" t="e">
        <f>IF('Summary - SS'!#REF!="New Agreement","","Current")</f>
        <v>#REF!</v>
      </c>
      <c r="O13" s="317" t="e">
        <f>'Summary (4)'!I21</f>
        <v>#REF!</v>
      </c>
      <c r="P13" s="143" t="str">
        <f>'Summary (4)'!J21</f>
        <v>New</v>
      </c>
      <c r="Q13" s="1413"/>
      <c r="R13" s="1414"/>
      <c r="S13" s="1417"/>
      <c r="T13" s="1414"/>
      <c r="U13" s="104" t="e">
        <f>IF('Summary - SS'!#REF!="New Agreement","","Current")</f>
        <v>#REF!</v>
      </c>
      <c r="V13" s="318" t="e">
        <f>'Summary (4)'!L21</f>
        <v>#REF!</v>
      </c>
      <c r="W13" s="146" t="str">
        <f>'Summary (4)'!M21</f>
        <v>New</v>
      </c>
      <c r="X13" s="1362"/>
      <c r="Y13" s="1363"/>
      <c r="Z13" s="1402"/>
      <c r="AA13" s="1363"/>
      <c r="AB13" s="105" t="e">
        <f>IF('Summary - SS'!#REF!="New Agreement","","Current")</f>
        <v>#REF!</v>
      </c>
      <c r="AC13" s="326" t="e">
        <f>'Summary (4)'!O21</f>
        <v>#REF!</v>
      </c>
      <c r="AD13" s="149" t="str">
        <f>'Summary (4)'!P21</f>
        <v>New</v>
      </c>
      <c r="AE13" s="1430"/>
      <c r="AF13" s="1431"/>
      <c r="AG13" s="1434"/>
      <c r="AH13" s="1431"/>
      <c r="AI13" s="106" t="e">
        <f>IF('Summary - SS'!#REF!="New Agreement","","Current")</f>
        <v>#REF!</v>
      </c>
      <c r="AJ13" s="327" t="e">
        <f>'Summary (4)'!R21</f>
        <v>#REF!</v>
      </c>
      <c r="AK13" s="152" t="str">
        <f>'Summary (4)'!S21</f>
        <v>New</v>
      </c>
      <c r="AL13" s="1548"/>
      <c r="AM13" s="1514"/>
      <c r="AN13" s="1513"/>
      <c r="AO13" s="1514"/>
      <c r="AP13" s="111" t="e">
        <f>IF('Summary - SS'!#REF!="New Agreement","","Current")</f>
        <v>#REF!</v>
      </c>
      <c r="AQ13" s="328" t="e">
        <f>'Summary (4)'!U21</f>
        <v>#REF!</v>
      </c>
      <c r="AR13" s="155" t="str">
        <f>'Summary (4)'!V21</f>
        <v>New</v>
      </c>
      <c r="AS13" s="1519"/>
      <c r="AT13" s="1520"/>
      <c r="AU13" s="1523"/>
      <c r="AV13" s="1520"/>
      <c r="AW13" s="112" t="e">
        <f>IF('Summary - SS'!#REF!="New Agreement","","Current")</f>
        <v>#REF!</v>
      </c>
      <c r="AX13" s="329" t="e">
        <f>'Summary (4)'!X21</f>
        <v>#REF!</v>
      </c>
      <c r="AY13" s="158" t="str">
        <f>'Summary (4)'!Y21</f>
        <v>New</v>
      </c>
      <c r="AZ13" s="1528"/>
      <c r="BA13" s="1529"/>
      <c r="BB13" s="1532"/>
      <c r="BC13" s="1529"/>
      <c r="BD13" s="113" t="e">
        <f>IF('Summary - SS'!#REF!="New Agreement","","Current")</f>
        <v>#REF!</v>
      </c>
      <c r="BE13" s="330" t="e">
        <f>'Summary (4)'!AA21</f>
        <v>#REF!</v>
      </c>
      <c r="BF13" s="161" t="str">
        <f>'Summary (4)'!AB21</f>
        <v>New</v>
      </c>
      <c r="BG13" s="1537"/>
      <c r="BH13" s="1538"/>
      <c r="BI13" s="1543"/>
      <c r="BJ13" s="1538"/>
      <c r="BK13" s="114" t="e">
        <f>IF('Summary - SS'!#REF!="New Agreement","","Current")</f>
        <v>#REF!</v>
      </c>
      <c r="BL13" s="331" t="e">
        <f>'Summary (4)'!AD21</f>
        <v>#REF!</v>
      </c>
      <c r="BM13" s="164" t="str">
        <f>'Summary (4)'!AE21</f>
        <v>New</v>
      </c>
      <c r="BN13" s="1504"/>
      <c r="BO13" s="1505"/>
      <c r="BP13" s="1508"/>
      <c r="BQ13" s="1505"/>
      <c r="BR13" s="115" t="e">
        <f>IF('Summary - SS'!#REF!="New Agreement","","Current")</f>
        <v>#REF!</v>
      </c>
      <c r="BS13" s="332" t="e">
        <f>'Summary (4)'!AG21</f>
        <v>#REF!</v>
      </c>
      <c r="BT13" s="693" t="str">
        <f>'Summary (4)'!AH21</f>
        <v>New</v>
      </c>
      <c r="BU13" s="1595"/>
      <c r="BV13" s="1597"/>
      <c r="BW13" s="1419"/>
    </row>
    <row r="14" spans="1:112" s="297" customFormat="1" ht="63">
      <c r="A14" s="1392" t="s">
        <v>311</v>
      </c>
      <c r="B14" s="1393"/>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tr">
        <f>V14</f>
        <v>Change</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56"/>
      <c r="B15" s="1189"/>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56"/>
      <c r="B16" s="1189"/>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00000000000001" customHeight="1">
      <c r="A17" s="1356"/>
      <c r="B17" s="1189"/>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00000000000001" customHeight="1">
      <c r="A18" s="1356"/>
      <c r="B18" s="1189"/>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00000000000001" customHeight="1">
      <c r="A19" s="1356"/>
      <c r="B19" s="1189"/>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00000000000001" customHeight="1">
      <c r="A20" s="1356"/>
      <c r="B20" s="1189"/>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00000000000001" customHeight="1">
      <c r="A21" s="1356"/>
      <c r="B21" s="1189"/>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00000000000001" customHeight="1">
      <c r="A22" s="1356"/>
      <c r="B22" s="1189"/>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00000000000001" customHeight="1">
      <c r="A23" s="1356"/>
      <c r="B23" s="1189"/>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00000000000001" customHeight="1">
      <c r="A24" s="1356"/>
      <c r="B24" s="1189"/>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00000000000001" customHeight="1">
      <c r="A25" s="1356"/>
      <c r="B25" s="1189"/>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00000000000001" customHeight="1">
      <c r="A26" s="1356"/>
      <c r="B26" s="1189"/>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00000000000001" customHeight="1">
      <c r="A27" s="1356"/>
      <c r="B27" s="1189"/>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00000000000001" customHeight="1">
      <c r="A28" s="1356"/>
      <c r="B28" s="1189"/>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00000000000001" customHeight="1">
      <c r="A29" s="1356"/>
      <c r="B29" s="1189"/>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00000000000001" customHeight="1">
      <c r="A30" s="1356"/>
      <c r="B30" s="1189"/>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00000000000001" customHeight="1">
      <c r="A31" s="1356"/>
      <c r="B31" s="1189"/>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00000000000001" customHeight="1">
      <c r="A32" s="1356"/>
      <c r="B32" s="1189"/>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00000000000001" customHeight="1">
      <c r="A33" s="1356"/>
      <c r="B33" s="1189"/>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00000000000001" customHeight="1">
      <c r="A34" s="1356"/>
      <c r="B34" s="1189"/>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00000000000001" customHeight="1">
      <c r="A35" s="1356"/>
      <c r="B35" s="1189"/>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00000000000001" customHeight="1">
      <c r="A36" s="1356"/>
      <c r="B36" s="1189"/>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00000000000001" customHeight="1">
      <c r="A37" s="1356"/>
      <c r="B37" s="1189"/>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00000000000001" customHeight="1">
      <c r="A38" s="1356"/>
      <c r="B38" s="1189"/>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00000000000001" customHeight="1">
      <c r="A39" s="1356"/>
      <c r="B39" s="1189"/>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00000000000001" customHeight="1">
      <c r="A40" s="1356"/>
      <c r="B40" s="1189"/>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00000000000001" customHeight="1">
      <c r="A41" s="1356"/>
      <c r="B41" s="1189"/>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00000000000001" customHeight="1">
      <c r="A42" s="1356"/>
      <c r="B42" s="1189"/>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00000000000001" customHeight="1">
      <c r="A43" s="1356"/>
      <c r="B43" s="1189"/>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00000000000001" customHeight="1">
      <c r="A44" s="1356"/>
      <c r="B44" s="1189"/>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00000000000001" customHeight="1">
      <c r="A45" s="1356"/>
      <c r="B45" s="1189"/>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00000000000001" customHeight="1">
      <c r="A46" s="1356"/>
      <c r="B46" s="1189"/>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00000000000001" customHeight="1">
      <c r="A47" s="1356"/>
      <c r="B47" s="1189"/>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00000000000001" customHeight="1">
      <c r="A48" s="1356"/>
      <c r="B48" s="1189"/>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00000000000001" customHeight="1">
      <c r="A49" s="1356"/>
      <c r="B49" s="1189"/>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00000000000001" customHeight="1">
      <c r="A50" s="1356"/>
      <c r="B50" s="1189"/>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00000000000001" customHeight="1">
      <c r="A51" s="1356"/>
      <c r="B51" s="1189"/>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00000000000001" customHeight="1">
      <c r="A52" s="1356"/>
      <c r="B52" s="1189"/>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00000000000001" customHeight="1">
      <c r="A53" s="1356"/>
      <c r="B53" s="1189"/>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00000000000001" customHeight="1">
      <c r="A54" s="1356"/>
      <c r="B54" s="1189"/>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00000000000001" customHeight="1">
      <c r="A55" s="1356"/>
      <c r="B55" s="1189"/>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00000000000001" customHeight="1">
      <c r="A56" s="1356"/>
      <c r="B56" s="1189"/>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00000000000001" customHeight="1">
      <c r="A57" s="1356"/>
      <c r="B57" s="1189"/>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00000000000001" customHeight="1">
      <c r="A58" s="1437"/>
      <c r="B58" s="1438"/>
      <c r="C58" s="1397" t="s">
        <v>319</v>
      </c>
      <c r="D58" s="1398"/>
      <c r="E58" s="1398"/>
      <c r="F58" s="1399"/>
      <c r="G58" s="494">
        <f>ROUND(SUM(G15:G57),0)</f>
        <v>0</v>
      </c>
      <c r="H58" s="492">
        <f>ROUND(SUM(H15:H57),0)</f>
        <v>0</v>
      </c>
      <c r="I58" s="495">
        <f>ROUND(SUM(I15:I57),0)</f>
        <v>0</v>
      </c>
      <c r="J58" s="1397" t="s">
        <v>319</v>
      </c>
      <c r="K58" s="1398"/>
      <c r="L58" s="1398"/>
      <c r="M58" s="1399"/>
      <c r="N58" s="494">
        <f>ROUND(SUM(N15:N57),0)</f>
        <v>0</v>
      </c>
      <c r="O58" s="492">
        <f>ROUND(SUM(O15:O57),0)</f>
        <v>0</v>
      </c>
      <c r="P58" s="495">
        <f>ROUND(SUM(P15:P57),0)</f>
        <v>0</v>
      </c>
      <c r="Q58" s="1397" t="s">
        <v>319</v>
      </c>
      <c r="R58" s="1398"/>
      <c r="S58" s="1398"/>
      <c r="T58" s="1399"/>
      <c r="U58" s="494">
        <f>ROUND(SUM(U15:U57),0)</f>
        <v>0</v>
      </c>
      <c r="V58" s="492">
        <f>ROUND(SUM(V15:V57),0)</f>
        <v>0</v>
      </c>
      <c r="W58" s="495">
        <f>ROUND(SUM(W15:W57),0)</f>
        <v>0</v>
      </c>
      <c r="X58" s="1397" t="s">
        <v>319</v>
      </c>
      <c r="Y58" s="1398"/>
      <c r="Z58" s="1398"/>
      <c r="AA58" s="1399"/>
      <c r="AB58" s="494">
        <f>ROUND(SUM(AB15:AB57),0)</f>
        <v>0</v>
      </c>
      <c r="AC58" s="492">
        <f>ROUND(SUM(AC15:AC57),0)</f>
        <v>0</v>
      </c>
      <c r="AD58" s="495">
        <f>ROUND(SUM(AD15:AD57),0)</f>
        <v>0</v>
      </c>
      <c r="AE58" s="1397" t="s">
        <v>319</v>
      </c>
      <c r="AF58" s="1398"/>
      <c r="AG58" s="1398"/>
      <c r="AH58" s="1399"/>
      <c r="AI58" s="494">
        <f>ROUND(SUM(AI15:AI57),0)</f>
        <v>0</v>
      </c>
      <c r="AJ58" s="492">
        <f>ROUND(SUM(AJ15:AJ57),0)</f>
        <v>0</v>
      </c>
      <c r="AK58" s="495">
        <f>SUM(AK15:AK57)</f>
        <v>0</v>
      </c>
      <c r="AL58" s="1397" t="s">
        <v>319</v>
      </c>
      <c r="AM58" s="1398"/>
      <c r="AN58" s="1398"/>
      <c r="AO58" s="1399"/>
      <c r="AP58" s="494">
        <f>ROUND(SUM(AP15:AP57),0)</f>
        <v>0</v>
      </c>
      <c r="AQ58" s="492">
        <f>ROUND(SUM(AQ15:AQ57),0)</f>
        <v>0</v>
      </c>
      <c r="AR58" s="495">
        <f>ROUND(SUM(AR15:AR57),0)</f>
        <v>0</v>
      </c>
      <c r="AS58" s="1397" t="s">
        <v>319</v>
      </c>
      <c r="AT58" s="1398"/>
      <c r="AU58" s="1398"/>
      <c r="AV58" s="1399"/>
      <c r="AW58" s="494">
        <f>ROUND(SUM(AW15:AW57),0)</f>
        <v>0</v>
      </c>
      <c r="AX58" s="492">
        <f>ROUND(SUM(AX15:AX57),0)</f>
        <v>0</v>
      </c>
      <c r="AY58" s="495">
        <f>ROUND(SUM(AY15:AY57),0)</f>
        <v>0</v>
      </c>
      <c r="AZ58" s="1397" t="s">
        <v>319</v>
      </c>
      <c r="BA58" s="1398"/>
      <c r="BB58" s="1398"/>
      <c r="BC58" s="1399"/>
      <c r="BD58" s="494">
        <f>ROUND(SUM(BD15:BD57),0)</f>
        <v>0</v>
      </c>
      <c r="BE58" s="492">
        <f>ROUND(SUM(BE15:BE57),0)</f>
        <v>0</v>
      </c>
      <c r="BF58" s="495">
        <f>ROUND(SUM(BF15:BF57),0)</f>
        <v>0</v>
      </c>
      <c r="BG58" s="1397" t="s">
        <v>319</v>
      </c>
      <c r="BH58" s="1398"/>
      <c r="BI58" s="1398"/>
      <c r="BJ58" s="1399"/>
      <c r="BK58" s="494">
        <f>ROUND(SUM(BK15:BK57),0)</f>
        <v>0</v>
      </c>
      <c r="BL58" s="492">
        <f>ROUND(SUM(BL15:BL57),0)</f>
        <v>0</v>
      </c>
      <c r="BM58" s="495">
        <f>ROUND(SUM(BM15:BM57),0)</f>
        <v>0</v>
      </c>
      <c r="BN58" s="1397" t="s">
        <v>319</v>
      </c>
      <c r="BO58" s="1398"/>
      <c r="BP58" s="1398"/>
      <c r="BQ58" s="1399"/>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00000000000001" customHeight="1">
      <c r="A59" s="1439" t="s">
        <v>320</v>
      </c>
      <c r="B59" s="1440"/>
      <c r="C59" s="1395"/>
      <c r="D59" s="1395"/>
      <c r="E59" s="1396"/>
      <c r="F59" s="499">
        <f>SUM(F15:F57)</f>
        <v>0</v>
      </c>
      <c r="G59" s="714"/>
      <c r="H59" s="715"/>
      <c r="I59" s="716"/>
      <c r="J59" s="1394"/>
      <c r="K59" s="1395"/>
      <c r="L59" s="1396"/>
      <c r="M59" s="499">
        <f>SUM(M15:M57)</f>
        <v>0</v>
      </c>
      <c r="N59" s="714"/>
      <c r="O59" s="715"/>
      <c r="P59" s="716"/>
      <c r="Q59" s="1394"/>
      <c r="R59" s="1395"/>
      <c r="S59" s="1396"/>
      <c r="T59" s="499">
        <f>SUM(T15:T57)</f>
        <v>0</v>
      </c>
      <c r="U59" s="714"/>
      <c r="V59" s="715"/>
      <c r="W59" s="716"/>
      <c r="X59" s="1394"/>
      <c r="Y59" s="1395"/>
      <c r="Z59" s="1396"/>
      <c r="AA59" s="499">
        <f>SUM(AA15:AA57)</f>
        <v>0</v>
      </c>
      <c r="AB59" s="714"/>
      <c r="AC59" s="715"/>
      <c r="AD59" s="716"/>
      <c r="AE59" s="1394"/>
      <c r="AF59" s="1395"/>
      <c r="AG59" s="1396"/>
      <c r="AH59" s="499"/>
      <c r="AI59" s="714"/>
      <c r="AJ59" s="715"/>
      <c r="AK59" s="716"/>
      <c r="AL59" s="1394"/>
      <c r="AM59" s="1395"/>
      <c r="AN59" s="1396"/>
      <c r="AO59" s="499">
        <f>SUM(AO15:AO57)</f>
        <v>0</v>
      </c>
      <c r="AP59" s="714"/>
      <c r="AQ59" s="715"/>
      <c r="AR59" s="716"/>
      <c r="AS59" s="1394"/>
      <c r="AT59" s="1395"/>
      <c r="AU59" s="1396"/>
      <c r="AV59" s="499">
        <f>SUM(AV15:AV57)</f>
        <v>0</v>
      </c>
      <c r="AW59" s="714"/>
      <c r="AX59" s="715"/>
      <c r="AY59" s="716"/>
      <c r="AZ59" s="1394"/>
      <c r="BA59" s="1395"/>
      <c r="BB59" s="1396"/>
      <c r="BC59" s="499">
        <f>SUM(BC15:BC57)</f>
        <v>0</v>
      </c>
      <c r="BD59" s="714"/>
      <c r="BE59" s="715"/>
      <c r="BF59" s="716"/>
      <c r="BG59" s="1394"/>
      <c r="BH59" s="1395"/>
      <c r="BI59" s="1396"/>
      <c r="BJ59" s="499">
        <f>SUM(BJ15:BJ57)</f>
        <v>0</v>
      </c>
      <c r="BK59" s="714"/>
      <c r="BL59" s="715"/>
      <c r="BM59" s="716"/>
      <c r="BN59" s="1394"/>
      <c r="BO59" s="1395"/>
      <c r="BP59" s="1396"/>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00000000000001" customHeight="1">
      <c r="A60" s="1441" t="s">
        <v>321</v>
      </c>
      <c r="B60" s="1442"/>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00000000000001" customHeight="1">
      <c r="A61" s="1441" t="s">
        <v>322</v>
      </c>
      <c r="B61" s="1442"/>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1"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5" thickBot="1">
      <c r="A62" s="1435" t="s">
        <v>323</v>
      </c>
      <c r="B62" s="1436"/>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ref="BU62:BW62" si="34">SUM(G62,N62,U62,AB62,AI62,AP62,AW62,BD62,BK62,BR62)</f>
        <v>0</v>
      </c>
      <c r="BV62" s="503">
        <f t="shared" si="34"/>
        <v>0</v>
      </c>
      <c r="BW62" s="504">
        <f t="shared" si="34"/>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00000000000001"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00000000000001"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00000000000001"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00000000000001"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00000000000001"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00000000000001"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00000000000001"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00000000000001"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00000000000001"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(4)'!$E87</f>
        <v>1</v>
      </c>
      <c r="D74" s="200">
        <f>'Summary (4)'!$E87</f>
        <v>1</v>
      </c>
      <c r="E74" s="200">
        <f>'Summary (4)'!$E87</f>
        <v>1</v>
      </c>
      <c r="F74" s="200">
        <f>'Summary (4)'!$E87</f>
        <v>1</v>
      </c>
      <c r="G74" s="200">
        <f>'Summary (4)'!$E87</f>
        <v>1</v>
      </c>
      <c r="H74" s="339">
        <f>'Summary (4)'!$E87</f>
        <v>1</v>
      </c>
      <c r="I74" s="201">
        <f>'Summary (4)'!$E87</f>
        <v>1</v>
      </c>
      <c r="J74" s="199">
        <f>'Summary (4)'!$H87</f>
        <v>2</v>
      </c>
      <c r="K74" s="200">
        <f>'Summary (4)'!$H87</f>
        <v>2</v>
      </c>
      <c r="L74" s="200">
        <f>'Summary (4)'!$H87</f>
        <v>2</v>
      </c>
      <c r="M74" s="200">
        <f>'Summary (4)'!$H87</f>
        <v>2</v>
      </c>
      <c r="N74" s="200">
        <f>'Summary (4)'!$H87</f>
        <v>2</v>
      </c>
      <c r="O74" s="339">
        <f>'Summary (4)'!$H87</f>
        <v>2</v>
      </c>
      <c r="P74" s="201">
        <f>'Summary (4)'!$H87</f>
        <v>2</v>
      </c>
      <c r="Q74" s="199">
        <f>'Summary (4)'!$K87</f>
        <v>3</v>
      </c>
      <c r="R74" s="200">
        <f>'Summary (4)'!$K87</f>
        <v>3</v>
      </c>
      <c r="S74" s="200">
        <f>'Summary (4)'!$K87</f>
        <v>3</v>
      </c>
      <c r="T74" s="200">
        <f>'Summary (4)'!$K87</f>
        <v>3</v>
      </c>
      <c r="U74" s="200">
        <f>'Summary (4)'!$K87</f>
        <v>3</v>
      </c>
      <c r="V74" s="339">
        <f>'Summary (4)'!$K87</f>
        <v>3</v>
      </c>
      <c r="W74" s="201">
        <f>'Summary (4)'!$K87</f>
        <v>3</v>
      </c>
      <c r="X74" s="199">
        <f>'Summary (4)'!$N87</f>
        <v>4</v>
      </c>
      <c r="Y74" s="200">
        <f>'Summary (4)'!$N87</f>
        <v>4</v>
      </c>
      <c r="Z74" s="200">
        <f>'Summary (4)'!$N87</f>
        <v>4</v>
      </c>
      <c r="AA74" s="200">
        <f>'Summary (4)'!$N87</f>
        <v>4</v>
      </c>
      <c r="AB74" s="200">
        <f>'Summary (4)'!$N87</f>
        <v>4</v>
      </c>
      <c r="AC74" s="339">
        <f>'Summary (4)'!$N87</f>
        <v>4</v>
      </c>
      <c r="AD74" s="201">
        <f>'Summary (4)'!$N87</f>
        <v>4</v>
      </c>
      <c r="AE74" s="199">
        <f>'Summary (4)'!$Q87</f>
        <v>5</v>
      </c>
      <c r="AF74" s="200">
        <f>'Summary (4)'!$Q87</f>
        <v>5</v>
      </c>
      <c r="AG74" s="200">
        <f>'Summary (4)'!$Q87</f>
        <v>5</v>
      </c>
      <c r="AH74" s="200">
        <f>'Summary (4)'!$Q87</f>
        <v>5</v>
      </c>
      <c r="AI74" s="200">
        <f>'Summary (4)'!$Q87</f>
        <v>5</v>
      </c>
      <c r="AJ74" s="339">
        <f>'Summary (4)'!$Q87</f>
        <v>5</v>
      </c>
      <c r="AK74" s="201">
        <f>'Summary (4)'!$Q87</f>
        <v>5</v>
      </c>
      <c r="AL74" s="199">
        <f>'Summary (4)'!$T87</f>
        <v>6</v>
      </c>
      <c r="AM74" s="200">
        <f>'Summary (4)'!$T87</f>
        <v>6</v>
      </c>
      <c r="AN74" s="200">
        <f>'Summary (4)'!$T87</f>
        <v>6</v>
      </c>
      <c r="AO74" s="200">
        <f>'Summary (4)'!$T87</f>
        <v>6</v>
      </c>
      <c r="AP74" s="200">
        <f>'Summary (4)'!$T87</f>
        <v>6</v>
      </c>
      <c r="AQ74" s="339">
        <f>'Summary (4)'!$T87</f>
        <v>6</v>
      </c>
      <c r="AR74" s="201">
        <f>'Summary (4)'!$T87</f>
        <v>6</v>
      </c>
      <c r="AS74" s="199">
        <f>'Summary (4)'!$W87</f>
        <v>7</v>
      </c>
      <c r="AT74" s="200">
        <f>'Summary (4)'!$W87</f>
        <v>7</v>
      </c>
      <c r="AU74" s="200">
        <f>'Summary (4)'!$W87</f>
        <v>7</v>
      </c>
      <c r="AV74" s="200">
        <f>'Summary (4)'!$W87</f>
        <v>7</v>
      </c>
      <c r="AW74" s="200">
        <f>'Summary (4)'!$W87</f>
        <v>7</v>
      </c>
      <c r="AX74" s="339">
        <f>'Summary (4)'!$W87</f>
        <v>7</v>
      </c>
      <c r="AY74" s="201">
        <f>'Summary (4)'!$W87</f>
        <v>7</v>
      </c>
      <c r="AZ74" s="199">
        <f>'Summary (4)'!$Z87</f>
        <v>8</v>
      </c>
      <c r="BA74" s="200">
        <f>'Summary (4)'!$Z87</f>
        <v>8</v>
      </c>
      <c r="BB74" s="200">
        <f>'Summary (4)'!$Z87</f>
        <v>8</v>
      </c>
      <c r="BC74" s="200">
        <f>'Summary (4)'!$Z87</f>
        <v>8</v>
      </c>
      <c r="BD74" s="200">
        <f>'Summary (4)'!$Z87</f>
        <v>8</v>
      </c>
      <c r="BE74" s="339">
        <f>'Summary (4)'!$Z87</f>
        <v>8</v>
      </c>
      <c r="BF74" s="201">
        <f>'Summary (4)'!$Z87</f>
        <v>8</v>
      </c>
      <c r="BG74" s="199">
        <f>'Summary (4)'!$AC87</f>
        <v>9</v>
      </c>
      <c r="BH74" s="200">
        <f>'Summary (4)'!$AC87</f>
        <v>9</v>
      </c>
      <c r="BI74" s="200">
        <f>'Summary (4)'!$AC87</f>
        <v>9</v>
      </c>
      <c r="BJ74" s="200">
        <f>'Summary (4)'!$AC87</f>
        <v>9</v>
      </c>
      <c r="BK74" s="200">
        <f>'Summary (4)'!$AC87</f>
        <v>9</v>
      </c>
      <c r="BL74" s="339">
        <f>'Summary (4)'!$AC87</f>
        <v>9</v>
      </c>
      <c r="BM74" s="201">
        <f>'Summary (4)'!$AC87</f>
        <v>9</v>
      </c>
      <c r="BN74" s="199">
        <f>'Summary (4)'!$AF87</f>
        <v>10</v>
      </c>
      <c r="BO74" s="200">
        <f>'Summary (4)'!$AF87</f>
        <v>10</v>
      </c>
      <c r="BP74" s="200">
        <f>'Summary (4)'!$AF87</f>
        <v>10</v>
      </c>
      <c r="BQ74" s="200">
        <f>'Summary (4)'!$AF87</f>
        <v>10</v>
      </c>
      <c r="BR74" s="200">
        <f>'Summary (4)'!$AF87</f>
        <v>10</v>
      </c>
      <c r="BS74" s="339">
        <f>'Summary (4)'!$AF87</f>
        <v>10</v>
      </c>
      <c r="BT74" s="201">
        <f>'Summary (4)'!$AF87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(4)'!$E88</f>
        <v>#REF!</v>
      </c>
      <c r="D75" s="65" t="e">
        <f>'Summary (4)'!$E88</f>
        <v>#REF!</v>
      </c>
      <c r="E75" s="65" t="e">
        <f>'Summary (4)'!$E88</f>
        <v>#REF!</v>
      </c>
      <c r="F75" s="65" t="e">
        <f>'Summary (4)'!$E88</f>
        <v>#REF!</v>
      </c>
      <c r="G75" s="65" t="e">
        <f>'Summary (4)'!$E88</f>
        <v>#REF!</v>
      </c>
      <c r="H75" s="340" t="e">
        <f>'Summary (4)'!$E88</f>
        <v>#REF!</v>
      </c>
      <c r="I75" s="203" t="e">
        <f>'Summary (4)'!$E88</f>
        <v>#REF!</v>
      </c>
      <c r="J75" s="202" t="e">
        <f>'Summary (4)'!$H88</f>
        <v>#REF!</v>
      </c>
      <c r="K75" s="65" t="e">
        <f>'Summary (4)'!$H88</f>
        <v>#REF!</v>
      </c>
      <c r="L75" s="65" t="e">
        <f>'Summary (4)'!$H88</f>
        <v>#REF!</v>
      </c>
      <c r="M75" s="65" t="e">
        <f>'Summary (4)'!$H88</f>
        <v>#REF!</v>
      </c>
      <c r="N75" s="65" t="e">
        <f>'Summary (4)'!$H88</f>
        <v>#REF!</v>
      </c>
      <c r="O75" s="340" t="e">
        <f>'Summary (4)'!$H88</f>
        <v>#REF!</v>
      </c>
      <c r="P75" s="203" t="e">
        <f>'Summary (4)'!$H88</f>
        <v>#REF!</v>
      </c>
      <c r="Q75" s="202" t="e">
        <f>'Summary (4)'!$K88</f>
        <v>#REF!</v>
      </c>
      <c r="R75" s="65" t="e">
        <f>'Summary (4)'!$K88</f>
        <v>#REF!</v>
      </c>
      <c r="S75" s="65" t="e">
        <f>'Summary (4)'!$K88</f>
        <v>#REF!</v>
      </c>
      <c r="T75" s="65" t="e">
        <f>'Summary (4)'!$K88</f>
        <v>#REF!</v>
      </c>
      <c r="U75" s="65" t="e">
        <f>'Summary (4)'!$K88</f>
        <v>#REF!</v>
      </c>
      <c r="V75" s="340" t="e">
        <f>'Summary (4)'!$K88</f>
        <v>#REF!</v>
      </c>
      <c r="W75" s="203" t="e">
        <f>'Summary (4)'!$K88</f>
        <v>#REF!</v>
      </c>
      <c r="X75" s="202" t="e">
        <f>'Summary (4)'!$N88</f>
        <v>#REF!</v>
      </c>
      <c r="Y75" s="65" t="e">
        <f>'Summary (4)'!$N88</f>
        <v>#REF!</v>
      </c>
      <c r="Z75" s="65" t="e">
        <f>'Summary (4)'!$N88</f>
        <v>#REF!</v>
      </c>
      <c r="AA75" s="65" t="e">
        <f>'Summary (4)'!$N88</f>
        <v>#REF!</v>
      </c>
      <c r="AB75" s="65" t="e">
        <f>'Summary (4)'!$N88</f>
        <v>#REF!</v>
      </c>
      <c r="AC75" s="340" t="e">
        <f>'Summary (4)'!$N88</f>
        <v>#REF!</v>
      </c>
      <c r="AD75" s="203" t="e">
        <f>'Summary (4)'!$N88</f>
        <v>#REF!</v>
      </c>
      <c r="AE75" s="202" t="e">
        <f>'Summary (4)'!$Q88</f>
        <v>#REF!</v>
      </c>
      <c r="AF75" s="65" t="e">
        <f>'Summary (4)'!$Q88</f>
        <v>#REF!</v>
      </c>
      <c r="AG75" s="65" t="e">
        <f>'Summary (4)'!$Q88</f>
        <v>#REF!</v>
      </c>
      <c r="AH75" s="65" t="e">
        <f>'Summary (4)'!$Q88</f>
        <v>#REF!</v>
      </c>
      <c r="AI75" s="65" t="e">
        <f>'Summary (4)'!$Q88</f>
        <v>#REF!</v>
      </c>
      <c r="AJ75" s="340" t="e">
        <f>'Summary (4)'!$Q88</f>
        <v>#REF!</v>
      </c>
      <c r="AK75" s="203" t="e">
        <f>'Summary (4)'!$Q88</f>
        <v>#REF!</v>
      </c>
      <c r="AL75" s="202" t="e">
        <f>'Summary (4)'!$T88</f>
        <v>#REF!</v>
      </c>
      <c r="AM75" s="65" t="e">
        <f>'Summary (4)'!$T88</f>
        <v>#REF!</v>
      </c>
      <c r="AN75" s="65" t="e">
        <f>'Summary (4)'!$T88</f>
        <v>#REF!</v>
      </c>
      <c r="AO75" s="65" t="e">
        <f>'Summary (4)'!$T88</f>
        <v>#REF!</v>
      </c>
      <c r="AP75" s="65" t="e">
        <f>'Summary (4)'!$T88</f>
        <v>#REF!</v>
      </c>
      <c r="AQ75" s="340" t="e">
        <f>'Summary (4)'!$T88</f>
        <v>#REF!</v>
      </c>
      <c r="AR75" s="203" t="e">
        <f>'Summary (4)'!$T88</f>
        <v>#REF!</v>
      </c>
      <c r="AS75" s="202" t="e">
        <f>'Summary (4)'!$W88</f>
        <v>#REF!</v>
      </c>
      <c r="AT75" s="65" t="e">
        <f>'Summary (4)'!$W88</f>
        <v>#REF!</v>
      </c>
      <c r="AU75" s="65" t="e">
        <f>'Summary (4)'!$W88</f>
        <v>#REF!</v>
      </c>
      <c r="AV75" s="65" t="e">
        <f>'Summary (4)'!$W88</f>
        <v>#REF!</v>
      </c>
      <c r="AW75" s="65" t="e">
        <f>'Summary (4)'!$W88</f>
        <v>#REF!</v>
      </c>
      <c r="AX75" s="340" t="e">
        <f>'Summary (4)'!$W88</f>
        <v>#REF!</v>
      </c>
      <c r="AY75" s="203" t="e">
        <f>'Summary (4)'!$W88</f>
        <v>#REF!</v>
      </c>
      <c r="AZ75" s="202" t="e">
        <f>'Summary (4)'!$Z88</f>
        <v>#REF!</v>
      </c>
      <c r="BA75" s="65" t="e">
        <f>'Summary (4)'!$Z88</f>
        <v>#REF!</v>
      </c>
      <c r="BB75" s="65" t="e">
        <f>'Summary (4)'!$Z88</f>
        <v>#REF!</v>
      </c>
      <c r="BC75" s="65" t="e">
        <f>'Summary (4)'!$Z88</f>
        <v>#REF!</v>
      </c>
      <c r="BD75" s="65" t="e">
        <f>'Summary (4)'!$Z88</f>
        <v>#REF!</v>
      </c>
      <c r="BE75" s="340" t="e">
        <f>'Summary (4)'!$Z88</f>
        <v>#REF!</v>
      </c>
      <c r="BF75" s="203" t="e">
        <f>'Summary (4)'!$Z88</f>
        <v>#REF!</v>
      </c>
      <c r="BG75" s="202" t="e">
        <f>'Summary (4)'!$AC88</f>
        <v>#REF!</v>
      </c>
      <c r="BH75" s="65" t="e">
        <f>'Summary (4)'!$AC88</f>
        <v>#REF!</v>
      </c>
      <c r="BI75" s="65" t="e">
        <f>'Summary (4)'!$AC88</f>
        <v>#REF!</v>
      </c>
      <c r="BJ75" s="65" t="e">
        <f>'Summary (4)'!$AC88</f>
        <v>#REF!</v>
      </c>
      <c r="BK75" s="65" t="e">
        <f>'Summary (4)'!$AC88</f>
        <v>#REF!</v>
      </c>
      <c r="BL75" s="340" t="e">
        <f>'Summary (4)'!$AC88</f>
        <v>#REF!</v>
      </c>
      <c r="BM75" s="203" t="e">
        <f>'Summary (4)'!$AC88</f>
        <v>#REF!</v>
      </c>
      <c r="BN75" s="202" t="e">
        <f>'Summary (4)'!$AF88</f>
        <v>#REF!</v>
      </c>
      <c r="BO75" s="65" t="e">
        <f>'Summary (4)'!$AF88</f>
        <v>#REF!</v>
      </c>
      <c r="BP75" s="65" t="e">
        <f>'Summary (4)'!$AF88</f>
        <v>#REF!</v>
      </c>
      <c r="BQ75" s="65" t="e">
        <f>'Summary (4)'!$AF88</f>
        <v>#REF!</v>
      </c>
      <c r="BR75" s="65" t="e">
        <f>'Summary (4)'!$AF88</f>
        <v>#REF!</v>
      </c>
      <c r="BS75" s="340" t="e">
        <f>'Summary (4)'!$AF88</f>
        <v>#REF!</v>
      </c>
      <c r="BT75" s="203" t="e">
        <f>'Summary (4)'!$AF88</f>
        <v>#REF!</v>
      </c>
      <c r="BU75" s="65">
        <f>'Summary (4)'!AI88</f>
        <v>45413</v>
      </c>
      <c r="BV75" s="65">
        <f>'Summary (4)'!AJ88</f>
        <v>45413</v>
      </c>
      <c r="BW75" s="65">
        <f>'Summary (4)'!AK88</f>
        <v>45413</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(4)'!$E89</f>
        <v>#REF!</v>
      </c>
      <c r="D76" s="65" t="e">
        <f>'Summary (4)'!$E89</f>
        <v>#REF!</v>
      </c>
      <c r="E76" s="65" t="e">
        <f>'Summary (4)'!$E89</f>
        <v>#REF!</v>
      </c>
      <c r="F76" s="65" t="e">
        <f>'Summary (4)'!$E89</f>
        <v>#REF!</v>
      </c>
      <c r="G76" s="65" t="e">
        <f>'Summary (4)'!$E89</f>
        <v>#REF!</v>
      </c>
      <c r="H76" s="340" t="e">
        <f>'Summary (4)'!$E89</f>
        <v>#REF!</v>
      </c>
      <c r="I76" s="203" t="e">
        <f>'Summary (4)'!$E89</f>
        <v>#REF!</v>
      </c>
      <c r="J76" s="202" t="e">
        <f>'Summary (4)'!$H89</f>
        <v>#REF!</v>
      </c>
      <c r="K76" s="65" t="e">
        <f>'Summary (4)'!$H89</f>
        <v>#REF!</v>
      </c>
      <c r="L76" s="65" t="e">
        <f>'Summary (4)'!$H89</f>
        <v>#REF!</v>
      </c>
      <c r="M76" s="65" t="e">
        <f>'Summary (4)'!$H89</f>
        <v>#REF!</v>
      </c>
      <c r="N76" s="65" t="e">
        <f>'Summary (4)'!$H89</f>
        <v>#REF!</v>
      </c>
      <c r="O76" s="340" t="e">
        <f>'Summary (4)'!$H89</f>
        <v>#REF!</v>
      </c>
      <c r="P76" s="203" t="e">
        <f>'Summary (4)'!$H89</f>
        <v>#REF!</v>
      </c>
      <c r="Q76" s="202" t="e">
        <f>'Summary (4)'!$K89</f>
        <v>#REF!</v>
      </c>
      <c r="R76" s="65" t="e">
        <f>'Summary (4)'!$K89</f>
        <v>#REF!</v>
      </c>
      <c r="S76" s="65" t="e">
        <f>'Summary (4)'!$K89</f>
        <v>#REF!</v>
      </c>
      <c r="T76" s="65" t="e">
        <f>'Summary (4)'!$K89</f>
        <v>#REF!</v>
      </c>
      <c r="U76" s="65" t="e">
        <f>'Summary (4)'!$K89</f>
        <v>#REF!</v>
      </c>
      <c r="V76" s="340" t="e">
        <f>'Summary (4)'!$K89</f>
        <v>#REF!</v>
      </c>
      <c r="W76" s="203" t="e">
        <f>'Summary (4)'!$K89</f>
        <v>#REF!</v>
      </c>
      <c r="X76" s="202" t="e">
        <f>'Summary (4)'!$N89</f>
        <v>#REF!</v>
      </c>
      <c r="Y76" s="65" t="e">
        <f>'Summary (4)'!$N89</f>
        <v>#REF!</v>
      </c>
      <c r="Z76" s="65" t="e">
        <f>'Summary (4)'!$N89</f>
        <v>#REF!</v>
      </c>
      <c r="AA76" s="65" t="e">
        <f>'Summary (4)'!$N89</f>
        <v>#REF!</v>
      </c>
      <c r="AB76" s="65" t="e">
        <f>'Summary (4)'!$N89</f>
        <v>#REF!</v>
      </c>
      <c r="AC76" s="340" t="e">
        <f>'Summary (4)'!$N89</f>
        <v>#REF!</v>
      </c>
      <c r="AD76" s="203" t="e">
        <f>'Summary (4)'!$N89</f>
        <v>#REF!</v>
      </c>
      <c r="AE76" s="202" t="e">
        <f>'Summary (4)'!$Q89</f>
        <v>#REF!</v>
      </c>
      <c r="AF76" s="65" t="e">
        <f>'Summary (4)'!$Q89</f>
        <v>#REF!</v>
      </c>
      <c r="AG76" s="65" t="e">
        <f>'Summary (4)'!$Q89</f>
        <v>#REF!</v>
      </c>
      <c r="AH76" s="65" t="e">
        <f>'Summary (4)'!$Q89</f>
        <v>#REF!</v>
      </c>
      <c r="AI76" s="65" t="e">
        <f>'Summary (4)'!$Q89</f>
        <v>#REF!</v>
      </c>
      <c r="AJ76" s="340" t="e">
        <f>'Summary (4)'!$Q89</f>
        <v>#REF!</v>
      </c>
      <c r="AK76" s="203" t="e">
        <f>'Summary (4)'!$Q89</f>
        <v>#REF!</v>
      </c>
      <c r="AL76" s="202" t="e">
        <f>'Summary (4)'!$T89</f>
        <v>#REF!</v>
      </c>
      <c r="AM76" s="65" t="e">
        <f>'Summary (4)'!$T89</f>
        <v>#REF!</v>
      </c>
      <c r="AN76" s="65" t="e">
        <f>'Summary (4)'!$T89</f>
        <v>#REF!</v>
      </c>
      <c r="AO76" s="65" t="e">
        <f>'Summary (4)'!$T89</f>
        <v>#REF!</v>
      </c>
      <c r="AP76" s="65" t="e">
        <f>'Summary (4)'!$T89</f>
        <v>#REF!</v>
      </c>
      <c r="AQ76" s="340" t="e">
        <f>'Summary (4)'!$T89</f>
        <v>#REF!</v>
      </c>
      <c r="AR76" s="203" t="e">
        <f>'Summary (4)'!$T89</f>
        <v>#REF!</v>
      </c>
      <c r="AS76" s="202" t="e">
        <f>'Summary (4)'!$W89</f>
        <v>#REF!</v>
      </c>
      <c r="AT76" s="65" t="e">
        <f>'Summary (4)'!$W89</f>
        <v>#REF!</v>
      </c>
      <c r="AU76" s="65" t="e">
        <f>'Summary (4)'!$W89</f>
        <v>#REF!</v>
      </c>
      <c r="AV76" s="65" t="e">
        <f>'Summary (4)'!$W89</f>
        <v>#REF!</v>
      </c>
      <c r="AW76" s="65" t="e">
        <f>'Summary (4)'!$W89</f>
        <v>#REF!</v>
      </c>
      <c r="AX76" s="340" t="e">
        <f>'Summary (4)'!$W89</f>
        <v>#REF!</v>
      </c>
      <c r="AY76" s="203" t="e">
        <f>'Summary (4)'!$W89</f>
        <v>#REF!</v>
      </c>
      <c r="AZ76" s="202" t="e">
        <f>'Summary (4)'!$Z89</f>
        <v>#REF!</v>
      </c>
      <c r="BA76" s="65" t="e">
        <f>'Summary (4)'!$Z89</f>
        <v>#REF!</v>
      </c>
      <c r="BB76" s="65" t="e">
        <f>'Summary (4)'!$Z89</f>
        <v>#REF!</v>
      </c>
      <c r="BC76" s="65" t="e">
        <f>'Summary (4)'!$Z89</f>
        <v>#REF!</v>
      </c>
      <c r="BD76" s="65" t="e">
        <f>'Summary (4)'!$Z89</f>
        <v>#REF!</v>
      </c>
      <c r="BE76" s="340" t="e">
        <f>'Summary (4)'!$Z89</f>
        <v>#REF!</v>
      </c>
      <c r="BF76" s="203" t="e">
        <f>'Summary (4)'!$Z89</f>
        <v>#REF!</v>
      </c>
      <c r="BG76" s="202" t="e">
        <f>'Summary (4)'!$AC89</f>
        <v>#REF!</v>
      </c>
      <c r="BH76" s="65" t="e">
        <f>'Summary (4)'!$AC89</f>
        <v>#REF!</v>
      </c>
      <c r="BI76" s="65" t="e">
        <f>'Summary (4)'!$AC89</f>
        <v>#REF!</v>
      </c>
      <c r="BJ76" s="65" t="e">
        <f>'Summary (4)'!$AC89</f>
        <v>#REF!</v>
      </c>
      <c r="BK76" s="65" t="e">
        <f>'Summary (4)'!$AC89</f>
        <v>#REF!</v>
      </c>
      <c r="BL76" s="340" t="e">
        <f>'Summary (4)'!$AC89</f>
        <v>#REF!</v>
      </c>
      <c r="BM76" s="203" t="e">
        <f>'Summary (4)'!$AC89</f>
        <v>#REF!</v>
      </c>
      <c r="BN76" s="202" t="e">
        <f>'Summary (4)'!$AF89</f>
        <v>#REF!</v>
      </c>
      <c r="BO76" s="65" t="e">
        <f>'Summary (4)'!$AF89</f>
        <v>#REF!</v>
      </c>
      <c r="BP76" s="65" t="e">
        <f>'Summary (4)'!$AF89</f>
        <v>#REF!</v>
      </c>
      <c r="BQ76" s="65" t="e">
        <f>'Summary (4)'!$AF89</f>
        <v>#REF!</v>
      </c>
      <c r="BR76" s="65" t="e">
        <f>'Summary (4)'!$AF89</f>
        <v>#REF!</v>
      </c>
      <c r="BS76" s="340" t="e">
        <f>'Summary (4)'!$AF89</f>
        <v>#REF!</v>
      </c>
      <c r="BT76" s="203" t="e">
        <f>'Summary (4)'!$AF89</f>
        <v>#REF!</v>
      </c>
      <c r="BU76" s="65">
        <f>'Summary (4)'!AI89</f>
        <v>47238</v>
      </c>
      <c r="BV76" s="65">
        <f>'Summary (4)'!AJ89</f>
        <v>47238</v>
      </c>
      <c r="BW76" s="65">
        <f>'Summary (4)'!AK89</f>
        <v>47238</v>
      </c>
    </row>
    <row r="77" spans="1:112" s="60" customFormat="1">
      <c r="A77" s="482" t="s">
        <v>220</v>
      </c>
      <c r="B77" s="482"/>
      <c r="C77" s="202">
        <f>'Summary (4)'!$E90</f>
        <v>0</v>
      </c>
      <c r="D77" s="65">
        <f>'Summary (4)'!$E90</f>
        <v>0</v>
      </c>
      <c r="E77" s="65">
        <f>'Summary (4)'!$E90</f>
        <v>0</v>
      </c>
      <c r="F77" s="65">
        <f>'Summary (4)'!$E90</f>
        <v>0</v>
      </c>
      <c r="G77" s="65">
        <f>'Summary (4)'!$E90</f>
        <v>0</v>
      </c>
      <c r="H77" s="340">
        <f>'Summary (4)'!$E90</f>
        <v>0</v>
      </c>
      <c r="I77" s="203">
        <f>'Summary (4)'!$E90</f>
        <v>0</v>
      </c>
      <c r="J77" s="202">
        <f>'Summary (4)'!$H90</f>
        <v>0</v>
      </c>
      <c r="K77" s="65">
        <f>'Summary (4)'!$H90</f>
        <v>0</v>
      </c>
      <c r="L77" s="65">
        <f>'Summary (4)'!$H90</f>
        <v>0</v>
      </c>
      <c r="M77" s="65">
        <f>'Summary (4)'!$H90</f>
        <v>0</v>
      </c>
      <c r="N77" s="65">
        <f>'Summary (4)'!$H90</f>
        <v>0</v>
      </c>
      <c r="O77" s="340">
        <f>'Summary (4)'!$H90</f>
        <v>0</v>
      </c>
      <c r="P77" s="203">
        <f>'Summary (4)'!$H90</f>
        <v>0</v>
      </c>
      <c r="Q77" s="202">
        <f>'Summary (4)'!$K90</f>
        <v>0</v>
      </c>
      <c r="R77" s="65">
        <f>'Summary (4)'!$K90</f>
        <v>0</v>
      </c>
      <c r="S77" s="65">
        <f>'Summary (4)'!$K90</f>
        <v>0</v>
      </c>
      <c r="T77" s="65">
        <f>'Summary (4)'!$K90</f>
        <v>0</v>
      </c>
      <c r="U77" s="65">
        <f>'Summary (4)'!$K90</f>
        <v>0</v>
      </c>
      <c r="V77" s="340">
        <f>'Summary (4)'!$K90</f>
        <v>0</v>
      </c>
      <c r="W77" s="203">
        <f>'Summary (4)'!$K90</f>
        <v>0</v>
      </c>
      <c r="X77" s="202">
        <f>'Summary (4)'!$N90</f>
        <v>0</v>
      </c>
      <c r="Y77" s="65">
        <f>'Summary (4)'!$N90</f>
        <v>0</v>
      </c>
      <c r="Z77" s="65">
        <f>'Summary (4)'!$N90</f>
        <v>0</v>
      </c>
      <c r="AA77" s="65">
        <f>'Summary (4)'!$N90</f>
        <v>0</v>
      </c>
      <c r="AB77" s="65">
        <f>'Summary (4)'!$N90</f>
        <v>0</v>
      </c>
      <c r="AC77" s="340">
        <f>'Summary (4)'!$N90</f>
        <v>0</v>
      </c>
      <c r="AD77" s="203">
        <f>'Summary (4)'!$N90</f>
        <v>0</v>
      </c>
      <c r="AE77" s="202">
        <f>'Summary (4)'!$Q90</f>
        <v>0</v>
      </c>
      <c r="AF77" s="65">
        <f>'Summary (4)'!$Q90</f>
        <v>0</v>
      </c>
      <c r="AG77" s="65">
        <f>'Summary (4)'!$Q90</f>
        <v>0</v>
      </c>
      <c r="AH77" s="65">
        <f>'Summary (4)'!$Q90</f>
        <v>0</v>
      </c>
      <c r="AI77" s="65">
        <f>'Summary (4)'!$Q90</f>
        <v>0</v>
      </c>
      <c r="AJ77" s="340">
        <f>'Summary (4)'!$Q90</f>
        <v>0</v>
      </c>
      <c r="AK77" s="203">
        <f>'Summary (4)'!$Q90</f>
        <v>0</v>
      </c>
      <c r="AL77" s="202">
        <f>'Summary (4)'!$T90</f>
        <v>0</v>
      </c>
      <c r="AM77" s="65">
        <f>'Summary (4)'!$T90</f>
        <v>0</v>
      </c>
      <c r="AN77" s="65">
        <f>'Summary (4)'!$T90</f>
        <v>0</v>
      </c>
      <c r="AO77" s="65">
        <f>'Summary (4)'!$T90</f>
        <v>0</v>
      </c>
      <c r="AP77" s="65">
        <f>'Summary (4)'!$T90</f>
        <v>0</v>
      </c>
      <c r="AQ77" s="340">
        <f>'Summary (4)'!$T90</f>
        <v>0</v>
      </c>
      <c r="AR77" s="203">
        <f>'Summary (4)'!$T90</f>
        <v>0</v>
      </c>
      <c r="AS77" s="202">
        <f>'Summary (4)'!$W90</f>
        <v>0</v>
      </c>
      <c r="AT77" s="65">
        <f>'Summary (4)'!$W90</f>
        <v>0</v>
      </c>
      <c r="AU77" s="65">
        <f>'Summary (4)'!$W90</f>
        <v>0</v>
      </c>
      <c r="AV77" s="65">
        <f>'Summary (4)'!$W90</f>
        <v>0</v>
      </c>
      <c r="AW77" s="65">
        <f>'Summary (4)'!$W90</f>
        <v>0</v>
      </c>
      <c r="AX77" s="340">
        <f>'Summary (4)'!$W90</f>
        <v>0</v>
      </c>
      <c r="AY77" s="203">
        <f>'Summary (4)'!$W90</f>
        <v>0</v>
      </c>
      <c r="AZ77" s="202">
        <f>'Summary (4)'!$Z90</f>
        <v>0</v>
      </c>
      <c r="BA77" s="65">
        <f>'Summary (4)'!$Z90</f>
        <v>0</v>
      </c>
      <c r="BB77" s="65">
        <f>'Summary (4)'!$Z90</f>
        <v>0</v>
      </c>
      <c r="BC77" s="65">
        <f>'Summary (4)'!$Z90</f>
        <v>0</v>
      </c>
      <c r="BD77" s="65">
        <f>'Summary (4)'!$Z90</f>
        <v>0</v>
      </c>
      <c r="BE77" s="340">
        <f>'Summary (4)'!$Z90</f>
        <v>0</v>
      </c>
      <c r="BF77" s="203">
        <f>'Summary (4)'!$Z90</f>
        <v>0</v>
      </c>
      <c r="BG77" s="202">
        <f>'Summary (4)'!$AC90</f>
        <v>0</v>
      </c>
      <c r="BH77" s="65">
        <f>'Summary (4)'!$AC90</f>
        <v>0</v>
      </c>
      <c r="BI77" s="65">
        <f>'Summary (4)'!$AC90</f>
        <v>0</v>
      </c>
      <c r="BJ77" s="65">
        <f>'Summary (4)'!$AC90</f>
        <v>0</v>
      </c>
      <c r="BK77" s="65">
        <f>'Summary (4)'!$AC90</f>
        <v>0</v>
      </c>
      <c r="BL77" s="340">
        <f>'Summary (4)'!$AC90</f>
        <v>0</v>
      </c>
      <c r="BM77" s="203">
        <f>'Summary (4)'!$AC90</f>
        <v>0</v>
      </c>
      <c r="BN77" s="202">
        <f>'Summary (4)'!$AF90</f>
        <v>0</v>
      </c>
      <c r="BO77" s="65">
        <f>'Summary (4)'!$AF90</f>
        <v>0</v>
      </c>
      <c r="BP77" s="65">
        <f>'Summary (4)'!$AF90</f>
        <v>0</v>
      </c>
      <c r="BQ77" s="65">
        <f>'Summary (4)'!$AF90</f>
        <v>0</v>
      </c>
      <c r="BR77" s="65">
        <f>'Summary (4)'!$AF90</f>
        <v>0</v>
      </c>
      <c r="BS77" s="340">
        <f>'Summary (4)'!$AF90</f>
        <v>0</v>
      </c>
      <c r="BT77" s="203">
        <f>'Summary (4)'!$AF90</f>
        <v>0</v>
      </c>
      <c r="BU77" s="65">
        <f>'Summary (4)'!AI90</f>
        <v>0</v>
      </c>
      <c r="BV77" s="65">
        <f>'Summary (4)'!AJ90</f>
        <v>0</v>
      </c>
      <c r="BW77" s="65">
        <f>'Summary (4)'!AK90</f>
        <v>0</v>
      </c>
    </row>
    <row r="78" spans="1:112" s="60" customFormat="1" ht="16.5" thickBot="1">
      <c r="A78" s="484" t="s">
        <v>234</v>
      </c>
      <c r="B78" s="484"/>
      <c r="C78" s="204" t="e">
        <f>'Summary (4)'!$E91</f>
        <v>#REF!</v>
      </c>
      <c r="D78" s="205" t="e">
        <f>'Summary (4)'!$E91</f>
        <v>#REF!</v>
      </c>
      <c r="E78" s="205" t="e">
        <f>'Summary (4)'!$E91</f>
        <v>#REF!</v>
      </c>
      <c r="F78" s="205" t="e">
        <f>'Summary (4)'!$E91</f>
        <v>#REF!</v>
      </c>
      <c r="G78" s="205" t="e">
        <f>'Summary (4)'!$E91</f>
        <v>#REF!</v>
      </c>
      <c r="H78" s="341" t="e">
        <f>'Summary (4)'!$E91</f>
        <v>#REF!</v>
      </c>
      <c r="I78" s="206" t="e">
        <f>'Summary (4)'!$E91</f>
        <v>#REF!</v>
      </c>
      <c r="J78" s="204" t="e">
        <f>'Summary (4)'!$H91</f>
        <v>#REF!</v>
      </c>
      <c r="K78" s="205" t="e">
        <f>'Summary (4)'!$H91</f>
        <v>#REF!</v>
      </c>
      <c r="L78" s="205" t="e">
        <f>'Summary (4)'!$H91</f>
        <v>#REF!</v>
      </c>
      <c r="M78" s="205" t="e">
        <f>'Summary (4)'!$H91</f>
        <v>#REF!</v>
      </c>
      <c r="N78" s="205" t="e">
        <f>'Summary (4)'!$H91</f>
        <v>#REF!</v>
      </c>
      <c r="O78" s="341" t="e">
        <f>'Summary (4)'!$H91</f>
        <v>#REF!</v>
      </c>
      <c r="P78" s="206" t="e">
        <f>'Summary (4)'!$H91</f>
        <v>#REF!</v>
      </c>
      <c r="Q78" s="204" t="e">
        <f>'Summary (4)'!$K91</f>
        <v>#REF!</v>
      </c>
      <c r="R78" s="205" t="e">
        <f>'Summary (4)'!$K91</f>
        <v>#REF!</v>
      </c>
      <c r="S78" s="205" t="e">
        <f>'Summary (4)'!$K91</f>
        <v>#REF!</v>
      </c>
      <c r="T78" s="205" t="e">
        <f>'Summary (4)'!$K91</f>
        <v>#REF!</v>
      </c>
      <c r="U78" s="205" t="e">
        <f>'Summary (4)'!$K91</f>
        <v>#REF!</v>
      </c>
      <c r="V78" s="341" t="e">
        <f>'Summary (4)'!$K91</f>
        <v>#REF!</v>
      </c>
      <c r="W78" s="206" t="e">
        <f>'Summary (4)'!$K91</f>
        <v>#REF!</v>
      </c>
      <c r="X78" s="204" t="e">
        <f>'Summary (4)'!$N91</f>
        <v>#REF!</v>
      </c>
      <c r="Y78" s="205" t="e">
        <f>'Summary (4)'!$N91</f>
        <v>#REF!</v>
      </c>
      <c r="Z78" s="205" t="e">
        <f>'Summary (4)'!$N91</f>
        <v>#REF!</v>
      </c>
      <c r="AA78" s="205" t="e">
        <f>'Summary (4)'!$N91</f>
        <v>#REF!</v>
      </c>
      <c r="AB78" s="205" t="e">
        <f>'Summary (4)'!$N91</f>
        <v>#REF!</v>
      </c>
      <c r="AC78" s="341" t="e">
        <f>'Summary (4)'!$N91</f>
        <v>#REF!</v>
      </c>
      <c r="AD78" s="206" t="e">
        <f>'Summary (4)'!$N91</f>
        <v>#REF!</v>
      </c>
      <c r="AE78" s="204" t="e">
        <f>'Summary (4)'!$Q91</f>
        <v>#REF!</v>
      </c>
      <c r="AF78" s="205" t="e">
        <f>'Summary (4)'!$Q91</f>
        <v>#REF!</v>
      </c>
      <c r="AG78" s="205" t="e">
        <f>'Summary (4)'!$Q91</f>
        <v>#REF!</v>
      </c>
      <c r="AH78" s="205" t="e">
        <f>'Summary (4)'!$Q91</f>
        <v>#REF!</v>
      </c>
      <c r="AI78" s="205" t="e">
        <f>'Summary (4)'!$Q91</f>
        <v>#REF!</v>
      </c>
      <c r="AJ78" s="341" t="e">
        <f>'Summary (4)'!$Q91</f>
        <v>#REF!</v>
      </c>
      <c r="AK78" s="206" t="e">
        <f>'Summary (4)'!$Q91</f>
        <v>#REF!</v>
      </c>
      <c r="AL78" s="204" t="e">
        <f>'Summary (4)'!$T91</f>
        <v>#REF!</v>
      </c>
      <c r="AM78" s="205" t="e">
        <f>'Summary (4)'!$T91</f>
        <v>#REF!</v>
      </c>
      <c r="AN78" s="205" t="e">
        <f>'Summary (4)'!$T91</f>
        <v>#REF!</v>
      </c>
      <c r="AO78" s="205" t="e">
        <f>'Summary (4)'!$T91</f>
        <v>#REF!</v>
      </c>
      <c r="AP78" s="205" t="e">
        <f>'Summary (4)'!$T91</f>
        <v>#REF!</v>
      </c>
      <c r="AQ78" s="341" t="e">
        <f>'Summary (4)'!$T91</f>
        <v>#REF!</v>
      </c>
      <c r="AR78" s="206" t="e">
        <f>'Summary (4)'!$T91</f>
        <v>#REF!</v>
      </c>
      <c r="AS78" s="204" t="e">
        <f>'Summary (4)'!$W91</f>
        <v>#REF!</v>
      </c>
      <c r="AT78" s="205" t="e">
        <f>'Summary (4)'!$W91</f>
        <v>#REF!</v>
      </c>
      <c r="AU78" s="205" t="e">
        <f>'Summary (4)'!$W91</f>
        <v>#REF!</v>
      </c>
      <c r="AV78" s="205" t="e">
        <f>'Summary (4)'!$W91</f>
        <v>#REF!</v>
      </c>
      <c r="AW78" s="205" t="e">
        <f>'Summary (4)'!$W91</f>
        <v>#REF!</v>
      </c>
      <c r="AX78" s="341" t="e">
        <f>'Summary (4)'!$W91</f>
        <v>#REF!</v>
      </c>
      <c r="AY78" s="206" t="e">
        <f>'Summary (4)'!$W91</f>
        <v>#REF!</v>
      </c>
      <c r="AZ78" s="204" t="e">
        <f>'Summary (4)'!$Z91</f>
        <v>#REF!</v>
      </c>
      <c r="BA78" s="205" t="e">
        <f>'Summary (4)'!$Z91</f>
        <v>#REF!</v>
      </c>
      <c r="BB78" s="205" t="e">
        <f>'Summary (4)'!$Z91</f>
        <v>#REF!</v>
      </c>
      <c r="BC78" s="205" t="e">
        <f>'Summary (4)'!$Z91</f>
        <v>#REF!</v>
      </c>
      <c r="BD78" s="205" t="e">
        <f>'Summary (4)'!$Z91</f>
        <v>#REF!</v>
      </c>
      <c r="BE78" s="341" t="e">
        <f>'Summary (4)'!$Z91</f>
        <v>#REF!</v>
      </c>
      <c r="BF78" s="206" t="e">
        <f>'Summary (4)'!$Z91</f>
        <v>#REF!</v>
      </c>
      <c r="BG78" s="204" t="e">
        <f>'Summary (4)'!$AC91</f>
        <v>#REF!</v>
      </c>
      <c r="BH78" s="205" t="e">
        <f>'Summary (4)'!$AC91</f>
        <v>#REF!</v>
      </c>
      <c r="BI78" s="205" t="e">
        <f>'Summary (4)'!$AC91</f>
        <v>#REF!</v>
      </c>
      <c r="BJ78" s="205" t="e">
        <f>'Summary (4)'!$AC91</f>
        <v>#REF!</v>
      </c>
      <c r="BK78" s="205" t="e">
        <f>'Summary (4)'!$AC91</f>
        <v>#REF!</v>
      </c>
      <c r="BL78" s="341" t="e">
        <f>'Summary (4)'!$AC91</f>
        <v>#REF!</v>
      </c>
      <c r="BM78" s="206" t="e">
        <f>'Summary (4)'!$AC91</f>
        <v>#REF!</v>
      </c>
      <c r="BN78" s="204" t="e">
        <f>'Summary (4)'!$AF91</f>
        <v>#REF!</v>
      </c>
      <c r="BO78" s="205" t="e">
        <f>'Summary (4)'!$AF91</f>
        <v>#REF!</v>
      </c>
      <c r="BP78" s="205" t="e">
        <f>'Summary (4)'!$AF91</f>
        <v>#REF!</v>
      </c>
      <c r="BQ78" s="205" t="e">
        <f>'Summary (4)'!$AF91</f>
        <v>#REF!</v>
      </c>
      <c r="BR78" s="205" t="e">
        <f>'Summary (4)'!$AF91</f>
        <v>#REF!</v>
      </c>
      <c r="BS78" s="341" t="e">
        <f>'Summary (4)'!$AF91</f>
        <v>#REF!</v>
      </c>
      <c r="BT78" s="206" t="e">
        <f>'Summary (4)'!$AF91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387" priority="13">
      <formula>AND(C15&gt;0,C15&lt;C$79)</formula>
    </cfRule>
  </conditionalFormatting>
  <conditionalFormatting sqref="C15:E57 J15:L57 Q15:S57 X15:Z57 AE15:AG57 AL15:AN57 AS15:AU57 AZ15:BB57 BG15:BI57 BN15:BP57">
    <cfRule type="expression" dxfId="386" priority="10">
      <formula>$A15=""</formula>
    </cfRule>
    <cfRule type="containsBlanks" dxfId="385" priority="12">
      <formula>LEN(TRIM(C15))=0</formula>
    </cfRule>
  </conditionalFormatting>
  <conditionalFormatting sqref="C59:BQ62 BR61 BT61">
    <cfRule type="expression" dxfId="383" priority="499">
      <formula>C$77&gt;C$76</formula>
    </cfRule>
  </conditionalFormatting>
  <conditionalFormatting sqref="C15:BT57 C58 G58:J58 Q58 X58 AE58 AL58 AS58 AZ58 BG58 BN58 N58:P62 U58:W62 AB58:AD62 AI58:AK62 AP58:AR62 AW58:AY62 BD58:BF62 BK58:BM62 BR58:BT62">
    <cfRule type="expression" dxfId="382" priority="7">
      <formula>C$77&gt;C$76</formula>
    </cfRule>
  </conditionalFormatting>
  <conditionalFormatting sqref="N60 P60 U60 W60 AB60 AD60 AI60 AK60 AP60 AR60 AW60 AY60 BD60 BF60 BK60 BM60 BR60 BT60 G60 I60">
    <cfRule type="containsBlanks" dxfId="381" priority="11">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98" id="{A5A0F91B-63AC-4BFA-AC4E-AE4552A65EB8}">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502" id="{EFC61B16-8660-467C-A6BA-7423F5E8003E}">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L125"/>
  <sheetViews>
    <sheetView showGridLines="0" showZeros="0" zoomScaleNormal="100" workbookViewId="0">
      <pane xSplit="1" ySplit="13" topLeftCell="I75" activePane="bottomRight" state="frozen"/>
      <selection activeCell="B9" sqref="B9:I9"/>
      <selection pane="topRight" activeCell="B9" sqref="B9:I9"/>
      <selection pane="bottomLeft" activeCell="B9" sqref="B9:I9"/>
      <selection pane="bottomRight" activeCell="B9" sqref="B9:I9"/>
    </sheetView>
  </sheetViews>
  <sheetFormatPr defaultColWidth="9.85546875" defaultRowHeight="12.75" outlineLevelCol="1"/>
  <cols>
    <col min="1" max="1" width="20.140625" customWidth="1"/>
    <col min="2" max="2" width="41.710937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63" t="str">
        <f>'Summary (4)'!A1</f>
        <v>DEPARTMENT OF HOMELESSNESS AND SUPPORTIVE HOUSING</v>
      </c>
      <c r="B1" s="63"/>
      <c r="C1" s="56"/>
      <c r="D1" s="56"/>
      <c r="E1" s="56"/>
      <c r="F1" s="56"/>
      <c r="G1" s="56"/>
      <c r="AI1" s="437"/>
    </row>
    <row r="2" spans="1:35" ht="15.75">
      <c r="A2" s="63" t="s">
        <v>288</v>
      </c>
      <c r="B2" s="63"/>
      <c r="C2" s="63"/>
      <c r="D2" s="56"/>
      <c r="E2" s="56"/>
      <c r="F2" s="56"/>
      <c r="G2" s="59"/>
    </row>
    <row r="3" spans="1:35" ht="15" customHeight="1">
      <c r="A3" s="68" t="s">
        <v>220</v>
      </c>
      <c r="B3" s="587">
        <f>'Summary (4)'!B3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(4)'!A7</f>
        <v>Provider Name</v>
      </c>
      <c r="B4" s="588">
        <f>'Summary (4)'!B7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(4)'!A8</f>
        <v>Program</v>
      </c>
      <c r="B5" s="588" t="str">
        <f>'Summary (4)'!B8</f>
        <v>RFQ #142 TAY Site in SOMA</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75">
      <c r="A6" s="69" t="str">
        <f>'Summary (4)'!A9</f>
        <v>F$P Contract ID#</v>
      </c>
      <c r="B6" s="589" t="e">
        <f>'Summary (4)'!B9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75">
      <c r="A7" s="69" t="s">
        <v>283</v>
      </c>
      <c r="B7" s="594">
        <f>'Summary (4)'!B12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9" t="e">
        <f>'Summary (4)'!E17</f>
        <v>#REF!</v>
      </c>
      <c r="D8" s="1599"/>
      <c r="E8" s="1599"/>
      <c r="F8" s="1598" t="e">
        <f>'Summary (4)'!H17</f>
        <v>#REF!</v>
      </c>
      <c r="G8" s="1598"/>
      <c r="H8" s="1598"/>
      <c r="I8" s="1598" t="e">
        <f>'Summary (4)'!K17</f>
        <v>#REF!</v>
      </c>
      <c r="J8" s="1598"/>
      <c r="K8" s="1598"/>
      <c r="L8" s="1598" t="e">
        <f>'Summary (4)'!N17</f>
        <v>#REF!</v>
      </c>
      <c r="M8" s="1598"/>
      <c r="N8" s="1598"/>
      <c r="O8" s="1598" t="e">
        <f>'Summary (4)'!Q17</f>
        <v>#REF!</v>
      </c>
      <c r="P8" s="1598"/>
      <c r="Q8" s="1598"/>
      <c r="R8" s="1598" t="e">
        <f>'Summary (4)'!T17</f>
        <v>#REF!</v>
      </c>
      <c r="S8" s="1598"/>
      <c r="T8" s="1598"/>
      <c r="U8" s="1598" t="e">
        <f>'Summary (4)'!W17</f>
        <v>#REF!</v>
      </c>
      <c r="V8" s="1598"/>
      <c r="W8" s="1598"/>
      <c r="X8" s="1598" t="e">
        <f>'Summary (4)'!Z17</f>
        <v>#REF!</v>
      </c>
      <c r="Y8" s="1598"/>
      <c r="Z8" s="1598"/>
      <c r="AA8" s="1598" t="e">
        <f>'Summary (4)'!AC17</f>
        <v>#REF!</v>
      </c>
      <c r="AB8" s="1598"/>
      <c r="AC8" s="1598"/>
      <c r="AD8" s="1598" t="e">
        <f>'Summary (4)'!AF17</f>
        <v>#REF!</v>
      </c>
      <c r="AE8" s="1598"/>
      <c r="AF8" s="1598"/>
    </row>
    <row r="9" spans="1:35" ht="24.75" customHeight="1">
      <c r="C9" s="1607" t="str">
        <f>'Summary (4)'!E18</f>
        <v>Year 1</v>
      </c>
      <c r="D9" s="1608"/>
      <c r="E9" s="1609"/>
      <c r="F9" s="1622" t="str">
        <f>'Summary (4)'!H18</f>
        <v>Year 2</v>
      </c>
      <c r="G9" s="1623"/>
      <c r="H9" s="1624"/>
      <c r="I9" s="1625" t="str">
        <f>'Summary (4)'!K18</f>
        <v>Year 3</v>
      </c>
      <c r="J9" s="1626"/>
      <c r="K9" s="1627"/>
      <c r="L9" s="1628" t="str">
        <f>'Summary (4)'!N18</f>
        <v>Year 4</v>
      </c>
      <c r="M9" s="1629"/>
      <c r="N9" s="1630"/>
      <c r="O9" s="1631" t="str">
        <f>'Summary (4)'!Q18</f>
        <v>Year 5</v>
      </c>
      <c r="P9" s="1632"/>
      <c r="Q9" s="1633"/>
      <c r="R9" s="1634" t="str">
        <f>'Summary (4)'!T18</f>
        <v>Year 6</v>
      </c>
      <c r="S9" s="1635"/>
      <c r="T9" s="1636"/>
      <c r="U9" s="1637" t="str">
        <f>'Summary (4)'!W18</f>
        <v>Year 7</v>
      </c>
      <c r="V9" s="1638"/>
      <c r="W9" s="1639"/>
      <c r="X9" s="1610" t="str">
        <f>'Summary (4)'!Z18</f>
        <v>Year 8</v>
      </c>
      <c r="Y9" s="1611"/>
      <c r="Z9" s="1612"/>
      <c r="AA9" s="1613" t="str">
        <f>'Summary (4)'!AC18</f>
        <v>Year 9</v>
      </c>
      <c r="AB9" s="1614"/>
      <c r="AC9" s="1615"/>
      <c r="AD9" s="1616" t="str">
        <f>'Summary (4)'!AF18</f>
        <v>Year 10</v>
      </c>
      <c r="AE9" s="1617"/>
      <c r="AF9" s="1618"/>
      <c r="AG9" s="1619" t="s">
        <v>259</v>
      </c>
      <c r="AH9" s="1620"/>
      <c r="AI9" s="1621"/>
    </row>
    <row r="10" spans="1:35" s="21" customFormat="1" ht="27" customHeight="1">
      <c r="C10" s="526" t="e">
        <f>'Salary Detail (4)'!G11</f>
        <v>#REF!</v>
      </c>
      <c r="D10" s="527" t="e">
        <f>'Salary Detail (4)'!H11</f>
        <v>#REF!</v>
      </c>
      <c r="E10" s="528" t="e">
        <f>'Salary Detail (4)'!I11</f>
        <v>#REF!</v>
      </c>
      <c r="F10" s="529" t="e">
        <f>'Salary Detail (4)'!N11</f>
        <v>#REF!</v>
      </c>
      <c r="G10" s="530" t="e">
        <f>'Salary Detail (4)'!O11</f>
        <v>#REF!</v>
      </c>
      <c r="H10" s="531" t="e">
        <f>'Salary Detail (4)'!P11</f>
        <v>#REF!</v>
      </c>
      <c r="I10" s="532" t="e">
        <f>'Salary Detail (4)'!U11</f>
        <v>#REF!</v>
      </c>
      <c r="J10" s="533" t="e">
        <f>'Salary Detail (4)'!V11</f>
        <v>#REF!</v>
      </c>
      <c r="K10" s="534" t="e">
        <f>'Salary Detail (4)'!W11</f>
        <v>#REF!</v>
      </c>
      <c r="L10" s="535" t="e">
        <f>'Salary Detail (4)'!AB11</f>
        <v>#REF!</v>
      </c>
      <c r="M10" s="536" t="e">
        <f>'Salary Detail (4)'!AC11</f>
        <v>#REF!</v>
      </c>
      <c r="N10" s="537" t="e">
        <f>'Salary Detail (4)'!AD11</f>
        <v>#REF!</v>
      </c>
      <c r="O10" s="538" t="e">
        <f>'Salary Detail (4)'!AI11</f>
        <v>#REF!</v>
      </c>
      <c r="P10" s="539" t="e">
        <f>'Salary Detail (4)'!AJ11</f>
        <v>#REF!</v>
      </c>
      <c r="Q10" s="540" t="e">
        <f>'Salary Detail (4)'!AK11</f>
        <v>#REF!</v>
      </c>
      <c r="R10" s="541" t="e">
        <f>'Salary Detail (4)'!AP11</f>
        <v>#REF!</v>
      </c>
      <c r="S10" s="542" t="e">
        <f>'Salary Detail (4)'!AQ11</f>
        <v>#REF!</v>
      </c>
      <c r="T10" s="543" t="e">
        <f>'Salary Detail (4)'!AR11</f>
        <v>#REF!</v>
      </c>
      <c r="U10" s="544" t="e">
        <f>'Salary Detail (4)'!AW11</f>
        <v>#REF!</v>
      </c>
      <c r="V10" s="545" t="e">
        <f>'Salary Detail (4)'!AX11</f>
        <v>#REF!</v>
      </c>
      <c r="W10" s="546" t="e">
        <f>'Salary Detail (4)'!AY11</f>
        <v>#REF!</v>
      </c>
      <c r="X10" s="547" t="e">
        <f>'Salary Detail (4)'!BD11</f>
        <v>#REF!</v>
      </c>
      <c r="Y10" s="548" t="e">
        <f>'Salary Detail (4)'!BE11</f>
        <v>#REF!</v>
      </c>
      <c r="Z10" s="549" t="e">
        <f>'Salary Detail (4)'!BF11</f>
        <v>#REF!</v>
      </c>
      <c r="AA10" s="550" t="e">
        <f>'Salary Detail (4)'!BK11</f>
        <v>#REF!</v>
      </c>
      <c r="AB10" s="551" t="e">
        <f>'Salary Detail (4)'!BL11</f>
        <v>#REF!</v>
      </c>
      <c r="AC10" s="552" t="e">
        <f>'Salary Detail (4)'!BM11</f>
        <v>#REF!</v>
      </c>
      <c r="AD10" s="553" t="e">
        <f>'Salary Detail (4)'!BR11</f>
        <v>#REF!</v>
      </c>
      <c r="AE10" s="554" t="e">
        <f>'Salary Detail (4)'!BS11</f>
        <v>#REF!</v>
      </c>
      <c r="AF10" s="555" t="e">
        <f>'Salary Detail (4)'!BT11</f>
        <v>#REF!</v>
      </c>
      <c r="AG10" s="627" t="str">
        <f>'Salary Detail (4)'!BU11</f>
        <v>5/1/2024 - 6/30/2028</v>
      </c>
      <c r="AH10" s="628" t="str">
        <f>'Salary Detail (4)'!BV11</f>
        <v>5/1/2024 - 6/30/2028</v>
      </c>
      <c r="AI10" s="629" t="str">
        <f>'Salary Detail (4)'!BW11</f>
        <v>5/1/2024 - 6/30/2028</v>
      </c>
    </row>
    <row r="11" spans="1:35" s="630" customFormat="1" ht="19.5" customHeight="1">
      <c r="C11" s="784" t="e">
        <f>'Salary Detail (4)'!G12</f>
        <v>#REF!</v>
      </c>
      <c r="D11" s="793" t="e">
        <f>'Salary Detail (4)'!H12</f>
        <v>#REF!</v>
      </c>
      <c r="E11" s="794" t="str">
        <f>'Salary Detail (4)'!I12</f>
        <v>0 Months</v>
      </c>
      <c r="F11" s="787" t="e">
        <f>'Salary Detail (4)'!N12</f>
        <v>#REF!</v>
      </c>
      <c r="G11" s="795" t="e">
        <f>'Salary Detail (4)'!O12</f>
        <v>#REF!</v>
      </c>
      <c r="H11" s="789" t="str">
        <f>'Salary Detail (4)'!P12</f>
        <v>12 Months</v>
      </c>
      <c r="I11" s="796" t="e">
        <f>'Salary Detail (4)'!U12</f>
        <v>#REF!</v>
      </c>
      <c r="J11" s="797" t="e">
        <f>'Salary Detail (4)'!V12</f>
        <v>#REF!</v>
      </c>
      <c r="K11" s="798" t="str">
        <f>'Salary Detail (4)'!W12</f>
        <v>12 Months</v>
      </c>
      <c r="L11" s="760" t="e">
        <f>'Salary Detail (4)'!AB12</f>
        <v>#REF!</v>
      </c>
      <c r="M11" s="799" t="e">
        <f>'Salary Detail (4)'!AC12</f>
        <v>#REF!</v>
      </c>
      <c r="N11" s="762" t="str">
        <f>'Salary Detail (4)'!AD12</f>
        <v>12 Months</v>
      </c>
      <c r="O11" s="763" t="e">
        <f>'Salary Detail (4)'!AI12</f>
        <v>#REF!</v>
      </c>
      <c r="P11" s="800" t="e">
        <f>'Salary Detail (4)'!AJ12</f>
        <v>#REF!</v>
      </c>
      <c r="Q11" s="765" t="str">
        <f>'Salary Detail (4)'!AK12</f>
        <v>12 Months</v>
      </c>
      <c r="R11" s="766" t="e">
        <f>'Salary Detail (4)'!AP12</f>
        <v>#REF!</v>
      </c>
      <c r="S11" s="801" t="e">
        <f>'Salary Detail (4)'!AQ12</f>
        <v>#REF!</v>
      </c>
      <c r="T11" s="768" t="e">
        <f>'Salary Detail (4)'!AR12</f>
        <v>#REF!</v>
      </c>
      <c r="U11" s="769" t="e">
        <f>'Salary Detail (4)'!AW12</f>
        <v>#REF!</v>
      </c>
      <c r="V11" s="802" t="e">
        <f>'Salary Detail (4)'!AX12</f>
        <v>#REF!</v>
      </c>
      <c r="W11" s="771" t="e">
        <f>'Salary Detail (4)'!AY12</f>
        <v>#REF!</v>
      </c>
      <c r="X11" s="772" t="e">
        <f>'Salary Detail (4)'!BD12</f>
        <v>#REF!</v>
      </c>
      <c r="Y11" s="803" t="e">
        <f>'Salary Detail (4)'!BE12</f>
        <v>#REF!</v>
      </c>
      <c r="Z11" s="774" t="e">
        <f>'Salary Detail (4)'!BF12</f>
        <v>#REF!</v>
      </c>
      <c r="AA11" s="775" t="e">
        <f>'Salary Detail (4)'!BK12</f>
        <v>#REF!</v>
      </c>
      <c r="AB11" s="804" t="e">
        <f>'Salary Detail (4)'!BL12</f>
        <v>#REF!</v>
      </c>
      <c r="AC11" s="777" t="e">
        <f>'Salary Detail (4)'!BM12</f>
        <v>#REF!</v>
      </c>
      <c r="AD11" s="778" t="e">
        <f>'Salary Detail (4)'!BR12</f>
        <v>#REF!</v>
      </c>
      <c r="AE11" s="805" t="e">
        <f>'Salary Detail (4)'!BS12</f>
        <v>#REF!</v>
      </c>
      <c r="AF11" s="780" t="e">
        <f>'Salary Detail (4)'!BT12</f>
        <v>#REF!</v>
      </c>
      <c r="AG11" s="1640" t="e">
        <f>'Salary Detail (4)'!BU12</f>
        <v>#REF!</v>
      </c>
      <c r="AH11" s="1642" t="e">
        <f>'Salary Detail (4)'!BV12</f>
        <v>#REF!</v>
      </c>
      <c r="AI11" s="1644" t="str">
        <f>'Salary Detail (4)'!BW12</f>
        <v>New</v>
      </c>
    </row>
    <row r="12" spans="1:35" s="630" customFormat="1" ht="19.5" customHeight="1">
      <c r="C12" s="784" t="e">
        <f>'Salary Detail (4)'!G13</f>
        <v>#REF!</v>
      </c>
      <c r="D12" s="785" t="e">
        <f>'Salary Detail (4)'!H13</f>
        <v>#REF!</v>
      </c>
      <c r="E12" s="786" t="str">
        <f>'Salary Detail (4)'!I13</f>
        <v>New</v>
      </c>
      <c r="F12" s="787" t="e">
        <f>'Salary Detail (4)'!N13</f>
        <v>#REF!</v>
      </c>
      <c r="G12" s="788" t="e">
        <f>'Salary Detail (4)'!O13</f>
        <v>#REF!</v>
      </c>
      <c r="H12" s="789" t="str">
        <f>'Salary Detail (4)'!P13</f>
        <v>New</v>
      </c>
      <c r="I12" s="790" t="e">
        <f>'Salary Detail (4)'!U13</f>
        <v>#REF!</v>
      </c>
      <c r="J12" s="791" t="e">
        <f>'Salary Detail (4)'!V13</f>
        <v>#REF!</v>
      </c>
      <c r="K12" s="792" t="str">
        <f>'Salary Detail (4)'!W13</f>
        <v>New</v>
      </c>
      <c r="L12" s="760" t="e">
        <f>'Salary Detail (4)'!AB13</f>
        <v>#REF!</v>
      </c>
      <c r="M12" s="761" t="e">
        <f>'Salary Detail (4)'!AC13</f>
        <v>#REF!</v>
      </c>
      <c r="N12" s="762" t="str">
        <f>'Salary Detail (4)'!AD13</f>
        <v>New</v>
      </c>
      <c r="O12" s="763" t="e">
        <f>'Salary Detail (4)'!AI13</f>
        <v>#REF!</v>
      </c>
      <c r="P12" s="764" t="e">
        <f>'Salary Detail (4)'!AJ13</f>
        <v>#REF!</v>
      </c>
      <c r="Q12" s="765" t="str">
        <f>'Salary Detail (4)'!AK13</f>
        <v>New</v>
      </c>
      <c r="R12" s="766" t="e">
        <f>'Salary Detail (4)'!AP13</f>
        <v>#REF!</v>
      </c>
      <c r="S12" s="767" t="e">
        <f>'Salary Detail (4)'!AQ13</f>
        <v>#REF!</v>
      </c>
      <c r="T12" s="768" t="str">
        <f>'Salary Detail (4)'!AR13</f>
        <v>New</v>
      </c>
      <c r="U12" s="769" t="e">
        <f>'Salary Detail (4)'!AW13</f>
        <v>#REF!</v>
      </c>
      <c r="V12" s="770" t="e">
        <f>'Salary Detail (4)'!AX13</f>
        <v>#REF!</v>
      </c>
      <c r="W12" s="771" t="str">
        <f>'Salary Detail (4)'!AY13</f>
        <v>New</v>
      </c>
      <c r="X12" s="772" t="e">
        <f>'Salary Detail (4)'!BD13</f>
        <v>#REF!</v>
      </c>
      <c r="Y12" s="773" t="e">
        <f>'Salary Detail (4)'!BE13</f>
        <v>#REF!</v>
      </c>
      <c r="Z12" s="774" t="str">
        <f>'Salary Detail (4)'!BF13</f>
        <v>New</v>
      </c>
      <c r="AA12" s="775" t="e">
        <f>'Salary Detail (4)'!BK13</f>
        <v>#REF!</v>
      </c>
      <c r="AB12" s="776" t="e">
        <f>'Salary Detail (4)'!BL13</f>
        <v>#REF!</v>
      </c>
      <c r="AC12" s="777" t="str">
        <f>'Salary Detail (4)'!BM13</f>
        <v>New</v>
      </c>
      <c r="AD12" s="778" t="e">
        <f>'Salary Detail (4)'!BR13</f>
        <v>#REF!</v>
      </c>
      <c r="AE12" s="779" t="e">
        <f>'Salary Detail (4)'!BS13</f>
        <v>#REF!</v>
      </c>
      <c r="AF12" s="780" t="str">
        <f>'Salary Detail (4)'!BT13</f>
        <v>New</v>
      </c>
      <c r="AG12" s="1641"/>
      <c r="AH12" s="1643"/>
      <c r="AI12" s="1645"/>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2" t="s">
        <v>291</v>
      </c>
      <c r="B14" s="1606"/>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2" t="s">
        <v>292</v>
      </c>
      <c r="B15" s="1606"/>
      <c r="C15" s="356"/>
      <c r="D15" s="353">
        <f t="shared" ref="D15:D67" si="0">E15-C15</f>
        <v>0</v>
      </c>
      <c r="E15" s="357"/>
      <c r="F15" s="343"/>
      <c r="G15" s="353">
        <f t="shared" ref="G15:G67" si="1">H15-F15</f>
        <v>0</v>
      </c>
      <c r="H15" s="344"/>
      <c r="I15" s="343"/>
      <c r="J15" s="353">
        <f t="shared" ref="J15:J67" si="2">K15-I15</f>
        <v>0</v>
      </c>
      <c r="K15" s="344"/>
      <c r="L15" s="343"/>
      <c r="M15" s="353">
        <f t="shared" ref="M15:M67" si="3">N15-L15</f>
        <v>0</v>
      </c>
      <c r="N15" s="344"/>
      <c r="O15" s="343"/>
      <c r="P15" s="353">
        <f t="shared" ref="P15:P67" si="4">Q15-O15</f>
        <v>0</v>
      </c>
      <c r="Q15" s="344"/>
      <c r="R15" s="343"/>
      <c r="S15" s="353">
        <f t="shared" ref="S15:S67" si="5">T15-R15</f>
        <v>0</v>
      </c>
      <c r="T15" s="344"/>
      <c r="U15" s="343"/>
      <c r="V15" s="353">
        <f t="shared" ref="V15:V67" si="6">W15-U15</f>
        <v>0</v>
      </c>
      <c r="W15" s="344"/>
      <c r="X15" s="343"/>
      <c r="Y15" s="353">
        <f t="shared" ref="Y15:Y67" si="7">Z15-X15</f>
        <v>0</v>
      </c>
      <c r="Z15" s="344"/>
      <c r="AA15" s="343"/>
      <c r="AB15" s="353">
        <f t="shared" ref="AB15:AB67" si="8">AC15-AA15</f>
        <v>0</v>
      </c>
      <c r="AC15" s="344"/>
      <c r="AD15" s="343"/>
      <c r="AE15" s="353">
        <f t="shared" ref="AE15:AE67" si="9">AF15-AD15</f>
        <v>0</v>
      </c>
      <c r="AF15" s="344"/>
      <c r="AG15" s="360">
        <f t="shared" ref="AG15:AI30" si="10">SUM(C15,F15,I15,L15,O15,R15,U15,X15,AA15,AD15)</f>
        <v>0</v>
      </c>
      <c r="AH15" s="361">
        <f t="shared" si="10"/>
        <v>0</v>
      </c>
      <c r="AI15" s="557">
        <f t="shared" si="10"/>
        <v>0</v>
      </c>
    </row>
    <row r="16" spans="1:35" s="342" customFormat="1" ht="17.25" customHeight="1">
      <c r="A16" s="1352" t="s">
        <v>293</v>
      </c>
      <c r="B16" s="1606"/>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2" t="s">
        <v>294</v>
      </c>
      <c r="B17" s="1606"/>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2" t="s">
        <v>295</v>
      </c>
      <c r="B18" s="1606"/>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2" t="s">
        <v>296</v>
      </c>
      <c r="B19" s="1606"/>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2" t="s">
        <v>297</v>
      </c>
      <c r="B20" s="1606"/>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2" t="s">
        <v>298</v>
      </c>
      <c r="B21" s="1606"/>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2" t="s">
        <v>299</v>
      </c>
      <c r="B22" s="1606"/>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3"/>
      <c r="B23" s="1600"/>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3"/>
      <c r="B24" s="1600"/>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3"/>
      <c r="B25" s="1600"/>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3"/>
      <c r="B26" s="1600"/>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3"/>
      <c r="B27" s="1600"/>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3"/>
      <c r="B28" s="1600"/>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4" si="11">SUM(C28,F28,I28,L28,O28,R28,U28,X28,AA28,AD28)</f>
        <v>0</v>
      </c>
      <c r="AH28" s="361">
        <f t="shared" si="11"/>
        <v>0</v>
      </c>
      <c r="AI28" s="557">
        <f t="shared" si="10"/>
        <v>0</v>
      </c>
      <c r="AJ28"/>
      <c r="AK28"/>
      <c r="AL28"/>
    </row>
    <row r="29" spans="1:38" s="342" customFormat="1" ht="17.25" customHeight="1">
      <c r="A29" s="1343"/>
      <c r="B29" s="1600"/>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3"/>
      <c r="B30" s="1600"/>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3"/>
      <c r="B31" s="1600"/>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3"/>
      <c r="B32" s="1600"/>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3"/>
      <c r="B33" s="1600"/>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3"/>
      <c r="B34" s="1600"/>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3"/>
      <c r="B35" s="1600"/>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3"/>
      <c r="B36" s="1600"/>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3"/>
      <c r="B37" s="1600"/>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3"/>
      <c r="B38" s="1600"/>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3"/>
      <c r="B39" s="1600"/>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3"/>
      <c r="B40" s="1600"/>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3"/>
      <c r="B41" s="1600"/>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3"/>
      <c r="B42" s="1600"/>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3"/>
      <c r="B43" s="1600"/>
      <c r="C43" s="343"/>
      <c r="D43" s="353">
        <f t="shared" ref="D43" si="12">E43-C43</f>
        <v>0</v>
      </c>
      <c r="E43" s="344"/>
      <c r="F43" s="343"/>
      <c r="G43" s="353">
        <f t="shared" ref="G43" si="13">H43-F43</f>
        <v>0</v>
      </c>
      <c r="H43" s="357"/>
      <c r="I43" s="343"/>
      <c r="J43" s="353">
        <f t="shared" ref="J43" si="14">K43-I43</f>
        <v>0</v>
      </c>
      <c r="K43" s="357"/>
      <c r="L43" s="343"/>
      <c r="M43" s="353">
        <f t="shared" ref="M43" si="15">N43-L43</f>
        <v>0</v>
      </c>
      <c r="N43" s="357"/>
      <c r="O43" s="343"/>
      <c r="P43" s="353">
        <f t="shared" ref="P43" si="16">Q43-O43</f>
        <v>0</v>
      </c>
      <c r="Q43" s="357"/>
      <c r="R43" s="343"/>
      <c r="S43" s="353">
        <f t="shared" ref="S43" si="17">T43-R43</f>
        <v>0</v>
      </c>
      <c r="T43" s="357"/>
      <c r="U43" s="343"/>
      <c r="V43" s="353">
        <f t="shared" ref="V43" si="18">W43-U43</f>
        <v>0</v>
      </c>
      <c r="W43" s="357"/>
      <c r="X43" s="343"/>
      <c r="Y43" s="353">
        <f t="shared" ref="Y43" si="19">Z43-X43</f>
        <v>0</v>
      </c>
      <c r="Z43" s="357"/>
      <c r="AA43" s="343"/>
      <c r="AB43" s="353">
        <f t="shared" ref="AB43" si="20">AC43-AA43</f>
        <v>0</v>
      </c>
      <c r="AC43" s="357"/>
      <c r="AD43" s="343"/>
      <c r="AE43" s="353">
        <f t="shared" ref="AE43" si="21">AF43-AD43</f>
        <v>0</v>
      </c>
      <c r="AF43" s="357"/>
      <c r="AG43" s="360">
        <f t="shared" ref="AG43" si="22">SUM(C43,F43,I43,L43,O43,R43,U43,X43,AA43,AD43)</f>
        <v>0</v>
      </c>
      <c r="AH43" s="361">
        <f t="shared" ref="AH43" si="23">SUM(D43,G43,J43,M43,P43,S43,V43,Y43,AB43,AE43)</f>
        <v>0</v>
      </c>
      <c r="AI43" s="557">
        <f t="shared" ref="AI43" si="24">SUM(E43,H43,K43,N43,Q43,T43,W43,Z43,AC43,AF43)</f>
        <v>0</v>
      </c>
      <c r="AJ43"/>
      <c r="AK43"/>
      <c r="AL43"/>
    </row>
    <row r="44" spans="1:38" s="342" customFormat="1" ht="17.25" customHeight="1">
      <c r="A44" s="1343"/>
      <c r="B44" s="1600"/>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3"/>
      <c r="B45" s="1600"/>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3"/>
      <c r="B46" s="1600"/>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3"/>
      <c r="B47" s="1600"/>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3"/>
      <c r="B48" s="1600"/>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3"/>
      <c r="B49" s="1600"/>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3"/>
      <c r="B50" s="1600"/>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3"/>
      <c r="B51" s="1600"/>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3"/>
      <c r="B52" s="1600"/>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3"/>
      <c r="B53" s="1600"/>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3"/>
      <c r="B54" s="1600"/>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3"/>
      <c r="B55" s="1600"/>
      <c r="C55" s="343"/>
      <c r="D55" s="353">
        <f t="shared" ref="D55" si="25">E55-C55</f>
        <v>0</v>
      </c>
      <c r="E55" s="344"/>
      <c r="F55" s="343"/>
      <c r="G55" s="353">
        <f t="shared" ref="G55" si="26">H55-F55</f>
        <v>0</v>
      </c>
      <c r="H55" s="344"/>
      <c r="I55" s="343"/>
      <c r="J55" s="353">
        <f t="shared" ref="J55" si="27">K55-I55</f>
        <v>0</v>
      </c>
      <c r="K55" s="344"/>
      <c r="L55" s="343"/>
      <c r="M55" s="353">
        <f t="shared" ref="M55" si="28">N55-L55</f>
        <v>0</v>
      </c>
      <c r="N55" s="344"/>
      <c r="O55" s="343"/>
      <c r="P55" s="353">
        <f t="shared" ref="P55" si="29">Q55-O55</f>
        <v>0</v>
      </c>
      <c r="Q55" s="344"/>
      <c r="R55" s="343"/>
      <c r="S55" s="353">
        <f t="shared" ref="S55" si="30">T55-R55</f>
        <v>0</v>
      </c>
      <c r="T55" s="344"/>
      <c r="U55" s="343"/>
      <c r="V55" s="353">
        <f t="shared" ref="V55" si="31">W55-U55</f>
        <v>0</v>
      </c>
      <c r="W55" s="344"/>
      <c r="X55" s="343"/>
      <c r="Y55" s="353">
        <f t="shared" ref="Y55" si="32">Z55-X55</f>
        <v>0</v>
      </c>
      <c r="Z55" s="344"/>
      <c r="AA55" s="343"/>
      <c r="AB55" s="353">
        <f t="shared" ref="AB55" si="33">AC55-AA55</f>
        <v>0</v>
      </c>
      <c r="AC55" s="344"/>
      <c r="AD55" s="343"/>
      <c r="AE55" s="353">
        <f t="shared" ref="AE55" si="34">AF55-AD55</f>
        <v>0</v>
      </c>
      <c r="AF55" s="344"/>
      <c r="AG55" s="360">
        <f t="shared" ref="AG55" si="35">SUM(C55,F55,I55,L55,O55,R55,U55,X55,AA55,AD55)</f>
        <v>0</v>
      </c>
      <c r="AH55" s="361">
        <f t="shared" ref="AH55" si="36">SUM(D55,G55,J55,M55,P55,S55,V55,Y55,AB55,AE55)</f>
        <v>0</v>
      </c>
      <c r="AI55" s="557">
        <f t="shared" ref="AI55" si="37">SUM(E55,H55,K55,N55,Q55,T55,W55,Z55,AC55,AF55)</f>
        <v>0</v>
      </c>
    </row>
    <row r="56" spans="1:38" s="342" customFormat="1" ht="17.25" customHeight="1">
      <c r="A56" s="1348" t="s">
        <v>300</v>
      </c>
      <c r="B56" s="1601"/>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3"/>
      <c r="B57" s="1600"/>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3"/>
      <c r="B58" s="1600"/>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3"/>
      <c r="B59" s="1600"/>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3"/>
      <c r="B60" s="1600"/>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3"/>
      <c r="B61" s="1600"/>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3"/>
      <c r="B62" s="1600"/>
      <c r="C62" s="343"/>
      <c r="D62" s="353">
        <f t="shared" ref="D62" si="38">E62-C62</f>
        <v>0</v>
      </c>
      <c r="E62" s="344"/>
      <c r="F62" s="356"/>
      <c r="G62" s="353">
        <f t="shared" ref="G62" si="39">H62-F62</f>
        <v>0</v>
      </c>
      <c r="H62" s="357"/>
      <c r="I62" s="356"/>
      <c r="J62" s="353">
        <f t="shared" ref="J62" si="40">K62-I62</f>
        <v>0</v>
      </c>
      <c r="K62" s="357"/>
      <c r="L62" s="356"/>
      <c r="M62" s="353">
        <f t="shared" ref="M62" si="41">N62-L62</f>
        <v>0</v>
      </c>
      <c r="N62" s="357"/>
      <c r="O62" s="356"/>
      <c r="P62" s="353">
        <f t="shared" ref="P62" si="42">Q62-O62</f>
        <v>0</v>
      </c>
      <c r="Q62" s="357"/>
      <c r="R62" s="356"/>
      <c r="S62" s="353">
        <f t="shared" ref="S62" si="43">T62-R62</f>
        <v>0</v>
      </c>
      <c r="T62" s="357"/>
      <c r="U62" s="356"/>
      <c r="V62" s="353">
        <f t="shared" ref="V62" si="44">W62-U62</f>
        <v>0</v>
      </c>
      <c r="W62" s="357"/>
      <c r="X62" s="356"/>
      <c r="Y62" s="353">
        <f t="shared" ref="Y62" si="45">Z62-X62</f>
        <v>0</v>
      </c>
      <c r="Z62" s="357"/>
      <c r="AA62" s="356"/>
      <c r="AB62" s="353">
        <f t="shared" ref="AB62" si="46">AC62-AA62</f>
        <v>0</v>
      </c>
      <c r="AC62" s="357"/>
      <c r="AD62" s="356"/>
      <c r="AE62" s="353">
        <f t="shared" ref="AE62" si="47">AF62-AD62</f>
        <v>0</v>
      </c>
      <c r="AF62" s="357"/>
      <c r="AG62" s="360">
        <f t="shared" ref="AG62" si="48">SUM(C62,F62,I62,L62,O62,R62,U62,X62,AA62,AD62)</f>
        <v>0</v>
      </c>
      <c r="AH62" s="361">
        <f t="shared" ref="AH62" si="49">SUM(D62,G62,J62,M62,P62,S62,V62,Y62,AB62,AE62)</f>
        <v>0</v>
      </c>
      <c r="AI62" s="557">
        <f t="shared" ref="AI62" si="50">SUM(E62,H62,K62,N62,Q62,T62,W62,Z62,AC62,AF62)</f>
        <v>0</v>
      </c>
      <c r="AJ62"/>
      <c r="AK62"/>
      <c r="AL62"/>
    </row>
    <row r="63" spans="1:38" s="342" customFormat="1" ht="17.25" customHeight="1">
      <c r="A63" s="1343"/>
      <c r="B63" s="1600"/>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3"/>
      <c r="B64" s="1600"/>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si="11"/>
        <v>0</v>
      </c>
      <c r="AH64" s="361">
        <f t="shared" si="11"/>
        <v>0</v>
      </c>
      <c r="AI64" s="557">
        <f t="shared" si="11"/>
        <v>0</v>
      </c>
    </row>
    <row r="65" spans="1:37" s="342" customFormat="1" ht="17.25" customHeight="1">
      <c r="A65" s="1343"/>
      <c r="B65" s="1600"/>
      <c r="C65" s="343"/>
      <c r="D65" s="353">
        <f t="shared" ref="D65" si="51">E65-C65</f>
        <v>0</v>
      </c>
      <c r="E65" s="344"/>
      <c r="F65" s="343"/>
      <c r="G65" s="353">
        <f t="shared" ref="G65" si="52">H65-F65</f>
        <v>0</v>
      </c>
      <c r="H65" s="344"/>
      <c r="I65" s="343"/>
      <c r="J65" s="353">
        <f t="shared" ref="J65" si="53">K65-I65</f>
        <v>0</v>
      </c>
      <c r="K65" s="344"/>
      <c r="L65" s="343"/>
      <c r="M65" s="353">
        <f t="shared" ref="M65" si="54">N65-L65</f>
        <v>0</v>
      </c>
      <c r="N65" s="344"/>
      <c r="O65" s="343"/>
      <c r="P65" s="353">
        <f t="shared" ref="P65" si="55">Q65-O65</f>
        <v>0</v>
      </c>
      <c r="Q65" s="344"/>
      <c r="R65" s="343"/>
      <c r="S65" s="353">
        <f t="shared" ref="S65" si="56">T65-R65</f>
        <v>0</v>
      </c>
      <c r="T65" s="344"/>
      <c r="U65" s="343"/>
      <c r="V65" s="353">
        <f t="shared" ref="V65" si="57">W65-U65</f>
        <v>0</v>
      </c>
      <c r="W65" s="344"/>
      <c r="X65" s="343"/>
      <c r="Y65" s="353">
        <f t="shared" ref="Y65" si="58">Z65-X65</f>
        <v>0</v>
      </c>
      <c r="Z65" s="344"/>
      <c r="AA65" s="343"/>
      <c r="AB65" s="353">
        <f t="shared" ref="AB65" si="59">AC65-AA65</f>
        <v>0</v>
      </c>
      <c r="AC65" s="344"/>
      <c r="AD65" s="343"/>
      <c r="AE65" s="353">
        <f t="shared" ref="AE65" si="60">AF65-AD65</f>
        <v>0</v>
      </c>
      <c r="AF65" s="344"/>
      <c r="AG65" s="360">
        <f t="shared" ref="AG65" si="61">SUM(C65,F65,I65,L65,O65,R65,U65,X65,AA65,AD65)</f>
        <v>0</v>
      </c>
      <c r="AH65" s="361">
        <f t="shared" ref="AH65" si="62">SUM(D65,G65,J65,M65,P65,S65,V65,Y65,AB65,AE65)</f>
        <v>0</v>
      </c>
      <c r="AI65" s="557">
        <f t="shared" ref="AI65" si="63">SUM(E65,H65,K65,N65,Q65,T65,W65,Z65,AC65,AF65)</f>
        <v>0</v>
      </c>
    </row>
    <row r="66" spans="1:37" s="342" customFormat="1" ht="17.25" customHeight="1">
      <c r="A66" s="1343"/>
      <c r="B66" s="1600"/>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ref="AG66:AI67" si="64">SUM(C66,F66,I66,L66,O66,R66,U66,X66,AA66,AD66)</f>
        <v>0</v>
      </c>
      <c r="AH66" s="361">
        <f t="shared" si="64"/>
        <v>0</v>
      </c>
      <c r="AI66" s="557">
        <f t="shared" si="64"/>
        <v>0</v>
      </c>
    </row>
    <row r="67" spans="1:37" s="342" customFormat="1" ht="15" customHeight="1">
      <c r="A67" s="1343"/>
      <c r="B67" s="1600"/>
      <c r="C67" s="346"/>
      <c r="D67" s="353">
        <f t="shared" si="0"/>
        <v>0</v>
      </c>
      <c r="E67" s="347"/>
      <c r="F67" s="346"/>
      <c r="G67" s="353">
        <f t="shared" si="1"/>
        <v>0</v>
      </c>
      <c r="H67" s="347"/>
      <c r="I67" s="346"/>
      <c r="J67" s="353">
        <f t="shared" si="2"/>
        <v>0</v>
      </c>
      <c r="K67" s="347"/>
      <c r="L67" s="346"/>
      <c r="M67" s="353">
        <f t="shared" si="3"/>
        <v>0</v>
      </c>
      <c r="N67" s="347"/>
      <c r="O67" s="346"/>
      <c r="P67" s="353">
        <f t="shared" si="4"/>
        <v>0</v>
      </c>
      <c r="Q67" s="347"/>
      <c r="R67" s="346"/>
      <c r="S67" s="353">
        <f t="shared" si="5"/>
        <v>0</v>
      </c>
      <c r="T67" s="347"/>
      <c r="U67" s="346"/>
      <c r="V67" s="353">
        <f t="shared" si="6"/>
        <v>0</v>
      </c>
      <c r="W67" s="347"/>
      <c r="X67" s="346"/>
      <c r="Y67" s="353">
        <f t="shared" si="7"/>
        <v>0</v>
      </c>
      <c r="Z67" s="347"/>
      <c r="AA67" s="346"/>
      <c r="AB67" s="353">
        <f t="shared" si="8"/>
        <v>0</v>
      </c>
      <c r="AC67" s="347"/>
      <c r="AD67" s="346"/>
      <c r="AE67" s="353">
        <f t="shared" si="9"/>
        <v>0</v>
      </c>
      <c r="AF67" s="347"/>
      <c r="AG67" s="363">
        <f t="shared" si="64"/>
        <v>0</v>
      </c>
      <c r="AH67" s="640">
        <f t="shared" si="64"/>
        <v>0</v>
      </c>
      <c r="AI67" s="365">
        <f t="shared" si="64"/>
        <v>0</v>
      </c>
    </row>
    <row r="68" spans="1:37" ht="17.25" customHeight="1">
      <c r="A68" s="1345" t="s">
        <v>301</v>
      </c>
      <c r="B68" s="1602"/>
      <c r="C68" s="356">
        <f t="shared" ref="C68:AF68" si="65">ROUND(SUM(C14:C67),0)</f>
        <v>0</v>
      </c>
      <c r="D68" s="355">
        <f t="shared" si="65"/>
        <v>0</v>
      </c>
      <c r="E68" s="357">
        <f t="shared" si="65"/>
        <v>0</v>
      </c>
      <c r="F68" s="356">
        <f t="shared" si="65"/>
        <v>0</v>
      </c>
      <c r="G68" s="355">
        <f t="shared" si="65"/>
        <v>0</v>
      </c>
      <c r="H68" s="357">
        <f t="shared" si="65"/>
        <v>0</v>
      </c>
      <c r="I68" s="356">
        <f t="shared" si="65"/>
        <v>0</v>
      </c>
      <c r="J68" s="355">
        <f t="shared" si="65"/>
        <v>0</v>
      </c>
      <c r="K68" s="357">
        <f t="shared" si="65"/>
        <v>0</v>
      </c>
      <c r="L68" s="356">
        <f t="shared" si="65"/>
        <v>0</v>
      </c>
      <c r="M68" s="355">
        <f t="shared" si="65"/>
        <v>0</v>
      </c>
      <c r="N68" s="357">
        <f t="shared" si="65"/>
        <v>0</v>
      </c>
      <c r="O68" s="356">
        <f t="shared" si="65"/>
        <v>0</v>
      </c>
      <c r="P68" s="355">
        <f t="shared" si="65"/>
        <v>0</v>
      </c>
      <c r="Q68" s="357">
        <f t="shared" si="65"/>
        <v>0</v>
      </c>
      <c r="R68" s="356">
        <f t="shared" si="65"/>
        <v>0</v>
      </c>
      <c r="S68" s="355">
        <f t="shared" si="65"/>
        <v>0</v>
      </c>
      <c r="T68" s="357">
        <f t="shared" si="65"/>
        <v>0</v>
      </c>
      <c r="U68" s="356">
        <f t="shared" si="65"/>
        <v>0</v>
      </c>
      <c r="V68" s="355">
        <f t="shared" si="65"/>
        <v>0</v>
      </c>
      <c r="W68" s="357">
        <f t="shared" si="65"/>
        <v>0</v>
      </c>
      <c r="X68" s="356">
        <f t="shared" si="65"/>
        <v>0</v>
      </c>
      <c r="Y68" s="355">
        <f t="shared" si="65"/>
        <v>0</v>
      </c>
      <c r="Z68" s="357">
        <f t="shared" si="65"/>
        <v>0</v>
      </c>
      <c r="AA68" s="356">
        <f t="shared" si="65"/>
        <v>0</v>
      </c>
      <c r="AB68" s="355">
        <f t="shared" si="65"/>
        <v>0</v>
      </c>
      <c r="AC68" s="357">
        <f t="shared" si="65"/>
        <v>0</v>
      </c>
      <c r="AD68" s="356">
        <f t="shared" si="65"/>
        <v>0</v>
      </c>
      <c r="AE68" s="355">
        <f t="shared" si="65"/>
        <v>0</v>
      </c>
      <c r="AF68" s="357">
        <f t="shared" si="65"/>
        <v>0</v>
      </c>
      <c r="AG68" s="358">
        <f t="shared" ref="AG68:AI68" si="66">SUM(AG14:AG67)</f>
        <v>0</v>
      </c>
      <c r="AH68" s="359">
        <f t="shared" si="66"/>
        <v>0</v>
      </c>
      <c r="AI68" s="357">
        <f t="shared" si="66"/>
        <v>0</v>
      </c>
    </row>
    <row r="69" spans="1:37" s="342" customFormat="1" ht="17.25" customHeight="1">
      <c r="A69" s="1351"/>
      <c r="B69" s="1605"/>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0" t="s">
        <v>302</v>
      </c>
      <c r="B70" s="1604"/>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3"/>
      <c r="B71" s="1600"/>
      <c r="C71" s="343"/>
      <c r="D71" s="353">
        <f t="shared" ref="D71:D91" si="67">E71-C71</f>
        <v>0</v>
      </c>
      <c r="E71" s="344"/>
      <c r="F71" s="343"/>
      <c r="G71" s="353">
        <f t="shared" ref="G71:G91" si="68">H71-F71</f>
        <v>0</v>
      </c>
      <c r="H71" s="344"/>
      <c r="I71" s="343"/>
      <c r="J71" s="353">
        <f t="shared" ref="J71:J90" si="69">K71-I71</f>
        <v>0</v>
      </c>
      <c r="K71" s="344"/>
      <c r="L71" s="343"/>
      <c r="M71" s="353">
        <f t="shared" ref="M71:M91" si="70">N71-L71</f>
        <v>0</v>
      </c>
      <c r="N71" s="344"/>
      <c r="O71" s="343"/>
      <c r="P71" s="353">
        <f t="shared" ref="P71:P91" si="71">Q71-O71</f>
        <v>0</v>
      </c>
      <c r="Q71" s="344"/>
      <c r="R71" s="343"/>
      <c r="S71" s="353">
        <f t="shared" ref="S71:S91" si="72">T71-R71</f>
        <v>0</v>
      </c>
      <c r="T71" s="344"/>
      <c r="U71" s="343"/>
      <c r="V71" s="353">
        <f t="shared" ref="V71:V91" si="73">W71-U71</f>
        <v>0</v>
      </c>
      <c r="W71" s="344"/>
      <c r="X71" s="343"/>
      <c r="Y71" s="353">
        <f t="shared" ref="Y71:Y91" si="74">Z71-X71</f>
        <v>0</v>
      </c>
      <c r="Z71" s="344"/>
      <c r="AA71" s="343"/>
      <c r="AB71" s="353">
        <f t="shared" ref="AB71:AB91" si="75">AC71-AA71</f>
        <v>0</v>
      </c>
      <c r="AC71" s="344"/>
      <c r="AD71" s="343"/>
      <c r="AE71" s="353">
        <f t="shared" ref="AE71:AE91" si="76">AF71-AD71</f>
        <v>0</v>
      </c>
      <c r="AF71" s="344"/>
      <c r="AG71" s="360">
        <f t="shared" ref="AG71:AI91" si="77">SUM(C71,F71,I71,L71,O71,R71,U71,X71,AA71,AD71)</f>
        <v>0</v>
      </c>
      <c r="AH71" s="361">
        <f t="shared" si="77"/>
        <v>0</v>
      </c>
      <c r="AI71" s="557">
        <f t="shared" si="77"/>
        <v>0</v>
      </c>
      <c r="AK71" s="438"/>
    </row>
    <row r="72" spans="1:37" s="342" customFormat="1" ht="17.25" customHeight="1">
      <c r="A72" s="1343"/>
      <c r="B72" s="1600"/>
      <c r="C72" s="343"/>
      <c r="D72" s="353">
        <f t="shared" si="67"/>
        <v>0</v>
      </c>
      <c r="E72" s="344"/>
      <c r="F72" s="343"/>
      <c r="G72" s="353">
        <f t="shared" si="68"/>
        <v>0</v>
      </c>
      <c r="H72" s="344"/>
      <c r="I72" s="343"/>
      <c r="J72" s="353">
        <f t="shared" si="69"/>
        <v>0</v>
      </c>
      <c r="K72" s="344"/>
      <c r="L72" s="343"/>
      <c r="M72" s="353">
        <f t="shared" si="70"/>
        <v>0</v>
      </c>
      <c r="N72" s="344"/>
      <c r="O72" s="343"/>
      <c r="P72" s="353">
        <f t="shared" si="71"/>
        <v>0</v>
      </c>
      <c r="Q72" s="344"/>
      <c r="R72" s="343"/>
      <c r="S72" s="353">
        <f t="shared" si="72"/>
        <v>0</v>
      </c>
      <c r="T72" s="344"/>
      <c r="U72" s="343"/>
      <c r="V72" s="353">
        <f t="shared" si="73"/>
        <v>0</v>
      </c>
      <c r="W72" s="344"/>
      <c r="X72" s="343"/>
      <c r="Y72" s="353">
        <f t="shared" si="74"/>
        <v>0</v>
      </c>
      <c r="Z72" s="344"/>
      <c r="AA72" s="343"/>
      <c r="AB72" s="353">
        <f t="shared" si="75"/>
        <v>0</v>
      </c>
      <c r="AC72" s="344"/>
      <c r="AD72" s="343"/>
      <c r="AE72" s="353">
        <f t="shared" si="76"/>
        <v>0</v>
      </c>
      <c r="AF72" s="344"/>
      <c r="AG72" s="360">
        <f t="shared" si="77"/>
        <v>0</v>
      </c>
      <c r="AH72" s="361">
        <f t="shared" si="77"/>
        <v>0</v>
      </c>
      <c r="AI72" s="557">
        <f t="shared" si="77"/>
        <v>0</v>
      </c>
      <c r="AK72" s="438"/>
    </row>
    <row r="73" spans="1:37" s="342" customFormat="1" ht="17.25" customHeight="1">
      <c r="A73" s="1343"/>
      <c r="B73" s="1600"/>
      <c r="C73" s="343"/>
      <c r="D73" s="353">
        <f t="shared" ref="D73:D79" si="78">E73-C73</f>
        <v>0</v>
      </c>
      <c r="E73" s="344"/>
      <c r="F73" s="343"/>
      <c r="G73" s="353">
        <f t="shared" ref="G73:G79" si="79">H73-F73</f>
        <v>0</v>
      </c>
      <c r="H73" s="344"/>
      <c r="I73" s="343"/>
      <c r="J73" s="353">
        <f t="shared" ref="J73:J79" si="80">K73-I73</f>
        <v>0</v>
      </c>
      <c r="K73" s="344"/>
      <c r="L73" s="343"/>
      <c r="M73" s="353">
        <f t="shared" ref="M73:M79" si="81">N73-L73</f>
        <v>0</v>
      </c>
      <c r="N73" s="344"/>
      <c r="O73" s="343"/>
      <c r="P73" s="353">
        <f t="shared" ref="P73:P79" si="82">Q73-O73</f>
        <v>0</v>
      </c>
      <c r="Q73" s="344"/>
      <c r="R73" s="343"/>
      <c r="S73" s="353">
        <f t="shared" ref="S73:S79" si="83">T73-R73</f>
        <v>0</v>
      </c>
      <c r="T73" s="344"/>
      <c r="U73" s="343"/>
      <c r="V73" s="353">
        <f t="shared" ref="V73:V79" si="84">W73-U73</f>
        <v>0</v>
      </c>
      <c r="W73" s="344"/>
      <c r="X73" s="343"/>
      <c r="Y73" s="353">
        <f t="shared" ref="Y73:Y79" si="85">Z73-X73</f>
        <v>0</v>
      </c>
      <c r="Z73" s="344"/>
      <c r="AA73" s="343"/>
      <c r="AB73" s="353">
        <f t="shared" ref="AB73:AB79" si="86">AC73-AA73</f>
        <v>0</v>
      </c>
      <c r="AC73" s="344"/>
      <c r="AD73" s="343"/>
      <c r="AE73" s="353">
        <f t="shared" ref="AE73:AE79" si="87">AF73-AD73</f>
        <v>0</v>
      </c>
      <c r="AF73" s="344"/>
      <c r="AG73" s="360">
        <f t="shared" ref="AG73:AG79" si="88">SUM(C73,F73,I73,L73,O73,R73,U73,X73,AA73,AD73)</f>
        <v>0</v>
      </c>
      <c r="AH73" s="361">
        <f t="shared" ref="AH73:AH79" si="89">SUM(D73,G73,J73,M73,P73,S73,V73,Y73,AB73,AE73)</f>
        <v>0</v>
      </c>
      <c r="AI73" s="557">
        <f t="shared" ref="AI73:AI79" si="90">SUM(E73,H73,K73,N73,Q73,T73,W73,Z73,AC73,AF73)</f>
        <v>0</v>
      </c>
      <c r="AK73" s="438"/>
    </row>
    <row r="74" spans="1:37" s="342" customFormat="1" ht="17.25" customHeight="1">
      <c r="A74" s="1343"/>
      <c r="B74" s="1600"/>
      <c r="C74" s="343"/>
      <c r="D74" s="353">
        <f t="shared" si="78"/>
        <v>0</v>
      </c>
      <c r="E74" s="344"/>
      <c r="F74" s="343"/>
      <c r="G74" s="353">
        <f t="shared" si="79"/>
        <v>0</v>
      </c>
      <c r="H74" s="344"/>
      <c r="I74" s="343"/>
      <c r="J74" s="353">
        <f t="shared" si="80"/>
        <v>0</v>
      </c>
      <c r="K74" s="344"/>
      <c r="L74" s="343"/>
      <c r="M74" s="353">
        <f t="shared" si="81"/>
        <v>0</v>
      </c>
      <c r="N74" s="344"/>
      <c r="O74" s="343"/>
      <c r="P74" s="353">
        <f t="shared" si="82"/>
        <v>0</v>
      </c>
      <c r="Q74" s="344"/>
      <c r="R74" s="343"/>
      <c r="S74" s="353">
        <f t="shared" si="83"/>
        <v>0</v>
      </c>
      <c r="T74" s="344"/>
      <c r="U74" s="343"/>
      <c r="V74" s="353">
        <f t="shared" si="84"/>
        <v>0</v>
      </c>
      <c r="W74" s="344"/>
      <c r="X74" s="343"/>
      <c r="Y74" s="353">
        <f t="shared" si="85"/>
        <v>0</v>
      </c>
      <c r="Z74" s="344"/>
      <c r="AA74" s="343"/>
      <c r="AB74" s="353">
        <f t="shared" si="86"/>
        <v>0</v>
      </c>
      <c r="AC74" s="344"/>
      <c r="AD74" s="343"/>
      <c r="AE74" s="353">
        <f t="shared" si="87"/>
        <v>0</v>
      </c>
      <c r="AF74" s="344"/>
      <c r="AG74" s="360">
        <f t="shared" si="88"/>
        <v>0</v>
      </c>
      <c r="AH74" s="361">
        <f t="shared" si="89"/>
        <v>0</v>
      </c>
      <c r="AI74" s="557">
        <f t="shared" si="90"/>
        <v>0</v>
      </c>
      <c r="AK74" s="438"/>
    </row>
    <row r="75" spans="1:37" s="342" customFormat="1" ht="17.25" customHeight="1">
      <c r="A75" s="1343"/>
      <c r="B75" s="1600"/>
      <c r="C75" s="343"/>
      <c r="D75" s="353">
        <f t="shared" si="78"/>
        <v>0</v>
      </c>
      <c r="E75" s="344"/>
      <c r="F75" s="343"/>
      <c r="G75" s="353">
        <f t="shared" si="79"/>
        <v>0</v>
      </c>
      <c r="H75" s="344"/>
      <c r="I75" s="343"/>
      <c r="J75" s="353">
        <f t="shared" si="80"/>
        <v>0</v>
      </c>
      <c r="K75" s="344"/>
      <c r="L75" s="343"/>
      <c r="M75" s="353">
        <f t="shared" si="81"/>
        <v>0</v>
      </c>
      <c r="N75" s="344"/>
      <c r="O75" s="343"/>
      <c r="P75" s="353">
        <f t="shared" si="82"/>
        <v>0</v>
      </c>
      <c r="Q75" s="344"/>
      <c r="R75" s="343"/>
      <c r="S75" s="353">
        <f t="shared" si="83"/>
        <v>0</v>
      </c>
      <c r="T75" s="344"/>
      <c r="U75" s="343"/>
      <c r="V75" s="353">
        <f t="shared" si="84"/>
        <v>0</v>
      </c>
      <c r="W75" s="344"/>
      <c r="X75" s="343"/>
      <c r="Y75" s="353">
        <f t="shared" si="85"/>
        <v>0</v>
      </c>
      <c r="Z75" s="344"/>
      <c r="AA75" s="343"/>
      <c r="AB75" s="353">
        <f t="shared" si="86"/>
        <v>0</v>
      </c>
      <c r="AC75" s="344"/>
      <c r="AD75" s="343"/>
      <c r="AE75" s="353">
        <f t="shared" si="87"/>
        <v>0</v>
      </c>
      <c r="AF75" s="344"/>
      <c r="AG75" s="360">
        <f t="shared" si="88"/>
        <v>0</v>
      </c>
      <c r="AH75" s="361">
        <f t="shared" si="89"/>
        <v>0</v>
      </c>
      <c r="AI75" s="557">
        <f t="shared" si="90"/>
        <v>0</v>
      </c>
      <c r="AK75" s="438"/>
    </row>
    <row r="76" spans="1:37" s="342" customFormat="1" ht="17.25" customHeight="1">
      <c r="A76" s="1343"/>
      <c r="B76" s="1600"/>
      <c r="C76" s="343"/>
      <c r="D76" s="353">
        <f t="shared" si="78"/>
        <v>0</v>
      </c>
      <c r="E76" s="344"/>
      <c r="F76" s="343"/>
      <c r="G76" s="353">
        <f t="shared" si="79"/>
        <v>0</v>
      </c>
      <c r="H76" s="344"/>
      <c r="I76" s="343"/>
      <c r="J76" s="353">
        <f t="shared" si="80"/>
        <v>0</v>
      </c>
      <c r="K76" s="344"/>
      <c r="L76" s="343"/>
      <c r="M76" s="353">
        <f t="shared" si="81"/>
        <v>0</v>
      </c>
      <c r="N76" s="344"/>
      <c r="O76" s="343"/>
      <c r="P76" s="353">
        <f t="shared" si="82"/>
        <v>0</v>
      </c>
      <c r="Q76" s="344"/>
      <c r="R76" s="343"/>
      <c r="S76" s="353">
        <f t="shared" si="83"/>
        <v>0</v>
      </c>
      <c r="T76" s="344"/>
      <c r="U76" s="343"/>
      <c r="V76" s="353">
        <f t="shared" si="84"/>
        <v>0</v>
      </c>
      <c r="W76" s="344"/>
      <c r="X76" s="343"/>
      <c r="Y76" s="353">
        <f t="shared" si="85"/>
        <v>0</v>
      </c>
      <c r="Z76" s="344"/>
      <c r="AA76" s="343"/>
      <c r="AB76" s="353">
        <f t="shared" si="86"/>
        <v>0</v>
      </c>
      <c r="AC76" s="344"/>
      <c r="AD76" s="343"/>
      <c r="AE76" s="353">
        <f t="shared" si="87"/>
        <v>0</v>
      </c>
      <c r="AF76" s="344"/>
      <c r="AG76" s="360">
        <f t="shared" si="88"/>
        <v>0</v>
      </c>
      <c r="AH76" s="361">
        <f t="shared" si="89"/>
        <v>0</v>
      </c>
      <c r="AI76" s="557">
        <f t="shared" si="90"/>
        <v>0</v>
      </c>
      <c r="AK76" s="438"/>
    </row>
    <row r="77" spans="1:37" s="342" customFormat="1" ht="17.25" customHeight="1">
      <c r="A77" s="1343"/>
      <c r="B77" s="1600"/>
      <c r="C77" s="343"/>
      <c r="D77" s="353">
        <f t="shared" si="78"/>
        <v>0</v>
      </c>
      <c r="E77" s="344"/>
      <c r="F77" s="343"/>
      <c r="G77" s="353">
        <f t="shared" si="79"/>
        <v>0</v>
      </c>
      <c r="H77" s="344"/>
      <c r="I77" s="343"/>
      <c r="J77" s="353">
        <f t="shared" si="80"/>
        <v>0</v>
      </c>
      <c r="K77" s="344"/>
      <c r="L77" s="343"/>
      <c r="M77" s="353">
        <f t="shared" si="81"/>
        <v>0</v>
      </c>
      <c r="N77" s="344"/>
      <c r="O77" s="343"/>
      <c r="P77" s="353">
        <f t="shared" si="82"/>
        <v>0</v>
      </c>
      <c r="Q77" s="344"/>
      <c r="R77" s="343"/>
      <c r="S77" s="353">
        <f t="shared" si="83"/>
        <v>0</v>
      </c>
      <c r="T77" s="344"/>
      <c r="U77" s="343"/>
      <c r="V77" s="353">
        <f t="shared" si="84"/>
        <v>0</v>
      </c>
      <c r="W77" s="344"/>
      <c r="X77" s="343"/>
      <c r="Y77" s="353">
        <f t="shared" si="85"/>
        <v>0</v>
      </c>
      <c r="Z77" s="344"/>
      <c r="AA77" s="343"/>
      <c r="AB77" s="353">
        <f t="shared" si="86"/>
        <v>0</v>
      </c>
      <c r="AC77" s="344"/>
      <c r="AD77" s="343"/>
      <c r="AE77" s="353">
        <f t="shared" si="87"/>
        <v>0</v>
      </c>
      <c r="AF77" s="344"/>
      <c r="AG77" s="360">
        <f t="shared" si="88"/>
        <v>0</v>
      </c>
      <c r="AH77" s="361">
        <f t="shared" si="89"/>
        <v>0</v>
      </c>
      <c r="AI77" s="557">
        <f t="shared" si="90"/>
        <v>0</v>
      </c>
      <c r="AK77" s="438"/>
    </row>
    <row r="78" spans="1:37" s="342" customFormat="1" ht="17.25" customHeight="1">
      <c r="A78" s="1343"/>
      <c r="B78" s="1600"/>
      <c r="C78" s="343"/>
      <c r="D78" s="353">
        <f t="shared" si="78"/>
        <v>0</v>
      </c>
      <c r="E78" s="344"/>
      <c r="F78" s="343"/>
      <c r="G78" s="353">
        <f t="shared" si="79"/>
        <v>0</v>
      </c>
      <c r="H78" s="344"/>
      <c r="I78" s="343"/>
      <c r="J78" s="353">
        <f t="shared" si="80"/>
        <v>0</v>
      </c>
      <c r="K78" s="344"/>
      <c r="L78" s="343"/>
      <c r="M78" s="353">
        <f t="shared" si="81"/>
        <v>0</v>
      </c>
      <c r="N78" s="344"/>
      <c r="O78" s="343"/>
      <c r="P78" s="353">
        <f t="shared" si="82"/>
        <v>0</v>
      </c>
      <c r="Q78" s="344"/>
      <c r="R78" s="343"/>
      <c r="S78" s="353">
        <f t="shared" si="83"/>
        <v>0</v>
      </c>
      <c r="T78" s="344"/>
      <c r="U78" s="343"/>
      <c r="V78" s="353">
        <f t="shared" si="84"/>
        <v>0</v>
      </c>
      <c r="W78" s="344"/>
      <c r="X78" s="343"/>
      <c r="Y78" s="353">
        <f t="shared" si="85"/>
        <v>0</v>
      </c>
      <c r="Z78" s="344"/>
      <c r="AA78" s="343"/>
      <c r="AB78" s="353">
        <f t="shared" si="86"/>
        <v>0</v>
      </c>
      <c r="AC78" s="344"/>
      <c r="AD78" s="343"/>
      <c r="AE78" s="353">
        <f t="shared" si="87"/>
        <v>0</v>
      </c>
      <c r="AF78" s="344"/>
      <c r="AG78" s="360">
        <f t="shared" si="88"/>
        <v>0</v>
      </c>
      <c r="AH78" s="361">
        <f t="shared" si="89"/>
        <v>0</v>
      </c>
      <c r="AI78" s="557">
        <f t="shared" si="90"/>
        <v>0</v>
      </c>
      <c r="AK78" s="438"/>
    </row>
    <row r="79" spans="1:37" s="342" customFormat="1" ht="17.25" customHeight="1">
      <c r="A79" s="1343"/>
      <c r="B79" s="1600"/>
      <c r="C79" s="343"/>
      <c r="D79" s="353">
        <f t="shared" si="78"/>
        <v>0</v>
      </c>
      <c r="E79" s="344"/>
      <c r="F79" s="343"/>
      <c r="G79" s="353">
        <f t="shared" si="79"/>
        <v>0</v>
      </c>
      <c r="H79" s="344"/>
      <c r="I79" s="343"/>
      <c r="J79" s="353">
        <f t="shared" si="80"/>
        <v>0</v>
      </c>
      <c r="K79" s="344"/>
      <c r="L79" s="343"/>
      <c r="M79" s="353">
        <f t="shared" si="81"/>
        <v>0</v>
      </c>
      <c r="N79" s="344"/>
      <c r="O79" s="343"/>
      <c r="P79" s="353">
        <f t="shared" si="82"/>
        <v>0</v>
      </c>
      <c r="Q79" s="344"/>
      <c r="R79" s="343"/>
      <c r="S79" s="353">
        <f t="shared" si="83"/>
        <v>0</v>
      </c>
      <c r="T79" s="344"/>
      <c r="U79" s="343"/>
      <c r="V79" s="353">
        <f t="shared" si="84"/>
        <v>0</v>
      </c>
      <c r="W79" s="344"/>
      <c r="X79" s="343"/>
      <c r="Y79" s="353">
        <f t="shared" si="85"/>
        <v>0</v>
      </c>
      <c r="Z79" s="344"/>
      <c r="AA79" s="343"/>
      <c r="AB79" s="353">
        <f t="shared" si="86"/>
        <v>0</v>
      </c>
      <c r="AC79" s="344"/>
      <c r="AD79" s="343"/>
      <c r="AE79" s="353">
        <f t="shared" si="87"/>
        <v>0</v>
      </c>
      <c r="AF79" s="344"/>
      <c r="AG79" s="360">
        <f t="shared" si="88"/>
        <v>0</v>
      </c>
      <c r="AH79" s="361">
        <f t="shared" si="89"/>
        <v>0</v>
      </c>
      <c r="AI79" s="557">
        <f t="shared" si="90"/>
        <v>0</v>
      </c>
      <c r="AK79" s="438"/>
    </row>
    <row r="80" spans="1:37" s="342" customFormat="1" ht="17.25" customHeight="1">
      <c r="A80" s="1343"/>
      <c r="B80" s="1600"/>
      <c r="C80" s="343"/>
      <c r="D80" s="353">
        <f t="shared" ref="D80:D82" si="91">E80-C80</f>
        <v>0</v>
      </c>
      <c r="E80" s="344"/>
      <c r="F80" s="343"/>
      <c r="G80" s="353">
        <f t="shared" ref="G80:G82" si="92">H80-F80</f>
        <v>0</v>
      </c>
      <c r="H80" s="344"/>
      <c r="I80" s="343"/>
      <c r="J80" s="353">
        <f t="shared" ref="J80:J82" si="93">K80-I80</f>
        <v>0</v>
      </c>
      <c r="K80" s="344"/>
      <c r="L80" s="343"/>
      <c r="M80" s="353">
        <f t="shared" ref="M80:M82" si="94">N80-L80</f>
        <v>0</v>
      </c>
      <c r="N80" s="344"/>
      <c r="O80" s="343"/>
      <c r="P80" s="353">
        <f t="shared" ref="P80:P82" si="95">Q80-O80</f>
        <v>0</v>
      </c>
      <c r="Q80" s="344"/>
      <c r="R80" s="343"/>
      <c r="S80" s="353">
        <f t="shared" ref="S80:S82" si="96">T80-R80</f>
        <v>0</v>
      </c>
      <c r="T80" s="344"/>
      <c r="U80" s="343"/>
      <c r="V80" s="353">
        <f t="shared" ref="V80:V82" si="97">W80-U80</f>
        <v>0</v>
      </c>
      <c r="W80" s="344"/>
      <c r="X80" s="343"/>
      <c r="Y80" s="353">
        <f t="shared" ref="Y80:Y82" si="98">Z80-X80</f>
        <v>0</v>
      </c>
      <c r="Z80" s="344"/>
      <c r="AA80" s="343"/>
      <c r="AB80" s="353">
        <f t="shared" ref="AB80:AB82" si="99">AC80-AA80</f>
        <v>0</v>
      </c>
      <c r="AC80" s="344"/>
      <c r="AD80" s="343"/>
      <c r="AE80" s="353">
        <f t="shared" ref="AE80:AE82" si="100">AF80-AD80</f>
        <v>0</v>
      </c>
      <c r="AF80" s="344"/>
      <c r="AG80" s="360">
        <f t="shared" ref="AG80:AG82" si="101">SUM(C80,F80,I80,L80,O80,R80,U80,X80,AA80,AD80)</f>
        <v>0</v>
      </c>
      <c r="AH80" s="361">
        <f t="shared" ref="AH80:AH82" si="102">SUM(D80,G80,J80,M80,P80,S80,V80,Y80,AB80,AE80)</f>
        <v>0</v>
      </c>
      <c r="AI80" s="557">
        <f t="shared" ref="AI80:AI82" si="103">SUM(E80,H80,K80,N80,Q80,T80,W80,Z80,AC80,AF80)</f>
        <v>0</v>
      </c>
      <c r="AK80" s="438"/>
    </row>
    <row r="81" spans="1:38" s="342" customFormat="1" ht="17.25" customHeight="1">
      <c r="A81" s="1348" t="s">
        <v>303</v>
      </c>
      <c r="B81" s="1601"/>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3"/>
      <c r="B82" s="1600"/>
      <c r="C82" s="343"/>
      <c r="D82" s="353">
        <f t="shared" si="91"/>
        <v>0</v>
      </c>
      <c r="E82" s="344"/>
      <c r="F82" s="343"/>
      <c r="G82" s="353">
        <f t="shared" si="92"/>
        <v>0</v>
      </c>
      <c r="H82" s="344"/>
      <c r="I82" s="343"/>
      <c r="J82" s="353">
        <f t="shared" si="93"/>
        <v>0</v>
      </c>
      <c r="K82" s="344"/>
      <c r="L82" s="343"/>
      <c r="M82" s="353">
        <f t="shared" si="94"/>
        <v>0</v>
      </c>
      <c r="N82" s="344"/>
      <c r="O82" s="343"/>
      <c r="P82" s="353">
        <f t="shared" si="95"/>
        <v>0</v>
      </c>
      <c r="Q82" s="344"/>
      <c r="R82" s="343"/>
      <c r="S82" s="353">
        <f t="shared" si="96"/>
        <v>0</v>
      </c>
      <c r="T82" s="344"/>
      <c r="U82" s="343"/>
      <c r="V82" s="353">
        <f t="shared" si="97"/>
        <v>0</v>
      </c>
      <c r="W82" s="344"/>
      <c r="X82" s="343"/>
      <c r="Y82" s="353">
        <f t="shared" si="98"/>
        <v>0</v>
      </c>
      <c r="Z82" s="344"/>
      <c r="AA82" s="343"/>
      <c r="AB82" s="353">
        <f t="shared" si="99"/>
        <v>0</v>
      </c>
      <c r="AC82" s="344"/>
      <c r="AD82" s="343"/>
      <c r="AE82" s="353">
        <f t="shared" si="100"/>
        <v>0</v>
      </c>
      <c r="AF82" s="344"/>
      <c r="AG82" s="360">
        <f t="shared" si="101"/>
        <v>0</v>
      </c>
      <c r="AH82" s="361">
        <f t="shared" si="102"/>
        <v>0</v>
      </c>
      <c r="AI82" s="557">
        <f t="shared" si="103"/>
        <v>0</v>
      </c>
      <c r="AK82" s="438"/>
    </row>
    <row r="83" spans="1:38" s="342" customFormat="1" ht="17.25" customHeight="1">
      <c r="A83" s="1343"/>
      <c r="B83" s="1600"/>
      <c r="C83" s="343"/>
      <c r="D83" s="353">
        <f t="shared" si="67"/>
        <v>0</v>
      </c>
      <c r="E83" s="344"/>
      <c r="F83" s="343"/>
      <c r="G83" s="353">
        <f t="shared" si="68"/>
        <v>0</v>
      </c>
      <c r="H83" s="344"/>
      <c r="I83" s="343"/>
      <c r="J83" s="353">
        <f t="shared" si="69"/>
        <v>0</v>
      </c>
      <c r="K83" s="344"/>
      <c r="L83" s="343"/>
      <c r="M83" s="353">
        <f t="shared" si="70"/>
        <v>0</v>
      </c>
      <c r="N83" s="344"/>
      <c r="O83" s="343"/>
      <c r="P83" s="353">
        <f t="shared" si="71"/>
        <v>0</v>
      </c>
      <c r="Q83" s="344"/>
      <c r="R83" s="343"/>
      <c r="S83" s="353">
        <f t="shared" si="72"/>
        <v>0</v>
      </c>
      <c r="T83" s="344"/>
      <c r="U83" s="343"/>
      <c r="V83" s="353">
        <f t="shared" si="73"/>
        <v>0</v>
      </c>
      <c r="W83" s="344"/>
      <c r="X83" s="343"/>
      <c r="Y83" s="353">
        <f t="shared" si="74"/>
        <v>0</v>
      </c>
      <c r="Z83" s="344"/>
      <c r="AA83" s="343"/>
      <c r="AB83" s="353">
        <f t="shared" si="75"/>
        <v>0</v>
      </c>
      <c r="AC83" s="344"/>
      <c r="AD83" s="343"/>
      <c r="AE83" s="353">
        <f t="shared" si="76"/>
        <v>0</v>
      </c>
      <c r="AF83" s="344"/>
      <c r="AG83" s="360">
        <f t="shared" si="77"/>
        <v>0</v>
      </c>
      <c r="AH83" s="361">
        <f t="shared" si="77"/>
        <v>0</v>
      </c>
      <c r="AI83" s="557">
        <f t="shared" si="77"/>
        <v>0</v>
      </c>
      <c r="AK83" s="438"/>
    </row>
    <row r="84" spans="1:38" s="342" customFormat="1" ht="17.25" customHeight="1">
      <c r="A84" s="1343"/>
      <c r="B84" s="1600"/>
      <c r="C84" s="343"/>
      <c r="D84" s="353">
        <f t="shared" si="67"/>
        <v>0</v>
      </c>
      <c r="E84" s="344"/>
      <c r="F84" s="343"/>
      <c r="G84" s="353">
        <f t="shared" si="68"/>
        <v>0</v>
      </c>
      <c r="H84" s="344"/>
      <c r="I84" s="343"/>
      <c r="J84" s="353">
        <f t="shared" si="69"/>
        <v>0</v>
      </c>
      <c r="K84" s="344"/>
      <c r="L84" s="343"/>
      <c r="M84" s="353">
        <f t="shared" si="70"/>
        <v>0</v>
      </c>
      <c r="N84" s="344"/>
      <c r="O84" s="343"/>
      <c r="P84" s="353">
        <f t="shared" si="71"/>
        <v>0</v>
      </c>
      <c r="Q84" s="344"/>
      <c r="R84" s="343"/>
      <c r="S84" s="353">
        <f t="shared" si="72"/>
        <v>0</v>
      </c>
      <c r="T84" s="344"/>
      <c r="U84" s="343"/>
      <c r="V84" s="353">
        <f t="shared" si="73"/>
        <v>0</v>
      </c>
      <c r="W84" s="344"/>
      <c r="X84" s="343"/>
      <c r="Y84" s="353">
        <f t="shared" si="74"/>
        <v>0</v>
      </c>
      <c r="Z84" s="344"/>
      <c r="AA84" s="343"/>
      <c r="AB84" s="353">
        <f t="shared" si="75"/>
        <v>0</v>
      </c>
      <c r="AC84" s="344"/>
      <c r="AD84" s="343"/>
      <c r="AE84" s="353">
        <f t="shared" si="76"/>
        <v>0</v>
      </c>
      <c r="AF84" s="344"/>
      <c r="AG84" s="360">
        <f t="shared" si="77"/>
        <v>0</v>
      </c>
      <c r="AH84" s="361">
        <f t="shared" si="77"/>
        <v>0</v>
      </c>
      <c r="AI84" s="557">
        <f t="shared" si="77"/>
        <v>0</v>
      </c>
      <c r="AK84" s="438"/>
    </row>
    <row r="85" spans="1:38" s="342" customFormat="1" ht="17.25" customHeight="1">
      <c r="A85" s="1343"/>
      <c r="B85" s="1600"/>
      <c r="C85" s="343"/>
      <c r="D85" s="353">
        <f t="shared" si="67"/>
        <v>0</v>
      </c>
      <c r="E85" s="344"/>
      <c r="F85" s="343"/>
      <c r="G85" s="353">
        <f t="shared" si="68"/>
        <v>0</v>
      </c>
      <c r="H85" s="344"/>
      <c r="I85" s="343"/>
      <c r="J85" s="353">
        <f t="shared" si="69"/>
        <v>0</v>
      </c>
      <c r="K85" s="344"/>
      <c r="L85" s="343"/>
      <c r="M85" s="353">
        <f t="shared" si="70"/>
        <v>0</v>
      </c>
      <c r="N85" s="344"/>
      <c r="O85" s="343"/>
      <c r="P85" s="353">
        <f t="shared" si="71"/>
        <v>0</v>
      </c>
      <c r="Q85" s="344"/>
      <c r="R85" s="343"/>
      <c r="S85" s="353">
        <f t="shared" si="72"/>
        <v>0</v>
      </c>
      <c r="T85" s="344"/>
      <c r="U85" s="343"/>
      <c r="V85" s="353">
        <f t="shared" si="73"/>
        <v>0</v>
      </c>
      <c r="W85" s="344"/>
      <c r="X85" s="343"/>
      <c r="Y85" s="353">
        <f t="shared" si="74"/>
        <v>0</v>
      </c>
      <c r="Z85" s="344"/>
      <c r="AA85" s="343"/>
      <c r="AB85" s="353">
        <f t="shared" si="75"/>
        <v>0</v>
      </c>
      <c r="AC85" s="344"/>
      <c r="AD85" s="343"/>
      <c r="AE85" s="353">
        <f t="shared" si="76"/>
        <v>0</v>
      </c>
      <c r="AF85" s="344"/>
      <c r="AG85" s="360">
        <f t="shared" si="77"/>
        <v>0</v>
      </c>
      <c r="AH85" s="361">
        <f t="shared" si="77"/>
        <v>0</v>
      </c>
      <c r="AI85" s="557">
        <f t="shared" si="77"/>
        <v>0</v>
      </c>
      <c r="AK85" s="438"/>
    </row>
    <row r="86" spans="1:38" s="342" customFormat="1" ht="17.25" customHeight="1">
      <c r="A86" s="1343"/>
      <c r="B86" s="1600"/>
      <c r="C86" s="343"/>
      <c r="D86" s="353">
        <f t="shared" si="67"/>
        <v>0</v>
      </c>
      <c r="E86" s="344"/>
      <c r="F86" s="343"/>
      <c r="G86" s="353">
        <f t="shared" si="68"/>
        <v>0</v>
      </c>
      <c r="H86" s="344"/>
      <c r="I86" s="343"/>
      <c r="J86" s="353">
        <f t="shared" si="69"/>
        <v>0</v>
      </c>
      <c r="K86" s="344"/>
      <c r="L86" s="343"/>
      <c r="M86" s="353">
        <f t="shared" si="70"/>
        <v>0</v>
      </c>
      <c r="N86" s="344"/>
      <c r="O86" s="343"/>
      <c r="P86" s="353">
        <f t="shared" si="71"/>
        <v>0</v>
      </c>
      <c r="Q86" s="344"/>
      <c r="R86" s="343"/>
      <c r="S86" s="353">
        <f t="shared" si="72"/>
        <v>0</v>
      </c>
      <c r="T86" s="344"/>
      <c r="U86" s="343"/>
      <c r="V86" s="353">
        <f t="shared" si="73"/>
        <v>0</v>
      </c>
      <c r="W86" s="344"/>
      <c r="X86" s="343"/>
      <c r="Y86" s="353">
        <f t="shared" si="74"/>
        <v>0</v>
      </c>
      <c r="Z86" s="344"/>
      <c r="AA86" s="343"/>
      <c r="AB86" s="353">
        <f t="shared" si="75"/>
        <v>0</v>
      </c>
      <c r="AC86" s="344"/>
      <c r="AD86" s="343"/>
      <c r="AE86" s="353">
        <f t="shared" si="76"/>
        <v>0</v>
      </c>
      <c r="AF86" s="344"/>
      <c r="AG86" s="360">
        <f t="shared" si="77"/>
        <v>0</v>
      </c>
      <c r="AH86" s="361">
        <f t="shared" si="77"/>
        <v>0</v>
      </c>
      <c r="AI86" s="557">
        <f t="shared" si="77"/>
        <v>0</v>
      </c>
      <c r="AK86" s="438"/>
    </row>
    <row r="87" spans="1:38" s="342" customFormat="1" ht="17.25" customHeight="1">
      <c r="A87" s="1343"/>
      <c r="B87" s="1600"/>
      <c r="C87" s="343"/>
      <c r="D87" s="353">
        <f t="shared" si="67"/>
        <v>0</v>
      </c>
      <c r="E87" s="344"/>
      <c r="F87" s="343"/>
      <c r="G87" s="353">
        <f t="shared" si="68"/>
        <v>0</v>
      </c>
      <c r="H87" s="344"/>
      <c r="I87" s="343"/>
      <c r="J87" s="353">
        <f t="shared" si="69"/>
        <v>0</v>
      </c>
      <c r="K87" s="344"/>
      <c r="L87" s="343"/>
      <c r="M87" s="353">
        <f t="shared" si="70"/>
        <v>0</v>
      </c>
      <c r="N87" s="344"/>
      <c r="O87" s="343"/>
      <c r="P87" s="353">
        <f t="shared" si="71"/>
        <v>0</v>
      </c>
      <c r="Q87" s="344"/>
      <c r="R87" s="343"/>
      <c r="S87" s="353">
        <f t="shared" si="72"/>
        <v>0</v>
      </c>
      <c r="T87" s="344"/>
      <c r="U87" s="343"/>
      <c r="V87" s="353">
        <f t="shared" si="73"/>
        <v>0</v>
      </c>
      <c r="W87" s="344"/>
      <c r="X87" s="343"/>
      <c r="Y87" s="353">
        <f t="shared" si="74"/>
        <v>0</v>
      </c>
      <c r="Z87" s="344"/>
      <c r="AA87" s="343"/>
      <c r="AB87" s="353">
        <f t="shared" si="75"/>
        <v>0</v>
      </c>
      <c r="AC87" s="344"/>
      <c r="AD87" s="343"/>
      <c r="AE87" s="353">
        <f t="shared" si="76"/>
        <v>0</v>
      </c>
      <c r="AF87" s="344"/>
      <c r="AG87" s="360">
        <f t="shared" si="77"/>
        <v>0</v>
      </c>
      <c r="AH87" s="361">
        <f t="shared" si="77"/>
        <v>0</v>
      </c>
      <c r="AI87" s="557">
        <f t="shared" si="77"/>
        <v>0</v>
      </c>
      <c r="AK87" s="438"/>
      <c r="AL87" s="345"/>
    </row>
    <row r="88" spans="1:38" s="342" customFormat="1" ht="17.25" customHeight="1">
      <c r="A88" s="1343"/>
      <c r="B88" s="1600"/>
      <c r="C88" s="343"/>
      <c r="D88" s="353">
        <f t="shared" si="67"/>
        <v>0</v>
      </c>
      <c r="E88" s="344"/>
      <c r="F88" s="343"/>
      <c r="G88" s="353">
        <f t="shared" si="68"/>
        <v>0</v>
      </c>
      <c r="H88" s="344"/>
      <c r="I88" s="343"/>
      <c r="J88" s="353">
        <f t="shared" si="69"/>
        <v>0</v>
      </c>
      <c r="K88" s="344"/>
      <c r="L88" s="343"/>
      <c r="M88" s="353">
        <f t="shared" si="70"/>
        <v>0</v>
      </c>
      <c r="N88" s="344"/>
      <c r="O88" s="343"/>
      <c r="P88" s="353">
        <f t="shared" si="71"/>
        <v>0</v>
      </c>
      <c r="Q88" s="344"/>
      <c r="R88" s="343"/>
      <c r="S88" s="353">
        <f t="shared" si="72"/>
        <v>0</v>
      </c>
      <c r="T88" s="344"/>
      <c r="U88" s="343"/>
      <c r="V88" s="353">
        <f t="shared" si="73"/>
        <v>0</v>
      </c>
      <c r="W88" s="344"/>
      <c r="X88" s="343"/>
      <c r="Y88" s="353">
        <f t="shared" si="74"/>
        <v>0</v>
      </c>
      <c r="Z88" s="344"/>
      <c r="AA88" s="343"/>
      <c r="AB88" s="353">
        <f t="shared" si="75"/>
        <v>0</v>
      </c>
      <c r="AC88" s="344"/>
      <c r="AD88" s="343"/>
      <c r="AE88" s="353">
        <f t="shared" si="76"/>
        <v>0</v>
      </c>
      <c r="AF88" s="344"/>
      <c r="AG88" s="360">
        <f t="shared" si="77"/>
        <v>0</v>
      </c>
      <c r="AH88" s="361">
        <f t="shared" si="77"/>
        <v>0</v>
      </c>
      <c r="AI88" s="557">
        <f t="shared" si="77"/>
        <v>0</v>
      </c>
    </row>
    <row r="89" spans="1:38" s="342" customFormat="1" ht="17.25" customHeight="1">
      <c r="A89" s="1343"/>
      <c r="B89" s="1600"/>
      <c r="C89" s="343"/>
      <c r="D89" s="353">
        <f t="shared" si="67"/>
        <v>0</v>
      </c>
      <c r="E89" s="344"/>
      <c r="F89" s="343"/>
      <c r="G89" s="353">
        <f t="shared" si="68"/>
        <v>0</v>
      </c>
      <c r="H89" s="344"/>
      <c r="I89" s="343"/>
      <c r="J89" s="353">
        <f>K89-I89</f>
        <v>0</v>
      </c>
      <c r="K89" s="344"/>
      <c r="L89" s="343"/>
      <c r="M89" s="353">
        <f t="shared" si="70"/>
        <v>0</v>
      </c>
      <c r="N89" s="344"/>
      <c r="O89" s="343"/>
      <c r="P89" s="353">
        <f t="shared" si="71"/>
        <v>0</v>
      </c>
      <c r="Q89" s="344"/>
      <c r="R89" s="343"/>
      <c r="S89" s="353">
        <f t="shared" si="72"/>
        <v>0</v>
      </c>
      <c r="T89" s="344"/>
      <c r="U89" s="343"/>
      <c r="V89" s="353">
        <f t="shared" si="73"/>
        <v>0</v>
      </c>
      <c r="W89" s="344"/>
      <c r="X89" s="343"/>
      <c r="Y89" s="353">
        <f t="shared" si="74"/>
        <v>0</v>
      </c>
      <c r="Z89" s="344"/>
      <c r="AA89" s="343"/>
      <c r="AB89" s="353">
        <f t="shared" si="75"/>
        <v>0</v>
      </c>
      <c r="AC89" s="344"/>
      <c r="AD89" s="343"/>
      <c r="AE89" s="353">
        <f t="shared" si="76"/>
        <v>0</v>
      </c>
      <c r="AF89" s="344"/>
      <c r="AG89" s="360">
        <f t="shared" si="77"/>
        <v>0</v>
      </c>
      <c r="AH89" s="361">
        <f t="shared" si="77"/>
        <v>0</v>
      </c>
      <c r="AI89" s="557">
        <f t="shared" si="77"/>
        <v>0</v>
      </c>
    </row>
    <row r="90" spans="1:38" s="342" customFormat="1" ht="17.25" customHeight="1">
      <c r="A90" s="1343"/>
      <c r="B90" s="1600"/>
      <c r="C90" s="343"/>
      <c r="D90" s="353">
        <f t="shared" si="67"/>
        <v>0</v>
      </c>
      <c r="E90" s="344"/>
      <c r="F90" s="343"/>
      <c r="G90" s="353">
        <f t="shared" si="68"/>
        <v>0</v>
      </c>
      <c r="H90" s="344"/>
      <c r="I90" s="343"/>
      <c r="J90" s="353">
        <f t="shared" si="69"/>
        <v>0</v>
      </c>
      <c r="K90" s="344"/>
      <c r="L90" s="343"/>
      <c r="M90" s="353">
        <f t="shared" si="70"/>
        <v>0</v>
      </c>
      <c r="N90" s="344"/>
      <c r="O90" s="343"/>
      <c r="P90" s="353">
        <f t="shared" si="71"/>
        <v>0</v>
      </c>
      <c r="Q90" s="344"/>
      <c r="R90" s="343"/>
      <c r="S90" s="353">
        <f t="shared" si="72"/>
        <v>0</v>
      </c>
      <c r="T90" s="344"/>
      <c r="U90" s="343"/>
      <c r="V90" s="353">
        <f t="shared" si="73"/>
        <v>0</v>
      </c>
      <c r="W90" s="344"/>
      <c r="X90" s="343"/>
      <c r="Y90" s="353">
        <f t="shared" si="74"/>
        <v>0</v>
      </c>
      <c r="Z90" s="344"/>
      <c r="AA90" s="343"/>
      <c r="AB90" s="353">
        <f t="shared" si="75"/>
        <v>0</v>
      </c>
      <c r="AC90" s="344"/>
      <c r="AD90" s="343"/>
      <c r="AE90" s="353">
        <f t="shared" si="76"/>
        <v>0</v>
      </c>
      <c r="AF90" s="344"/>
      <c r="AG90" s="360">
        <f t="shared" si="77"/>
        <v>0</v>
      </c>
      <c r="AH90" s="361">
        <f t="shared" si="77"/>
        <v>0</v>
      </c>
      <c r="AI90" s="557">
        <f t="shared" si="77"/>
        <v>0</v>
      </c>
    </row>
    <row r="91" spans="1:38" s="342" customFormat="1" ht="17.25" customHeight="1">
      <c r="A91" s="1343" t="s">
        <v>304</v>
      </c>
      <c r="B91" s="1600"/>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67"/>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68"/>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70"/>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71"/>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72"/>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73"/>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74"/>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75"/>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76"/>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77"/>
        <v>0</v>
      </c>
      <c r="AH91" s="361">
        <f t="shared" si="77"/>
        <v>0</v>
      </c>
      <c r="AI91" s="557">
        <f t="shared" si="77"/>
        <v>0</v>
      </c>
    </row>
    <row r="92" spans="1:38" s="342" customFormat="1" ht="16.5" customHeight="1">
      <c r="A92" s="1347"/>
      <c r="B92" s="1603"/>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00000000000001" customHeight="1">
      <c r="A93" s="389" t="s">
        <v>305</v>
      </c>
      <c r="B93" s="595"/>
      <c r="C93" s="356">
        <f>ROUND(SUM(C71:C91),0)</f>
        <v>0</v>
      </c>
      <c r="D93" s="353">
        <f t="shared" ref="D93:AF93" si="104">ROUND(SUM(D71:D91),0)</f>
        <v>0</v>
      </c>
      <c r="E93" s="357">
        <f t="shared" si="104"/>
        <v>0</v>
      </c>
      <c r="F93" s="356">
        <f t="shared" si="104"/>
        <v>0</v>
      </c>
      <c r="G93" s="353">
        <f t="shared" si="104"/>
        <v>0</v>
      </c>
      <c r="H93" s="357">
        <f t="shared" si="104"/>
        <v>0</v>
      </c>
      <c r="I93" s="356">
        <f t="shared" si="104"/>
        <v>0</v>
      </c>
      <c r="J93" s="353">
        <f t="shared" si="104"/>
        <v>0</v>
      </c>
      <c r="K93" s="357">
        <f t="shared" si="104"/>
        <v>0</v>
      </c>
      <c r="L93" s="356">
        <f t="shared" si="104"/>
        <v>0</v>
      </c>
      <c r="M93" s="353">
        <f t="shared" si="104"/>
        <v>0</v>
      </c>
      <c r="N93" s="357">
        <f t="shared" si="104"/>
        <v>0</v>
      </c>
      <c r="O93" s="356">
        <f t="shared" si="104"/>
        <v>0</v>
      </c>
      <c r="P93" s="353">
        <f t="shared" si="104"/>
        <v>0</v>
      </c>
      <c r="Q93" s="357">
        <f t="shared" si="104"/>
        <v>0</v>
      </c>
      <c r="R93" s="356">
        <f t="shared" si="104"/>
        <v>0</v>
      </c>
      <c r="S93" s="353">
        <f t="shared" si="104"/>
        <v>0</v>
      </c>
      <c r="T93" s="357">
        <f t="shared" si="104"/>
        <v>0</v>
      </c>
      <c r="U93" s="356">
        <f t="shared" si="104"/>
        <v>0</v>
      </c>
      <c r="V93" s="353">
        <f t="shared" si="104"/>
        <v>0</v>
      </c>
      <c r="W93" s="357">
        <f t="shared" si="104"/>
        <v>0</v>
      </c>
      <c r="X93" s="356">
        <f t="shared" si="104"/>
        <v>0</v>
      </c>
      <c r="Y93" s="353">
        <f t="shared" si="104"/>
        <v>0</v>
      </c>
      <c r="Z93" s="357">
        <f t="shared" si="104"/>
        <v>0</v>
      </c>
      <c r="AA93" s="356">
        <f t="shared" si="104"/>
        <v>0</v>
      </c>
      <c r="AB93" s="353">
        <f t="shared" si="104"/>
        <v>0</v>
      </c>
      <c r="AC93" s="357">
        <f t="shared" si="104"/>
        <v>0</v>
      </c>
      <c r="AD93" s="356">
        <f t="shared" si="104"/>
        <v>0</v>
      </c>
      <c r="AE93" s="353">
        <f t="shared" si="104"/>
        <v>0</v>
      </c>
      <c r="AF93" s="357">
        <f t="shared" si="104"/>
        <v>0</v>
      </c>
      <c r="AG93" s="360">
        <f t="shared" ref="AG93:AI93" si="105">SUM(AG71:AG91)</f>
        <v>0</v>
      </c>
      <c r="AH93" s="361">
        <f t="shared" si="105"/>
        <v>0</v>
      </c>
      <c r="AI93" s="362">
        <f t="shared" si="105"/>
        <v>0</v>
      </c>
    </row>
    <row r="94" spans="1:38" s="342" customFormat="1" ht="20.100000000000001"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3"/>
      <c r="B96" s="1600"/>
      <c r="C96" s="343"/>
      <c r="D96" s="353">
        <f t="shared" ref="D96:D102" si="106">E96-C96</f>
        <v>0</v>
      </c>
      <c r="E96" s="344"/>
      <c r="F96" s="356"/>
      <c r="G96" s="353">
        <f t="shared" ref="G96:G102" si="107">H96-F96</f>
        <v>0</v>
      </c>
      <c r="H96" s="357"/>
      <c r="I96" s="356"/>
      <c r="J96" s="353">
        <f t="shared" ref="J96:J102" si="108">K96-I96</f>
        <v>0</v>
      </c>
      <c r="K96" s="357"/>
      <c r="L96" s="356"/>
      <c r="M96" s="353">
        <f t="shared" ref="M96:M102" si="109">N96-L96</f>
        <v>0</v>
      </c>
      <c r="N96" s="357"/>
      <c r="O96" s="356"/>
      <c r="P96" s="353">
        <f t="shared" ref="P96:P102" si="110">Q96-O96</f>
        <v>0</v>
      </c>
      <c r="Q96" s="357"/>
      <c r="R96" s="356"/>
      <c r="S96" s="353">
        <f t="shared" ref="S96:S102" si="111">T96-R96</f>
        <v>0</v>
      </c>
      <c r="T96" s="357"/>
      <c r="U96" s="356"/>
      <c r="V96" s="353">
        <f t="shared" ref="V96:V102" si="112">W96-U96</f>
        <v>0</v>
      </c>
      <c r="W96" s="357"/>
      <c r="X96" s="356"/>
      <c r="Y96" s="353">
        <f t="shared" ref="Y96:Y102" si="113">Z96-X96</f>
        <v>0</v>
      </c>
      <c r="Z96" s="357"/>
      <c r="AA96" s="356"/>
      <c r="AB96" s="353">
        <f t="shared" ref="AB96:AB102" si="114">AC96-AA96</f>
        <v>0</v>
      </c>
      <c r="AC96" s="357"/>
      <c r="AD96" s="356"/>
      <c r="AE96" s="353">
        <f t="shared" ref="AE96:AE102" si="115">AF96-AD96</f>
        <v>0</v>
      </c>
      <c r="AF96" s="357"/>
      <c r="AG96" s="360">
        <f t="shared" ref="AG96:AI102" si="116">SUM(C96,F96,I96,L96,O96,R96,U96,X96,AA96,AD96)</f>
        <v>0</v>
      </c>
      <c r="AH96" s="361">
        <f t="shared" si="116"/>
        <v>0</v>
      </c>
      <c r="AI96" s="557">
        <f t="shared" si="116"/>
        <v>0</v>
      </c>
      <c r="AJ96"/>
      <c r="AK96" s="439"/>
      <c r="AL96"/>
    </row>
    <row r="97" spans="1:38" s="342" customFormat="1" ht="17.25" customHeight="1">
      <c r="A97" s="1343"/>
      <c r="B97" s="1600"/>
      <c r="C97" s="343"/>
      <c r="D97" s="353">
        <f t="shared" si="106"/>
        <v>0</v>
      </c>
      <c r="E97" s="344"/>
      <c r="F97" s="356"/>
      <c r="G97" s="353">
        <f t="shared" si="107"/>
        <v>0</v>
      </c>
      <c r="H97" s="357"/>
      <c r="I97" s="356"/>
      <c r="J97" s="353">
        <f t="shared" si="108"/>
        <v>0</v>
      </c>
      <c r="K97" s="357"/>
      <c r="L97" s="356"/>
      <c r="M97" s="353">
        <f t="shared" si="109"/>
        <v>0</v>
      </c>
      <c r="N97" s="357"/>
      <c r="O97" s="356"/>
      <c r="P97" s="353">
        <f t="shared" si="110"/>
        <v>0</v>
      </c>
      <c r="Q97" s="357"/>
      <c r="R97" s="356"/>
      <c r="S97" s="353">
        <f t="shared" si="111"/>
        <v>0</v>
      </c>
      <c r="T97" s="357"/>
      <c r="U97" s="356"/>
      <c r="V97" s="353">
        <f t="shared" si="112"/>
        <v>0</v>
      </c>
      <c r="W97" s="357"/>
      <c r="X97" s="356"/>
      <c r="Y97" s="353">
        <f t="shared" si="113"/>
        <v>0</v>
      </c>
      <c r="Z97" s="357"/>
      <c r="AA97" s="356"/>
      <c r="AB97" s="353">
        <f t="shared" si="114"/>
        <v>0</v>
      </c>
      <c r="AC97" s="357"/>
      <c r="AD97" s="356"/>
      <c r="AE97" s="353">
        <f t="shared" si="115"/>
        <v>0</v>
      </c>
      <c r="AF97" s="357"/>
      <c r="AG97" s="360">
        <f t="shared" si="116"/>
        <v>0</v>
      </c>
      <c r="AH97" s="361">
        <f t="shared" si="116"/>
        <v>0</v>
      </c>
      <c r="AI97" s="557">
        <f t="shared" si="116"/>
        <v>0</v>
      </c>
      <c r="AK97" s="438"/>
    </row>
    <row r="98" spans="1:38" s="342" customFormat="1" ht="17.25" customHeight="1">
      <c r="A98" s="1343"/>
      <c r="B98" s="1600"/>
      <c r="C98" s="343"/>
      <c r="D98" s="353">
        <f t="shared" si="106"/>
        <v>0</v>
      </c>
      <c r="E98" s="344"/>
      <c r="F98" s="343"/>
      <c r="G98" s="353">
        <f t="shared" si="107"/>
        <v>0</v>
      </c>
      <c r="H98" s="344"/>
      <c r="I98" s="343"/>
      <c r="J98" s="353">
        <f t="shared" si="108"/>
        <v>0</v>
      </c>
      <c r="K98" s="344"/>
      <c r="L98" s="343"/>
      <c r="M98" s="353">
        <f t="shared" si="109"/>
        <v>0</v>
      </c>
      <c r="N98" s="344"/>
      <c r="O98" s="343"/>
      <c r="P98" s="353">
        <f t="shared" si="110"/>
        <v>0</v>
      </c>
      <c r="Q98" s="344"/>
      <c r="R98" s="343"/>
      <c r="S98" s="353">
        <f t="shared" si="111"/>
        <v>0</v>
      </c>
      <c r="T98" s="344"/>
      <c r="U98" s="343"/>
      <c r="V98" s="353">
        <f t="shared" si="112"/>
        <v>0</v>
      </c>
      <c r="W98" s="344"/>
      <c r="X98" s="343"/>
      <c r="Y98" s="353">
        <f t="shared" si="113"/>
        <v>0</v>
      </c>
      <c r="Z98" s="344"/>
      <c r="AA98" s="343"/>
      <c r="AB98" s="353">
        <f t="shared" si="114"/>
        <v>0</v>
      </c>
      <c r="AC98" s="344"/>
      <c r="AD98" s="343"/>
      <c r="AE98" s="353">
        <f t="shared" si="115"/>
        <v>0</v>
      </c>
      <c r="AF98" s="344"/>
      <c r="AG98" s="360">
        <f t="shared" si="116"/>
        <v>0</v>
      </c>
      <c r="AH98" s="361">
        <f t="shared" si="116"/>
        <v>0</v>
      </c>
      <c r="AI98" s="557">
        <f t="shared" si="116"/>
        <v>0</v>
      </c>
      <c r="AJ98"/>
      <c r="AK98" s="439"/>
      <c r="AL98" s="13"/>
    </row>
    <row r="99" spans="1:38" s="342" customFormat="1" ht="17.25" customHeight="1">
      <c r="A99" s="1343"/>
      <c r="B99" s="1600"/>
      <c r="C99" s="343"/>
      <c r="D99" s="353">
        <f t="shared" si="106"/>
        <v>0</v>
      </c>
      <c r="E99" s="344"/>
      <c r="F99" s="343"/>
      <c r="G99" s="353">
        <f t="shared" si="107"/>
        <v>0</v>
      </c>
      <c r="H99" s="344"/>
      <c r="I99" s="343"/>
      <c r="J99" s="353">
        <f t="shared" si="108"/>
        <v>0</v>
      </c>
      <c r="K99" s="344"/>
      <c r="L99" s="343"/>
      <c r="M99" s="353">
        <f t="shared" si="109"/>
        <v>0</v>
      </c>
      <c r="N99" s="344"/>
      <c r="O99" s="343"/>
      <c r="P99" s="353">
        <f t="shared" si="110"/>
        <v>0</v>
      </c>
      <c r="Q99" s="344"/>
      <c r="R99" s="343"/>
      <c r="S99" s="353">
        <f t="shared" si="111"/>
        <v>0</v>
      </c>
      <c r="T99" s="344"/>
      <c r="U99" s="343"/>
      <c r="V99" s="353">
        <f t="shared" si="112"/>
        <v>0</v>
      </c>
      <c r="W99" s="344"/>
      <c r="X99" s="343"/>
      <c r="Y99" s="353">
        <f t="shared" si="113"/>
        <v>0</v>
      </c>
      <c r="Z99" s="344"/>
      <c r="AA99" s="343"/>
      <c r="AB99" s="353">
        <f t="shared" si="114"/>
        <v>0</v>
      </c>
      <c r="AC99" s="344"/>
      <c r="AD99" s="343"/>
      <c r="AE99" s="353">
        <f t="shared" si="115"/>
        <v>0</v>
      </c>
      <c r="AF99" s="344"/>
      <c r="AG99" s="360">
        <f t="shared" si="116"/>
        <v>0</v>
      </c>
      <c r="AH99" s="361">
        <f t="shared" si="116"/>
        <v>0</v>
      </c>
      <c r="AI99" s="557">
        <f t="shared" si="116"/>
        <v>0</v>
      </c>
      <c r="AJ99"/>
      <c r="AK99"/>
      <c r="AL99"/>
    </row>
    <row r="100" spans="1:38" s="342" customFormat="1" ht="17.25" customHeight="1">
      <c r="A100" s="1343"/>
      <c r="B100" s="1600"/>
      <c r="C100" s="343"/>
      <c r="D100" s="353">
        <f t="shared" si="106"/>
        <v>0</v>
      </c>
      <c r="E100" s="344"/>
      <c r="F100" s="343"/>
      <c r="G100" s="353">
        <f t="shared" si="107"/>
        <v>0</v>
      </c>
      <c r="H100" s="344"/>
      <c r="I100" s="343"/>
      <c r="J100" s="353">
        <f t="shared" si="108"/>
        <v>0</v>
      </c>
      <c r="K100" s="344"/>
      <c r="L100" s="343"/>
      <c r="M100" s="353">
        <f t="shared" si="109"/>
        <v>0</v>
      </c>
      <c r="N100" s="344"/>
      <c r="O100" s="343"/>
      <c r="P100" s="353">
        <f t="shared" si="110"/>
        <v>0</v>
      </c>
      <c r="Q100" s="344"/>
      <c r="R100" s="343"/>
      <c r="S100" s="353">
        <f t="shared" si="111"/>
        <v>0</v>
      </c>
      <c r="T100" s="344"/>
      <c r="U100" s="343"/>
      <c r="V100" s="353">
        <f t="shared" si="112"/>
        <v>0</v>
      </c>
      <c r="W100" s="344"/>
      <c r="X100" s="343"/>
      <c r="Y100" s="353">
        <f t="shared" si="113"/>
        <v>0</v>
      </c>
      <c r="Z100" s="344"/>
      <c r="AA100" s="343"/>
      <c r="AB100" s="353">
        <f t="shared" si="114"/>
        <v>0</v>
      </c>
      <c r="AC100" s="344"/>
      <c r="AD100" s="343"/>
      <c r="AE100" s="353">
        <f t="shared" si="115"/>
        <v>0</v>
      </c>
      <c r="AF100" s="344"/>
      <c r="AG100" s="360">
        <f t="shared" si="116"/>
        <v>0</v>
      </c>
      <c r="AH100" s="361">
        <f t="shared" si="116"/>
        <v>0</v>
      </c>
      <c r="AI100" s="557">
        <f t="shared" si="116"/>
        <v>0</v>
      </c>
    </row>
    <row r="101" spans="1:38" s="342" customFormat="1" ht="17.25" customHeight="1">
      <c r="A101" s="1343"/>
      <c r="B101" s="1600"/>
      <c r="C101" s="343"/>
      <c r="D101" s="353">
        <f t="shared" si="106"/>
        <v>0</v>
      </c>
      <c r="E101" s="344"/>
      <c r="F101" s="343"/>
      <c r="G101" s="353">
        <f t="shared" si="107"/>
        <v>0</v>
      </c>
      <c r="H101" s="344"/>
      <c r="I101" s="343"/>
      <c r="J101" s="353">
        <f t="shared" si="108"/>
        <v>0</v>
      </c>
      <c r="K101" s="344"/>
      <c r="L101" s="343"/>
      <c r="M101" s="353">
        <f t="shared" si="109"/>
        <v>0</v>
      </c>
      <c r="N101" s="344"/>
      <c r="O101" s="343"/>
      <c r="P101" s="353">
        <f t="shared" si="110"/>
        <v>0</v>
      </c>
      <c r="Q101" s="344"/>
      <c r="R101" s="343"/>
      <c r="S101" s="353">
        <f t="shared" si="111"/>
        <v>0</v>
      </c>
      <c r="T101" s="344"/>
      <c r="U101" s="343"/>
      <c r="V101" s="353">
        <f t="shared" si="112"/>
        <v>0</v>
      </c>
      <c r="W101" s="344"/>
      <c r="X101" s="343"/>
      <c r="Y101" s="353">
        <f t="shared" si="113"/>
        <v>0</v>
      </c>
      <c r="Z101" s="344"/>
      <c r="AA101" s="343"/>
      <c r="AB101" s="353">
        <f t="shared" si="114"/>
        <v>0</v>
      </c>
      <c r="AC101" s="344"/>
      <c r="AD101" s="343"/>
      <c r="AE101" s="353">
        <f t="shared" si="115"/>
        <v>0</v>
      </c>
      <c r="AF101" s="344"/>
      <c r="AG101" s="360">
        <f t="shared" si="116"/>
        <v>0</v>
      </c>
      <c r="AH101" s="361">
        <f t="shared" si="116"/>
        <v>0</v>
      </c>
      <c r="AI101" s="557">
        <f t="shared" si="116"/>
        <v>0</v>
      </c>
    </row>
    <row r="102" spans="1:38" s="342" customFormat="1" ht="17.25" customHeight="1">
      <c r="A102" s="1343"/>
      <c r="B102" s="1600"/>
      <c r="C102" s="343"/>
      <c r="D102" s="353">
        <f t="shared" si="106"/>
        <v>0</v>
      </c>
      <c r="E102" s="344"/>
      <c r="F102" s="343"/>
      <c r="G102" s="353">
        <f t="shared" si="107"/>
        <v>0</v>
      </c>
      <c r="H102" s="344"/>
      <c r="I102" s="343"/>
      <c r="J102" s="353">
        <f t="shared" si="108"/>
        <v>0</v>
      </c>
      <c r="K102" s="344"/>
      <c r="L102" s="343"/>
      <c r="M102" s="353">
        <f t="shared" si="109"/>
        <v>0</v>
      </c>
      <c r="N102" s="344"/>
      <c r="O102" s="343"/>
      <c r="P102" s="353">
        <f t="shared" si="110"/>
        <v>0</v>
      </c>
      <c r="Q102" s="344"/>
      <c r="R102" s="343"/>
      <c r="S102" s="353">
        <f t="shared" si="111"/>
        <v>0</v>
      </c>
      <c r="T102" s="344"/>
      <c r="U102" s="343"/>
      <c r="V102" s="353">
        <f t="shared" si="112"/>
        <v>0</v>
      </c>
      <c r="W102" s="344"/>
      <c r="X102" s="343"/>
      <c r="Y102" s="353">
        <f t="shared" si="113"/>
        <v>0</v>
      </c>
      <c r="Z102" s="344"/>
      <c r="AA102" s="343"/>
      <c r="AB102" s="353">
        <f t="shared" si="114"/>
        <v>0</v>
      </c>
      <c r="AC102" s="344"/>
      <c r="AD102" s="343"/>
      <c r="AE102" s="353">
        <f t="shared" si="115"/>
        <v>0</v>
      </c>
      <c r="AF102" s="344"/>
      <c r="AG102" s="360">
        <f t="shared" si="116"/>
        <v>0</v>
      </c>
      <c r="AH102" s="361">
        <f t="shared" si="116"/>
        <v>0</v>
      </c>
      <c r="AI102" s="557">
        <f t="shared" si="116"/>
        <v>0</v>
      </c>
    </row>
    <row r="103" spans="1:38" s="342" customFormat="1" ht="15" customHeight="1">
      <c r="A103" s="1343"/>
      <c r="B103" s="1600"/>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00000000000001" customHeight="1">
      <c r="A104" s="1345" t="s">
        <v>307</v>
      </c>
      <c r="B104" s="1602"/>
      <c r="C104" s="356">
        <f>ROUND(SUM(C96:C102),0)</f>
        <v>0</v>
      </c>
      <c r="D104" s="353">
        <f t="shared" ref="D104:AF104" si="117">ROUND(SUM(D96:D102),0)</f>
        <v>0</v>
      </c>
      <c r="E104" s="357">
        <f t="shared" si="117"/>
        <v>0</v>
      </c>
      <c r="F104" s="356">
        <f t="shared" si="117"/>
        <v>0</v>
      </c>
      <c r="G104" s="353">
        <f t="shared" si="117"/>
        <v>0</v>
      </c>
      <c r="H104" s="357">
        <f t="shared" si="117"/>
        <v>0</v>
      </c>
      <c r="I104" s="356">
        <f t="shared" si="117"/>
        <v>0</v>
      </c>
      <c r="J104" s="353">
        <f t="shared" si="117"/>
        <v>0</v>
      </c>
      <c r="K104" s="357">
        <f t="shared" si="117"/>
        <v>0</v>
      </c>
      <c r="L104" s="356">
        <f t="shared" si="117"/>
        <v>0</v>
      </c>
      <c r="M104" s="353">
        <f t="shared" si="117"/>
        <v>0</v>
      </c>
      <c r="N104" s="357">
        <f t="shared" si="117"/>
        <v>0</v>
      </c>
      <c r="O104" s="356">
        <f t="shared" si="117"/>
        <v>0</v>
      </c>
      <c r="P104" s="353">
        <f t="shared" si="117"/>
        <v>0</v>
      </c>
      <c r="Q104" s="357">
        <f t="shared" si="117"/>
        <v>0</v>
      </c>
      <c r="R104" s="356">
        <f t="shared" si="117"/>
        <v>0</v>
      </c>
      <c r="S104" s="353">
        <f t="shared" si="117"/>
        <v>0</v>
      </c>
      <c r="T104" s="357">
        <f t="shared" si="117"/>
        <v>0</v>
      </c>
      <c r="U104" s="356">
        <f t="shared" si="117"/>
        <v>0</v>
      </c>
      <c r="V104" s="353">
        <f t="shared" si="117"/>
        <v>0</v>
      </c>
      <c r="W104" s="357">
        <f t="shared" si="117"/>
        <v>0</v>
      </c>
      <c r="X104" s="356">
        <f t="shared" si="117"/>
        <v>0</v>
      </c>
      <c r="Y104" s="353">
        <f t="shared" si="117"/>
        <v>0</v>
      </c>
      <c r="Z104" s="357">
        <f t="shared" si="117"/>
        <v>0</v>
      </c>
      <c r="AA104" s="356">
        <f t="shared" si="117"/>
        <v>0</v>
      </c>
      <c r="AB104" s="353">
        <f t="shared" si="117"/>
        <v>0</v>
      </c>
      <c r="AC104" s="357">
        <f t="shared" si="117"/>
        <v>0</v>
      </c>
      <c r="AD104" s="356">
        <f t="shared" si="117"/>
        <v>0</v>
      </c>
      <c r="AE104" s="353">
        <f t="shared" si="117"/>
        <v>0</v>
      </c>
      <c r="AF104" s="357">
        <f t="shared" si="117"/>
        <v>0</v>
      </c>
      <c r="AG104" s="360">
        <f t="shared" ref="AG104" si="118">SUM(AG96:AG102)</f>
        <v>0</v>
      </c>
      <c r="AH104" s="361">
        <f>SUM(AH96:AH102)</f>
        <v>0</v>
      </c>
      <c r="AI104" s="362">
        <f t="shared" ref="AI104" si="119">SUM(AI96:AI102)</f>
        <v>0</v>
      </c>
    </row>
    <row r="105" spans="1:38" s="342" customFormat="1" ht="20.100000000000001"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00000000000001"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(4)'!A72</f>
        <v>Template last modified</v>
      </c>
      <c r="AI106" s="559" t="e">
        <f>'Summary (4)'!C72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s="227" customFormat="1" ht="15.75">
      <c r="A120" s="485" t="s">
        <v>231</v>
      </c>
      <c r="B120" s="485"/>
      <c r="C120" s="563">
        <f>'Summary (4)'!E87</f>
        <v>1</v>
      </c>
      <c r="D120" s="563">
        <f>'Summary (4)'!F87</f>
        <v>1</v>
      </c>
      <c r="E120" s="563">
        <f>'Summary (4)'!G87</f>
        <v>1</v>
      </c>
      <c r="F120" s="563">
        <f>'Summary (4)'!H87</f>
        <v>2</v>
      </c>
      <c r="G120" s="563">
        <f>'Summary (4)'!I87</f>
        <v>2</v>
      </c>
      <c r="H120" s="563">
        <f>'Summary (4)'!J87</f>
        <v>2</v>
      </c>
      <c r="I120" s="563">
        <f>'Summary (4)'!K87</f>
        <v>3</v>
      </c>
      <c r="J120" s="563">
        <f>'Summary (4)'!L87</f>
        <v>3</v>
      </c>
      <c r="K120" s="563">
        <f>'Summary (4)'!M87</f>
        <v>3</v>
      </c>
      <c r="L120" s="563">
        <f>'Summary (4)'!N87</f>
        <v>4</v>
      </c>
      <c r="M120" s="563">
        <f>'Summary (4)'!O87</f>
        <v>4</v>
      </c>
      <c r="N120" s="563">
        <f>'Summary (4)'!P87</f>
        <v>4</v>
      </c>
      <c r="O120" s="563">
        <f>'Summary (4)'!Q87</f>
        <v>5</v>
      </c>
      <c r="P120" s="563">
        <f>'Summary (4)'!R87</f>
        <v>5</v>
      </c>
      <c r="Q120" s="563">
        <f>'Summary (4)'!S87</f>
        <v>5</v>
      </c>
      <c r="R120" s="563">
        <f>'Summary (4)'!T87</f>
        <v>6</v>
      </c>
      <c r="S120" s="563">
        <f>'Summary (4)'!U87</f>
        <v>6</v>
      </c>
      <c r="T120" s="563">
        <f>'Summary (4)'!V87</f>
        <v>6</v>
      </c>
      <c r="U120" s="563">
        <f>'Summary (4)'!W87</f>
        <v>7</v>
      </c>
      <c r="V120" s="563">
        <f>'Summary (4)'!X87</f>
        <v>7</v>
      </c>
      <c r="W120" s="563">
        <f>'Summary (4)'!Y87</f>
        <v>7</v>
      </c>
      <c r="X120" s="563">
        <f>'Summary (4)'!Z87</f>
        <v>8</v>
      </c>
      <c r="Y120" s="563">
        <f>'Summary (4)'!AA87</f>
        <v>8</v>
      </c>
      <c r="Z120" s="563">
        <f>'Summary (4)'!AB87</f>
        <v>8</v>
      </c>
      <c r="AA120" s="563">
        <f>'Summary (4)'!AC87</f>
        <v>9</v>
      </c>
      <c r="AB120" s="563">
        <f>'Summary (4)'!AD87</f>
        <v>9</v>
      </c>
      <c r="AC120" s="563">
        <f>'Summary (4)'!AE87</f>
        <v>9</v>
      </c>
      <c r="AD120" s="563">
        <f>'Summary (4)'!AF87</f>
        <v>10</v>
      </c>
      <c r="AE120" s="563">
        <f>'Summary (4)'!AG87</f>
        <v>10</v>
      </c>
      <c r="AF120" s="563">
        <f>'Summary (4)'!AH87</f>
        <v>10</v>
      </c>
      <c r="AG120" s="563">
        <f>AE120</f>
        <v>10</v>
      </c>
      <c r="AH120" s="563">
        <f>AF120</f>
        <v>10</v>
      </c>
      <c r="AI120" s="563">
        <f>AG120</f>
        <v>10</v>
      </c>
    </row>
    <row r="121" spans="1:35" s="479" customFormat="1" ht="15.75">
      <c r="A121" s="486" t="s">
        <v>232</v>
      </c>
      <c r="B121" s="486"/>
      <c r="C121" s="564" t="e">
        <f>'Summary (4)'!E88</f>
        <v>#REF!</v>
      </c>
      <c r="D121" s="564" t="e">
        <f>'Summary (4)'!F88</f>
        <v>#REF!</v>
      </c>
      <c r="E121" s="564">
        <f>'Summary (4)'!G88</f>
        <v>45413</v>
      </c>
      <c r="F121" s="564" t="e">
        <f>'Summary (4)'!H88</f>
        <v>#REF!</v>
      </c>
      <c r="G121" s="564" t="e">
        <f>'Summary (4)'!I88</f>
        <v>#REF!</v>
      </c>
      <c r="H121" s="564">
        <f>'Summary (4)'!J88</f>
        <v>45474</v>
      </c>
      <c r="I121" s="564" t="e">
        <f>'Summary (4)'!K88</f>
        <v>#REF!</v>
      </c>
      <c r="J121" s="564" t="e">
        <f>'Summary (4)'!L88</f>
        <v>#REF!</v>
      </c>
      <c r="K121" s="564">
        <f>'Summary (4)'!M88</f>
        <v>45839</v>
      </c>
      <c r="L121" s="564" t="e">
        <f>'Summary (4)'!N88</f>
        <v>#REF!</v>
      </c>
      <c r="M121" s="564" t="e">
        <f>'Summary (4)'!O88</f>
        <v>#REF!</v>
      </c>
      <c r="N121" s="564">
        <f>'Summary (4)'!P88</f>
        <v>46204</v>
      </c>
      <c r="O121" s="564" t="e">
        <f>'Summary (4)'!Q88</f>
        <v>#REF!</v>
      </c>
      <c r="P121" s="564" t="e">
        <f>'Summary (4)'!R88</f>
        <v>#REF!</v>
      </c>
      <c r="Q121" s="564">
        <f>'Summary (4)'!S88</f>
        <v>46569</v>
      </c>
      <c r="R121" s="564" t="e">
        <f>'Summary (4)'!T88</f>
        <v>#REF!</v>
      </c>
      <c r="S121" s="564" t="e">
        <f>'Summary (4)'!U88</f>
        <v>#REF!</v>
      </c>
      <c r="T121" s="564" t="e">
        <f>'Summary (4)'!V88</f>
        <v>#REF!</v>
      </c>
      <c r="U121" s="564" t="e">
        <f>'Summary (4)'!W88</f>
        <v>#REF!</v>
      </c>
      <c r="V121" s="564" t="e">
        <f>'Summary (4)'!X88</f>
        <v>#REF!</v>
      </c>
      <c r="W121" s="564" t="e">
        <f>'Summary (4)'!Y88</f>
        <v>#REF!</v>
      </c>
      <c r="X121" s="564" t="e">
        <f>'Summary (4)'!Z88</f>
        <v>#REF!</v>
      </c>
      <c r="Y121" s="564" t="e">
        <f>'Summary (4)'!AA88</f>
        <v>#REF!</v>
      </c>
      <c r="Z121" s="564" t="e">
        <f>'Summary (4)'!AB88</f>
        <v>#REF!</v>
      </c>
      <c r="AA121" s="564" t="e">
        <f>'Summary (4)'!AC88</f>
        <v>#REF!</v>
      </c>
      <c r="AB121" s="564" t="e">
        <f>'Summary (4)'!AD88</f>
        <v>#REF!</v>
      </c>
      <c r="AC121" s="564" t="e">
        <f>'Summary (4)'!AE88</f>
        <v>#REF!</v>
      </c>
      <c r="AD121" s="564" t="e">
        <f>'Summary (4)'!AF88</f>
        <v>#REF!</v>
      </c>
      <c r="AE121" s="564" t="e">
        <f>'Summary (4)'!AG88</f>
        <v>#REF!</v>
      </c>
      <c r="AF121" s="564" t="e">
        <f>'Summary (4)'!AH88</f>
        <v>#REF!</v>
      </c>
      <c r="AG121" s="564">
        <f>'Summary (4)'!AI88</f>
        <v>45413</v>
      </c>
      <c r="AH121" s="564">
        <f>'Summary (4)'!AJ88</f>
        <v>45413</v>
      </c>
      <c r="AI121" s="564">
        <f>'Summary (4)'!AK88</f>
        <v>45413</v>
      </c>
    </row>
    <row r="122" spans="1:35" s="479" customFormat="1" ht="15.75">
      <c r="A122" s="486" t="s">
        <v>233</v>
      </c>
      <c r="B122" s="486"/>
      <c r="C122" s="564" t="e">
        <f>'Summary (4)'!E89</f>
        <v>#REF!</v>
      </c>
      <c r="D122" s="564" t="e">
        <f>'Summary (4)'!F89</f>
        <v>#REF!</v>
      </c>
      <c r="E122" s="564">
        <f>'Summary (4)'!G89</f>
        <v>45473</v>
      </c>
      <c r="F122" s="564" t="e">
        <f>'Summary (4)'!H89</f>
        <v>#REF!</v>
      </c>
      <c r="G122" s="564" t="e">
        <f>'Summary (4)'!I89</f>
        <v>#REF!</v>
      </c>
      <c r="H122" s="564">
        <f>'Summary (4)'!J89</f>
        <v>45838</v>
      </c>
      <c r="I122" s="564" t="e">
        <f>'Summary (4)'!K89</f>
        <v>#REF!</v>
      </c>
      <c r="J122" s="564" t="e">
        <f>'Summary (4)'!L89</f>
        <v>#REF!</v>
      </c>
      <c r="K122" s="564">
        <f>'Summary (4)'!M89</f>
        <v>46203</v>
      </c>
      <c r="L122" s="564" t="e">
        <f>'Summary (4)'!N89</f>
        <v>#REF!</v>
      </c>
      <c r="M122" s="564" t="e">
        <f>'Summary (4)'!O89</f>
        <v>#REF!</v>
      </c>
      <c r="N122" s="564">
        <f>'Summary (4)'!P89</f>
        <v>46568</v>
      </c>
      <c r="O122" s="564" t="e">
        <f>'Summary (4)'!Q89</f>
        <v>#REF!</v>
      </c>
      <c r="P122" s="564" t="e">
        <f>'Summary (4)'!R89</f>
        <v>#REF!</v>
      </c>
      <c r="Q122" s="564">
        <f>'Summary (4)'!S89</f>
        <v>46934</v>
      </c>
      <c r="R122" s="564" t="e">
        <f>'Summary (4)'!T89</f>
        <v>#REF!</v>
      </c>
      <c r="S122" s="564" t="e">
        <f>'Summary (4)'!U89</f>
        <v>#REF!</v>
      </c>
      <c r="T122" s="564" t="e">
        <f>'Summary (4)'!V89</f>
        <v>#REF!</v>
      </c>
      <c r="U122" s="564" t="e">
        <f>'Summary (4)'!W89</f>
        <v>#REF!</v>
      </c>
      <c r="V122" s="564" t="e">
        <f>'Summary (4)'!X89</f>
        <v>#REF!</v>
      </c>
      <c r="W122" s="564" t="e">
        <f>'Summary (4)'!Y89</f>
        <v>#REF!</v>
      </c>
      <c r="X122" s="564" t="e">
        <f>'Summary (4)'!Z89</f>
        <v>#REF!</v>
      </c>
      <c r="Y122" s="564" t="e">
        <f>'Summary (4)'!AA89</f>
        <v>#REF!</v>
      </c>
      <c r="Z122" s="564" t="e">
        <f>'Summary (4)'!AB89</f>
        <v>#REF!</v>
      </c>
      <c r="AA122" s="564" t="e">
        <f>'Summary (4)'!AC89</f>
        <v>#REF!</v>
      </c>
      <c r="AB122" s="564" t="e">
        <f>'Summary (4)'!AD89</f>
        <v>#REF!</v>
      </c>
      <c r="AC122" s="564" t="e">
        <f>'Summary (4)'!AE89</f>
        <v>#REF!</v>
      </c>
      <c r="AD122" s="564" t="e">
        <f>'Summary (4)'!AF89</f>
        <v>#REF!</v>
      </c>
      <c r="AE122" s="564" t="e">
        <f>'Summary (4)'!AG89</f>
        <v>#REF!</v>
      </c>
      <c r="AF122" s="564" t="e">
        <f>'Summary (4)'!AH89</f>
        <v>#REF!</v>
      </c>
      <c r="AG122" s="564">
        <f>'Summary (4)'!AI89</f>
        <v>47238</v>
      </c>
      <c r="AH122" s="564">
        <f>'Summary (4)'!AJ89</f>
        <v>47238</v>
      </c>
      <c r="AI122" s="564">
        <f>'Summary (4)'!AK89</f>
        <v>47238</v>
      </c>
    </row>
    <row r="123" spans="1:35" s="227" customFormat="1" ht="15.75">
      <c r="A123" s="485" t="s">
        <v>220</v>
      </c>
      <c r="B123" s="485"/>
      <c r="C123" s="564">
        <f>'Summary (4)'!E90</f>
        <v>0</v>
      </c>
      <c r="D123" s="564">
        <f>'Summary (4)'!F90</f>
        <v>0</v>
      </c>
      <c r="E123" s="564">
        <f>'Summary (4)'!G90</f>
        <v>0</v>
      </c>
      <c r="F123" s="564">
        <f>'Summary (4)'!H90</f>
        <v>0</v>
      </c>
      <c r="G123" s="564">
        <f>'Summary (4)'!I90</f>
        <v>0</v>
      </c>
      <c r="H123" s="564">
        <f>'Summary (4)'!J90</f>
        <v>0</v>
      </c>
      <c r="I123" s="564">
        <f>'Summary (4)'!K90</f>
        <v>0</v>
      </c>
      <c r="J123" s="564">
        <f>'Summary (4)'!L90</f>
        <v>0</v>
      </c>
      <c r="K123" s="564">
        <f>'Summary (4)'!M90</f>
        <v>0</v>
      </c>
      <c r="L123" s="564">
        <f>'Summary (4)'!N90</f>
        <v>0</v>
      </c>
      <c r="M123" s="564">
        <f>'Summary (4)'!O90</f>
        <v>0</v>
      </c>
      <c r="N123" s="564">
        <f>'Summary (4)'!P90</f>
        <v>0</v>
      </c>
      <c r="O123" s="564">
        <f>'Summary (4)'!Q90</f>
        <v>0</v>
      </c>
      <c r="P123" s="564">
        <f>'Summary (4)'!R90</f>
        <v>0</v>
      </c>
      <c r="Q123" s="564">
        <f>'Summary (4)'!S90</f>
        <v>0</v>
      </c>
      <c r="R123" s="564">
        <f>'Summary (4)'!T90</f>
        <v>0</v>
      </c>
      <c r="S123" s="564">
        <f>'Summary (4)'!U90</f>
        <v>0</v>
      </c>
      <c r="T123" s="564">
        <f>'Summary (4)'!V90</f>
        <v>0</v>
      </c>
      <c r="U123" s="564">
        <f>'Summary (4)'!W90</f>
        <v>0</v>
      </c>
      <c r="V123" s="564">
        <f>'Summary (4)'!X90</f>
        <v>0</v>
      </c>
      <c r="W123" s="564">
        <f>'Summary (4)'!Y90</f>
        <v>0</v>
      </c>
      <c r="X123" s="564">
        <f>'Summary (4)'!Z90</f>
        <v>0</v>
      </c>
      <c r="Y123" s="564">
        <f>'Summary (4)'!AA90</f>
        <v>0</v>
      </c>
      <c r="Z123" s="564">
        <f>'Summary (4)'!AB90</f>
        <v>0</v>
      </c>
      <c r="AA123" s="564">
        <f>'Summary (4)'!AC90</f>
        <v>0</v>
      </c>
      <c r="AB123" s="564">
        <f>'Summary (4)'!AD90</f>
        <v>0</v>
      </c>
      <c r="AC123" s="564">
        <f>'Summary (4)'!AE90</f>
        <v>0</v>
      </c>
      <c r="AD123" s="564">
        <f>'Summary (4)'!AF90</f>
        <v>0</v>
      </c>
      <c r="AE123" s="564">
        <f>'Summary (4)'!AG90</f>
        <v>0</v>
      </c>
      <c r="AF123" s="564">
        <f>'Summary (4)'!AH90</f>
        <v>0</v>
      </c>
      <c r="AG123" s="564">
        <f>'Summary (4)'!AI90</f>
        <v>0</v>
      </c>
      <c r="AH123" s="564">
        <f>'Summary (4)'!AJ90</f>
        <v>0</v>
      </c>
      <c r="AI123" s="564">
        <f>'Summary (4)'!AK90</f>
        <v>0</v>
      </c>
    </row>
    <row r="124" spans="1:35" s="227" customFormat="1" ht="15.75">
      <c r="A124" s="487" t="s">
        <v>234</v>
      </c>
      <c r="B124" s="487"/>
      <c r="C124" s="565" t="e">
        <f>'Summary (4)'!E91</f>
        <v>#REF!</v>
      </c>
      <c r="D124" s="565" t="e">
        <f>'Summary (4)'!F91</f>
        <v>#REF!</v>
      </c>
      <c r="E124" s="565" t="e">
        <f>'Summary (4)'!G91</f>
        <v>#REF!</v>
      </c>
      <c r="F124" s="565" t="e">
        <f>'Summary (4)'!H91</f>
        <v>#REF!</v>
      </c>
      <c r="G124" s="565" t="e">
        <f>'Summary (4)'!I91</f>
        <v>#REF!</v>
      </c>
      <c r="H124" s="565" t="e">
        <f>'Summary (4)'!J91</f>
        <v>#REF!</v>
      </c>
      <c r="I124" s="565" t="e">
        <f>'Summary (4)'!K91</f>
        <v>#REF!</v>
      </c>
      <c r="J124" s="565" t="e">
        <f>'Summary (4)'!L91</f>
        <v>#REF!</v>
      </c>
      <c r="K124" s="565" t="e">
        <f>'Summary (4)'!M91</f>
        <v>#REF!</v>
      </c>
      <c r="L124" s="565" t="e">
        <f>'Summary (4)'!N91</f>
        <v>#REF!</v>
      </c>
      <c r="M124" s="565" t="e">
        <f>'Summary (4)'!O91</f>
        <v>#REF!</v>
      </c>
      <c r="N124" s="565" t="e">
        <f>'Summary (4)'!P91</f>
        <v>#REF!</v>
      </c>
      <c r="O124" s="565" t="e">
        <f>'Summary (4)'!Q91</f>
        <v>#REF!</v>
      </c>
      <c r="P124" s="565" t="e">
        <f>'Summary (4)'!R91</f>
        <v>#REF!</v>
      </c>
      <c r="Q124" s="565" t="e">
        <f>'Summary (4)'!S91</f>
        <v>#REF!</v>
      </c>
      <c r="R124" s="565" t="e">
        <f>'Summary (4)'!T91</f>
        <v>#REF!</v>
      </c>
      <c r="S124" s="565" t="e">
        <f>'Summary (4)'!U91</f>
        <v>#REF!</v>
      </c>
      <c r="T124" s="565" t="e">
        <f>'Summary (4)'!V91</f>
        <v>#REF!</v>
      </c>
      <c r="U124" s="565" t="e">
        <f>'Summary (4)'!W91</f>
        <v>#REF!</v>
      </c>
      <c r="V124" s="565" t="e">
        <f>'Summary (4)'!X91</f>
        <v>#REF!</v>
      </c>
      <c r="W124" s="565" t="e">
        <f>'Summary (4)'!Y91</f>
        <v>#REF!</v>
      </c>
      <c r="X124" s="565" t="e">
        <f>'Summary (4)'!Z91</f>
        <v>#REF!</v>
      </c>
      <c r="Y124" s="565" t="e">
        <f>'Summary (4)'!AA91</f>
        <v>#REF!</v>
      </c>
      <c r="Z124" s="565" t="e">
        <f>'Summary (4)'!AB91</f>
        <v>#REF!</v>
      </c>
      <c r="AA124" s="565" t="e">
        <f>'Summary (4)'!AC91</f>
        <v>#REF!</v>
      </c>
      <c r="AB124" s="565" t="e">
        <f>'Summary (4)'!AD91</f>
        <v>#REF!</v>
      </c>
      <c r="AC124" s="565" t="e">
        <f>'Summary (4)'!AE91</f>
        <v>#REF!</v>
      </c>
      <c r="AD124" s="565" t="e">
        <f>'Summary (4)'!AF91</f>
        <v>#REF!</v>
      </c>
      <c r="AE124" s="565" t="e">
        <f>'Summary (4)'!AG91</f>
        <v>#REF!</v>
      </c>
      <c r="AF124" s="565" t="e">
        <f>'Summary (4)'!AH91</f>
        <v>#REF!</v>
      </c>
    </row>
    <row r="125" spans="1:35" s="524" customFormat="1">
      <c r="A125" s="523" t="s">
        <v>309</v>
      </c>
      <c r="B125" s="523"/>
      <c r="C125" s="525">
        <f>'Summary (4)'!E26</f>
        <v>0</v>
      </c>
      <c r="D125" s="525" t="e">
        <f>'Summary Capacity Building'!#REF!</f>
        <v>#REF!</v>
      </c>
      <c r="E125" s="525">
        <f>'Summary (4)'!G26</f>
        <v>0</v>
      </c>
      <c r="F125" s="525">
        <f>'Summary (4)'!H26</f>
        <v>0</v>
      </c>
      <c r="G125" s="525" t="e">
        <f>'Summary Capacity Building'!#REF!</f>
        <v>#REF!</v>
      </c>
      <c r="H125" s="525">
        <f>'Summary (4)'!J26</f>
        <v>0</v>
      </c>
      <c r="I125" s="525">
        <f>'Summary (4)'!K26</f>
        <v>0</v>
      </c>
      <c r="J125" s="525" t="e">
        <f>'Summary Capacity Building'!#REF!</f>
        <v>#REF!</v>
      </c>
      <c r="K125" s="525">
        <f>'Summary (4)'!M26</f>
        <v>0</v>
      </c>
      <c r="L125" s="525">
        <f>'Summary (4)'!N26</f>
        <v>0</v>
      </c>
      <c r="M125" s="525" t="e">
        <f>'Summary Capacity Building'!#REF!</f>
        <v>#REF!</v>
      </c>
      <c r="N125" s="525">
        <f>'Summary (4)'!P26</f>
        <v>0</v>
      </c>
      <c r="O125" s="525">
        <f>'Summary (4)'!Q26</f>
        <v>0</v>
      </c>
      <c r="P125" s="525" t="e">
        <f>'Summary Capacity Building'!#REF!</f>
        <v>#REF!</v>
      </c>
      <c r="Q125" s="525">
        <f>'Summary (4)'!S26</f>
        <v>0</v>
      </c>
      <c r="R125" s="525">
        <f>'Summary (4)'!T26</f>
        <v>0</v>
      </c>
      <c r="S125" s="525" t="e">
        <f>'Summary Capacity Building'!#REF!</f>
        <v>#REF!</v>
      </c>
      <c r="T125" s="525">
        <f>'Summary (4)'!V26</f>
        <v>0</v>
      </c>
      <c r="U125" s="525">
        <f>'Summary (4)'!W26</f>
        <v>0</v>
      </c>
      <c r="V125" s="525" t="e">
        <f>'Summary Capacity Building'!#REF!</f>
        <v>#REF!</v>
      </c>
      <c r="W125" s="525">
        <f>'Summary (4)'!Y26</f>
        <v>0</v>
      </c>
      <c r="X125" s="525">
        <f>'Summary (4)'!Z26</f>
        <v>0</v>
      </c>
      <c r="Y125" s="525" t="e">
        <f>'Summary Capacity Building'!#REF!</f>
        <v>#REF!</v>
      </c>
      <c r="Z125" s="525">
        <f>'Summary (4)'!AB26</f>
        <v>0</v>
      </c>
      <c r="AA125" s="525">
        <f>'Summary (4)'!AC26</f>
        <v>0</v>
      </c>
      <c r="AB125" s="525" t="e">
        <f>'Summary Capacity Building'!#REF!</f>
        <v>#REF!</v>
      </c>
      <c r="AC125" s="525">
        <f>'Summary (4)'!AE26</f>
        <v>0</v>
      </c>
      <c r="AD125" s="525">
        <f>'Summary (4)'!AF26</f>
        <v>0</v>
      </c>
      <c r="AE125" s="525" t="e">
        <f>'Summary Capacity Building'!#REF!</f>
        <v>#REF!</v>
      </c>
      <c r="AF125" s="525">
        <f>'Summary (4)'!AH26</f>
        <v>0</v>
      </c>
      <c r="AG125" s="522"/>
      <c r="AH125" s="522"/>
      <c r="AI125" s="522"/>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378" priority="3">
      <formula>$A14=""</formula>
    </cfRule>
  </conditionalFormatting>
  <conditionalFormatting sqref="C14:AF106">
    <cfRule type="expression" dxfId="377" priority="2">
      <formula>C$123&gt;C$122</formula>
    </cfRule>
  </conditionalFormatting>
  <conditionalFormatting sqref="C82:AF102">
    <cfRule type="expression" dxfId="376" priority="18">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375" priority="19">
      <formula>LEN(TRIM(E14))=0</formula>
    </cfRule>
  </conditionalFormatting>
  <conditionalFormatting sqref="F91">
    <cfRule type="containsBlanks" dxfId="374" priority="12">
      <formula>LEN(TRIM(F91))=0</formula>
    </cfRule>
  </conditionalFormatting>
  <conditionalFormatting sqref="I91">
    <cfRule type="containsBlanks" dxfId="373" priority="11">
      <formula>LEN(TRIM(I91))=0</formula>
    </cfRule>
  </conditionalFormatting>
  <conditionalFormatting sqref="L91">
    <cfRule type="containsBlanks" dxfId="372" priority="10">
      <formula>LEN(TRIM(L91))=0</formula>
    </cfRule>
  </conditionalFormatting>
  <conditionalFormatting sqref="O91">
    <cfRule type="containsBlanks" dxfId="371" priority="9">
      <formula>LEN(TRIM(O91))=0</formula>
    </cfRule>
  </conditionalFormatting>
  <conditionalFormatting sqref="R91">
    <cfRule type="containsBlanks" dxfId="370" priority="8">
      <formula>LEN(TRIM(R91))=0</formula>
    </cfRule>
  </conditionalFormatting>
  <conditionalFormatting sqref="U91">
    <cfRule type="containsBlanks" dxfId="369" priority="7">
      <formula>LEN(TRIM(U91))=0</formula>
    </cfRule>
  </conditionalFormatting>
  <conditionalFormatting sqref="X91">
    <cfRule type="containsBlanks" dxfId="368" priority="6">
      <formula>LEN(TRIM(X91))=0</formula>
    </cfRule>
  </conditionalFormatting>
  <conditionalFormatting sqref="AA91">
    <cfRule type="containsBlanks" dxfId="367" priority="5">
      <formula>LEN(TRIM(AA91))=0</formula>
    </cfRule>
  </conditionalFormatting>
  <conditionalFormatting sqref="AD91">
    <cfRule type="containsBlanks" dxfId="366" priority="4">
      <formula>LEN(TRIM(AD91))=0</formula>
    </cfRule>
  </conditionalFormatting>
  <dataValidations disablePrompts="1" count="1">
    <dataValidation type="whole" allowBlank="1" showInputMessage="1" showErrorMessage="1" sqref="E57:E67 H57:H67 K57:K67 N57:N67 Q57:Q67 T57:T67 W57:W67 Z57:Z67 AC57:AC67 AF57:AF67" xr:uid="{F8C8F87C-1A91-4130-AA77-F70B5A1120E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24" id="{A8DC725E-D4B9-48DD-83A4-09C24CD7CBDA}">
            <xm:f>C$120&gt;'Summary - SS'!#REF!</xm:f>
            <x14:dxf>
              <fill>
                <patternFill>
                  <bgColor theme="0" tint="-0.499984740745262"/>
                </patternFill>
              </fill>
            </x14:dxf>
          </x14:cfRule>
          <xm:sqref>C9:AF106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pageSetUpPr fitToPage="1"/>
  </sheetPr>
  <dimension ref="A1:J208"/>
  <sheetViews>
    <sheetView showZeros="0" zoomScale="115" zoomScaleNormal="115" workbookViewId="0">
      <pane ySplit="2" topLeftCell="A142" activePane="bottomLeft" state="frozen"/>
      <selection activeCell="B9" sqref="B9:I9"/>
      <selection pane="bottomLeft" activeCell="B9" sqref="B9:I9"/>
    </sheetView>
  </sheetViews>
  <sheetFormatPr defaultColWidth="10.85546875" defaultRowHeight="12.75"/>
  <cols>
    <col min="1" max="1" width="31.7109375" style="8" customWidth="1"/>
    <col min="2" max="2" width="10.7109375" style="8" customWidth="1"/>
    <col min="3" max="3" width="11.28515625" style="180" customWidth="1"/>
    <col min="4" max="4" width="67.7109375" style="4" customWidth="1"/>
    <col min="5" max="5" width="26.7109375" style="8" customWidth="1"/>
    <col min="6" max="6" width="20.7109375" style="8" customWidth="1"/>
    <col min="7" max="7" width="16" style="703" customWidth="1"/>
    <col min="8" max="8" width="20.5703125" style="703" customWidth="1"/>
    <col min="9" max="9" width="20.5703125" style="8" customWidth="1"/>
    <col min="10" max="10" width="19.7109375" style="8" customWidth="1"/>
    <col min="11" max="16384" width="10.85546875" style="8"/>
  </cols>
  <sheetData>
    <row r="1" spans="1:10" ht="13.5" thickBot="1">
      <c r="A1" s="9" t="s">
        <v>325</v>
      </c>
      <c r="B1" s="1463" t="s">
        <v>326</v>
      </c>
      <c r="C1" s="1463"/>
      <c r="I1" s="685" t="s">
        <v>327</v>
      </c>
      <c r="J1" s="686" t="s">
        <v>328</v>
      </c>
    </row>
    <row r="2" spans="1:10" ht="27.75" customHeight="1" thickBot="1">
      <c r="A2" s="221">
        <f>'Summary (4)'!B12</f>
        <v>0</v>
      </c>
      <c r="B2" s="1464"/>
      <c r="C2" s="1465"/>
      <c r="D2" s="665"/>
      <c r="F2" s="207"/>
      <c r="I2" s="687" t="str">
        <f>IFERROR(VLOOKUP(B2,'Dropdown Lists'!F:G,2,FALSE), "auto-populate")</f>
        <v>auto-populate</v>
      </c>
      <c r="J2" s="688" t="str">
        <f>IFERROR(VLOOKUP(B2,'Dropdown Lists'!F:H,3,FALSE),"auto-populate")</f>
        <v>auto-populate</v>
      </c>
    </row>
    <row r="3" spans="1:10" s="4" customFormat="1" ht="38.25">
      <c r="A3" s="718" t="s">
        <v>329</v>
      </c>
      <c r="B3" s="211" t="s">
        <v>317</v>
      </c>
      <c r="C3" s="212" t="s">
        <v>318</v>
      </c>
      <c r="D3" s="211" t="s">
        <v>330</v>
      </c>
      <c r="E3" s="211" t="s">
        <v>331</v>
      </c>
      <c r="F3" s="663" t="s">
        <v>332</v>
      </c>
      <c r="G3" s="704"/>
      <c r="H3" s="704"/>
      <c r="I3" s="14"/>
    </row>
    <row r="4" spans="1:10">
      <c r="A4" s="826">
        <f>'Salary Detail (4)'!A15</f>
        <v>0</v>
      </c>
      <c r="B4" s="6" t="e" cm="1">
        <f t="array" ref="B4">INDEX('Salary Detail (4)'!$C15:$BT15,0,MATCH(1,('Salary Detail (4)'!$C$14:$BT$14='Budget Narrative (4)'!$B$3)*('Salary Detail (4)'!$C$75:$BT$75='Budget Narrative (4)'!$I$2),0))</f>
        <v>#N/A</v>
      </c>
      <c r="C4" s="6" t="e">
        <f t="array" ref="C4">INDEX('Salary Detail (4)'!$C15:$BT15,0,MATCH(1,('Salary Detail (4)'!$C$14:$BT$14='Budget Narrative (4)'!$B$3)*('Salary Detail (4)'!$C$75:$BT$75='Budget Narrative (4)'!$I$2),0))</f>
        <v>#N/A</v>
      </c>
      <c r="D4" s="653"/>
      <c r="E4" s="653"/>
      <c r="F4" s="664"/>
      <c r="I4" s="7"/>
      <c r="J4" s="14"/>
    </row>
    <row r="5" spans="1:10">
      <c r="A5" s="826">
        <f>'Salary Detail (4)'!A16</f>
        <v>0</v>
      </c>
      <c r="B5" s="6" t="e">
        <f t="array" ref="B5">INDEX('Salary Detail (4)'!$C16:$BT16,0,MATCH(1,('Salary Detail (4)'!$C$14:$BT$14='Budget Narrative (4)'!$B$3)*('Salary Detail (4)'!$C$75:$BT$75='Budget Narrative (4)'!$I$2),0))</f>
        <v>#N/A</v>
      </c>
      <c r="C5" s="195" t="e">
        <f t="array" ref="C5">INDEX('Salary Detail (4)'!$C16:$BT16,0,MATCH(1,('Salary Detail (4)'!$C$13:$BT$13="New")*('Salary Detail (4)'!$C$75:$BT$75='Budget Narrative (4)'!$I$2),0))</f>
        <v>#N/A</v>
      </c>
      <c r="D5" s="653"/>
      <c r="E5" s="10"/>
      <c r="F5" s="664"/>
      <c r="I5" s="208"/>
      <c r="J5" s="14"/>
    </row>
    <row r="6" spans="1:10">
      <c r="A6" s="826">
        <f>'Salary Detail (4)'!A17</f>
        <v>0</v>
      </c>
      <c r="B6" s="6" t="e">
        <f t="array" ref="B6">INDEX('Salary Detail (4)'!$C17:$BT17,0,MATCH(1,('Salary Detail (4)'!$C$14:$BT$14='Budget Narrative (4)'!$B$3)*('Salary Detail (4)'!$C$75:$BT$75='Budget Narrative (4)'!$I$2),0))</f>
        <v>#N/A</v>
      </c>
      <c r="C6" s="195" t="e">
        <f t="array" ref="C6">INDEX('Salary Detail (4)'!$C17:$BT17,0,MATCH(1,('Salary Detail (4)'!$C$13:$BT$13="New")*('Salary Detail (4)'!$C$75:$BT$75='Budget Narrative (4)'!$I$2),0))</f>
        <v>#N/A</v>
      </c>
      <c r="D6" s="653"/>
      <c r="E6" s="10"/>
      <c r="F6" s="664"/>
      <c r="I6" s="209"/>
      <c r="J6" s="14"/>
    </row>
    <row r="7" spans="1:10">
      <c r="A7" s="826">
        <f>'Salary Detail (4)'!A18</f>
        <v>0</v>
      </c>
      <c r="B7" s="6" t="e">
        <f t="array" ref="B7">INDEX('Salary Detail (4)'!$C18:$BT18,0,MATCH(1,('Salary Detail (4)'!$C$14:$BT$14='Budget Narrative (4)'!$B$3)*('Salary Detail (4)'!$C$75:$BT$75='Budget Narrative (4)'!$I$2),0))</f>
        <v>#N/A</v>
      </c>
      <c r="C7" s="195" t="e">
        <f t="array" ref="C7">INDEX('Salary Detail (4)'!$C18:$BT18,0,MATCH(1,('Salary Detail (4)'!$C$13:$BT$13="New")*('Salary Detail (4)'!$C$75:$BT$75='Budget Narrative (4)'!$I$2),0))</f>
        <v>#N/A</v>
      </c>
      <c r="D7" s="653"/>
      <c r="E7" s="10"/>
      <c r="F7" s="664"/>
      <c r="I7" s="7"/>
      <c r="J7" s="14"/>
    </row>
    <row r="8" spans="1:10">
      <c r="A8" s="826">
        <f>'Salary Detail (4)'!A19</f>
        <v>0</v>
      </c>
      <c r="B8" s="6" t="e">
        <f t="array" ref="B8">INDEX('Salary Detail (4)'!$C19:$BT19,0,MATCH(1,('Salary Detail (4)'!$C$14:$BT$14='Budget Narrative (4)'!$B$3)*('Salary Detail (4)'!$C$75:$BT$75='Budget Narrative (4)'!$I$2),0))</f>
        <v>#N/A</v>
      </c>
      <c r="C8" s="195" t="e">
        <f t="array" ref="C8">INDEX('Salary Detail (4)'!$C19:$BT19,0,MATCH(1,('Salary Detail (4)'!$C$13:$BT$13="New")*('Salary Detail (4)'!$C$75:$BT$75='Budget Narrative (4)'!$I$2),0))</f>
        <v>#N/A</v>
      </c>
      <c r="D8" s="653"/>
      <c r="E8" s="10"/>
      <c r="F8" s="664"/>
      <c r="I8" s="7"/>
      <c r="J8" s="14"/>
    </row>
    <row r="9" spans="1:10">
      <c r="A9" s="826">
        <f>'Salary Detail (4)'!A20</f>
        <v>0</v>
      </c>
      <c r="B9" s="6" t="e">
        <f t="array" ref="B9">INDEX('Salary Detail (4)'!$C20:$BT20,0,MATCH(1,('Salary Detail (4)'!$C$14:$BT$14='Budget Narrative (4)'!$B$3)*('Salary Detail (4)'!$C$75:$BT$75='Budget Narrative (4)'!$I$2),0))</f>
        <v>#N/A</v>
      </c>
      <c r="C9" s="195" t="e">
        <f t="array" ref="C9">INDEX('Salary Detail (4)'!$C20:$BT20,0,MATCH(1,('Salary Detail (4)'!$C$13:$BT$13="New")*('Salary Detail (4)'!$C$75:$BT$75='Budget Narrative (4)'!$I$2),0))</f>
        <v>#N/A</v>
      </c>
      <c r="D9" s="653"/>
      <c r="E9" s="10"/>
      <c r="F9" s="664"/>
      <c r="I9" s="7"/>
      <c r="J9" s="14"/>
    </row>
    <row r="10" spans="1:10">
      <c r="A10" s="826">
        <f>'Salary Detail (4)'!A21</f>
        <v>0</v>
      </c>
      <c r="B10" s="6" t="e">
        <f t="array" ref="B10">INDEX('Salary Detail (4)'!$C21:$BT21,0,MATCH(1,('Salary Detail (4)'!$C$14:$BT$14='Budget Narrative (4)'!$B$3)*('Salary Detail (4)'!$C$75:$BT$75='Budget Narrative (4)'!$I$2),0))</f>
        <v>#N/A</v>
      </c>
      <c r="C10" s="195" t="e">
        <f t="array" ref="C10">INDEX('Salary Detail (4)'!$C21:$BT21,0,MATCH(1,('Salary Detail (4)'!$C$13:$BT$13="New")*('Salary Detail (4)'!$C$75:$BT$75='Budget Narrative (4)'!$I$2),0))</f>
        <v>#N/A</v>
      </c>
      <c r="D10" s="653"/>
      <c r="E10" s="10"/>
      <c r="F10" s="664"/>
      <c r="I10" s="7"/>
      <c r="J10" s="14"/>
    </row>
    <row r="11" spans="1:10">
      <c r="A11" s="826">
        <f>'Salary Detail (4)'!A22</f>
        <v>0</v>
      </c>
      <c r="B11" s="6" t="e">
        <f t="array" ref="B11">INDEX('Salary Detail (4)'!$C22:$BT22,0,MATCH(1,('Salary Detail (4)'!$C$14:$BT$14='Budget Narrative (4)'!$B$3)*('Salary Detail (4)'!$C$75:$BT$75='Budget Narrative (4)'!$I$2),0))</f>
        <v>#N/A</v>
      </c>
      <c r="C11" s="195" t="e">
        <f t="array" ref="C11">INDEX('Salary Detail (4)'!$C22:$BT22,0,MATCH(1,('Salary Detail (4)'!$C$13:$BT$13="New")*('Salary Detail (4)'!$C$75:$BT$75='Budget Narrative (4)'!$I$2),0))</f>
        <v>#N/A</v>
      </c>
      <c r="D11" s="653"/>
      <c r="E11" s="10"/>
      <c r="F11" s="664"/>
      <c r="I11" s="7"/>
      <c r="J11" s="14"/>
    </row>
    <row r="12" spans="1:10">
      <c r="A12" s="826">
        <f>'Salary Detail (4)'!A23</f>
        <v>0</v>
      </c>
      <c r="B12" s="6" t="e">
        <f t="array" ref="B12">INDEX('Salary Detail (4)'!$C23:$BT23,0,MATCH(1,('Salary Detail (4)'!$C$14:$BT$14='Budget Narrative (4)'!$B$3)*('Salary Detail (4)'!$C$75:$BT$75='Budget Narrative (4)'!$I$2),0))</f>
        <v>#N/A</v>
      </c>
      <c r="C12" s="195" t="e">
        <f t="array" ref="C12">INDEX('Salary Detail (4)'!$C23:$BT23,0,MATCH(1,('Salary Detail (4)'!$C$13:$BT$13="New")*('Salary Detail (4)'!$C$75:$BT$75='Budget Narrative (4)'!$I$2),0))</f>
        <v>#N/A</v>
      </c>
      <c r="D12" s="653"/>
      <c r="E12" s="10"/>
      <c r="F12" s="664"/>
      <c r="I12" s="7"/>
      <c r="J12" s="14"/>
    </row>
    <row r="13" spans="1:10">
      <c r="A13" s="826">
        <f>'Salary Detail (4)'!A24</f>
        <v>0</v>
      </c>
      <c r="B13" s="6" t="e">
        <f t="array" ref="B13">INDEX('Salary Detail (4)'!$C24:$BT24,0,MATCH(1,('Salary Detail (4)'!$C$14:$BT$14='Budget Narrative (4)'!$B$3)*('Salary Detail (4)'!$C$75:$BT$75='Budget Narrative (4)'!$I$2),0))</f>
        <v>#N/A</v>
      </c>
      <c r="C13" s="195" t="e">
        <f t="array" ref="C13">INDEX('Salary Detail (4)'!$C24:$BT24,0,MATCH(1,('Salary Detail (4)'!$C$13:$BT$13="New")*('Salary Detail (4)'!$C$75:$BT$75='Budget Narrative (4)'!$I$2),0))</f>
        <v>#N/A</v>
      </c>
      <c r="D13" s="653"/>
      <c r="E13" s="10"/>
      <c r="F13" s="664"/>
      <c r="I13" s="7"/>
      <c r="J13" s="14"/>
    </row>
    <row r="14" spans="1:10">
      <c r="A14" s="826">
        <f>'Salary Detail (4)'!A25</f>
        <v>0</v>
      </c>
      <c r="B14" s="6" t="e">
        <f t="array" ref="B14">INDEX('Salary Detail (4)'!$C25:$BT25,0,MATCH(1,('Salary Detail (4)'!$C$14:$BT$14='Budget Narrative (4)'!$B$3)*('Salary Detail (4)'!$C$75:$BT$75='Budget Narrative (4)'!$I$2),0))</f>
        <v>#N/A</v>
      </c>
      <c r="C14" s="427" t="e">
        <f t="array" ref="C14">INDEX('Salary Detail (4)'!$C25:$BT25,0,MATCH(1,('Salary Detail (4)'!$C$13:$BT$13="New")*('Salary Detail (4)'!$C$75:$BT$75='Budget Narrative (4)'!$I$2),0))</f>
        <v>#N/A</v>
      </c>
      <c r="D14" s="653"/>
      <c r="E14" s="10"/>
      <c r="F14" s="664"/>
      <c r="I14" s="7"/>
      <c r="J14" s="14"/>
    </row>
    <row r="15" spans="1:10">
      <c r="A15" s="826">
        <f>'Salary Detail (4)'!A26</f>
        <v>0</v>
      </c>
      <c r="B15" s="6" t="e">
        <f t="array" ref="B15">INDEX('Salary Detail (4)'!$C26:$BT26,0,MATCH(1,('Salary Detail (4)'!$C$14:$BT$14='Budget Narrative (4)'!$B$3)*('Salary Detail (4)'!$C$75:$BT$75='Budget Narrative (4)'!$I$2),0))</f>
        <v>#N/A</v>
      </c>
      <c r="C15" s="427" t="e">
        <f t="array" ref="C15">INDEX('Salary Detail (4)'!$C26:$BT26,0,MATCH(1,('Salary Detail (4)'!$C$13:$BT$13="New")*('Salary Detail (4)'!$C$75:$BT$75='Budget Narrative (4)'!$I$2),0))</f>
        <v>#N/A</v>
      </c>
      <c r="D15" s="653"/>
      <c r="E15" s="10"/>
      <c r="F15" s="664"/>
      <c r="I15" s="7"/>
      <c r="J15" s="14"/>
    </row>
    <row r="16" spans="1:10">
      <c r="A16" s="826">
        <f>'Salary Detail (4)'!A27</f>
        <v>0</v>
      </c>
      <c r="B16" s="6" t="e">
        <f t="array" ref="B16">INDEX('Salary Detail (4)'!$C27:$BT27,0,MATCH(1,('Salary Detail (4)'!$C$14:$BT$14='Budget Narrative (4)'!$B$3)*('Salary Detail (4)'!$C$75:$BT$75='Budget Narrative (4)'!$I$2),0))</f>
        <v>#N/A</v>
      </c>
      <c r="C16" s="427" t="e">
        <f t="array" ref="C16">INDEX('Salary Detail (4)'!$C27:$BT27,0,MATCH(1,('Salary Detail (4)'!$C$13:$BT$13="New")*('Salary Detail (4)'!$C$75:$BT$75='Budget Narrative (4)'!$I$2),0))</f>
        <v>#N/A</v>
      </c>
      <c r="D16" s="653"/>
      <c r="E16" s="10"/>
      <c r="F16" s="664"/>
      <c r="I16" s="7"/>
      <c r="J16" s="14"/>
    </row>
    <row r="17" spans="1:10">
      <c r="A17" s="826">
        <f>'Salary Detail (4)'!A28</f>
        <v>0</v>
      </c>
      <c r="B17" s="6" t="e">
        <f t="array" ref="B17">INDEX('Salary Detail (4)'!$C28:$BT28,0,MATCH(1,('Salary Detail (4)'!$C$14:$BT$14='Budget Narrative (4)'!$B$3)*('Salary Detail (4)'!$C$75:$BT$75='Budget Narrative (4)'!$I$2),0))</f>
        <v>#N/A</v>
      </c>
      <c r="C17" s="195" t="e">
        <f t="array" ref="C17">INDEX('Salary Detail (4)'!$C28:$BT28,0,MATCH(1,('Salary Detail (4)'!$C$13:$BT$13="New")*('Salary Detail (4)'!$C$75:$BT$75='Budget Narrative (4)'!$I$2),0))</f>
        <v>#N/A</v>
      </c>
      <c r="D17" s="653"/>
      <c r="E17" s="10"/>
      <c r="F17" s="664"/>
      <c r="I17" s="7"/>
      <c r="J17" s="14"/>
    </row>
    <row r="18" spans="1:10">
      <c r="A18" s="826">
        <f>'Salary Detail (4)'!A29</f>
        <v>0</v>
      </c>
      <c r="B18" s="6" t="e">
        <f t="array" ref="B18">INDEX('Salary Detail (4)'!$C29:$BT29,0,MATCH(1,('Salary Detail (4)'!$C$14:$BT$14='Budget Narrative (4)'!$B$3)*('Salary Detail (4)'!$C$75:$BT$75='Budget Narrative (4)'!$I$2),0))</f>
        <v>#N/A</v>
      </c>
      <c r="C18" s="195" t="e">
        <f t="array" ref="C18">INDEX('Salary Detail (4)'!$C29:$BT29,0,MATCH(1,('Salary Detail (4)'!$C$13:$BT$13="New")*('Salary Detail (4)'!$C$75:$BT$75='Budget Narrative (4)'!$I$2),0))</f>
        <v>#N/A</v>
      </c>
      <c r="D18" s="653"/>
      <c r="E18" s="10"/>
      <c r="F18" s="664"/>
      <c r="I18" s="7"/>
      <c r="J18" s="14"/>
    </row>
    <row r="19" spans="1:10">
      <c r="A19" s="826">
        <f>'Salary Detail (4)'!A30</f>
        <v>0</v>
      </c>
      <c r="B19" s="6" t="e">
        <f t="array" ref="B19">INDEX('Salary Detail (4)'!$C30:$BT30,0,MATCH(1,('Salary Detail (4)'!$C$14:$BT$14='Budget Narrative (4)'!$B$3)*('Salary Detail (4)'!$C$75:$BT$75='Budget Narrative (4)'!$I$2),0))</f>
        <v>#N/A</v>
      </c>
      <c r="C19" s="195" t="e">
        <f t="array" ref="C19">INDEX('Salary Detail (4)'!$C30:$BT30,0,MATCH(1,('Salary Detail (4)'!$C$13:$BT$13="New")*('Salary Detail (4)'!$C$75:$BT$75='Budget Narrative (4)'!$I$2),0))</f>
        <v>#N/A</v>
      </c>
      <c r="D19" s="653"/>
      <c r="E19" s="10"/>
      <c r="F19" s="664"/>
      <c r="I19" s="7"/>
      <c r="J19" s="14"/>
    </row>
    <row r="20" spans="1:10">
      <c r="A20" s="826">
        <f>'Salary Detail (4)'!A31</f>
        <v>0</v>
      </c>
      <c r="B20" s="6" t="e">
        <f t="array" ref="B20">INDEX('Salary Detail (4)'!$C31:$BT31,0,MATCH(1,('Salary Detail (4)'!$C$14:$BT$14='Budget Narrative (4)'!$B$3)*('Salary Detail (4)'!$C$75:$BT$75='Budget Narrative (4)'!$I$2),0))</f>
        <v>#N/A</v>
      </c>
      <c r="C20" s="195" t="e">
        <f t="array" ref="C20">INDEX('Salary Detail (4)'!$C31:$BT31,0,MATCH(1,('Salary Detail (4)'!$C$13:$BT$13="New")*('Salary Detail (4)'!$C$75:$BT$75='Budget Narrative (4)'!$I$2),0))</f>
        <v>#N/A</v>
      </c>
      <c r="D20" s="653"/>
      <c r="E20" s="10"/>
      <c r="F20" s="664"/>
      <c r="I20" s="7"/>
      <c r="J20" s="14"/>
    </row>
    <row r="21" spans="1:10">
      <c r="A21" s="826">
        <f>'Salary Detail (4)'!A32</f>
        <v>0</v>
      </c>
      <c r="B21" s="6" t="e">
        <f t="array" ref="B21">INDEX('Salary Detail (4)'!$C32:$BT32,0,MATCH(1,('Salary Detail (4)'!$C$14:$BT$14='Budget Narrative (4)'!$B$3)*('Salary Detail (4)'!$C$75:$BT$75='Budget Narrative (4)'!$I$2),0))</f>
        <v>#N/A</v>
      </c>
      <c r="C21" s="195" t="e">
        <f t="array" ref="C21">INDEX('Salary Detail (4)'!$C32:$BT32,0,MATCH(1,('Salary Detail (4)'!$C$13:$BT$13="New")*('Salary Detail (4)'!$C$75:$BT$75='Budget Narrative (4)'!$I$2),0))</f>
        <v>#N/A</v>
      </c>
      <c r="D21" s="653"/>
      <c r="E21" s="10"/>
      <c r="F21" s="664"/>
      <c r="I21" s="7"/>
      <c r="J21" s="14"/>
    </row>
    <row r="22" spans="1:10">
      <c r="A22" s="826">
        <f>'Salary Detail (4)'!A33</f>
        <v>0</v>
      </c>
      <c r="B22" s="6" t="e">
        <f t="array" ref="B22">INDEX('Salary Detail (4)'!$C33:$BT33,0,MATCH(1,('Salary Detail (4)'!$C$14:$BT$14='Budget Narrative (4)'!$B$3)*('Salary Detail (4)'!$C$75:$BT$75='Budget Narrative (4)'!$I$2),0))</f>
        <v>#N/A</v>
      </c>
      <c r="C22" s="195" t="e">
        <f t="array" ref="C22">INDEX('Salary Detail (4)'!$C33:$BT33,0,MATCH(1,('Salary Detail (4)'!$C$13:$BT$13="New")*('Salary Detail (4)'!$C$75:$BT$75='Budget Narrative (4)'!$I$2),0))</f>
        <v>#N/A</v>
      </c>
      <c r="D22" s="653"/>
      <c r="E22" s="10"/>
      <c r="F22" s="664"/>
      <c r="I22" s="7"/>
      <c r="J22" s="14"/>
    </row>
    <row r="23" spans="1:10">
      <c r="A23" s="826">
        <f>'Salary Detail (4)'!A34</f>
        <v>0</v>
      </c>
      <c r="B23" s="6" t="e">
        <f t="array" ref="B23">INDEX('Salary Detail (4)'!$C34:$BT34,0,MATCH(1,('Salary Detail (4)'!$C$14:$BT$14='Budget Narrative (4)'!$B$3)*('Salary Detail (4)'!$C$75:$BT$75='Budget Narrative (4)'!$I$2),0))</f>
        <v>#N/A</v>
      </c>
      <c r="C23" s="195" t="e">
        <f t="array" ref="C23">INDEX('Salary Detail (4)'!$C34:$BT34,0,MATCH(1,('Salary Detail (4)'!$C$13:$BT$13="New")*('Salary Detail (4)'!$C$75:$BT$75='Budget Narrative (4)'!$I$2),0))</f>
        <v>#N/A</v>
      </c>
      <c r="D23" s="653"/>
      <c r="E23" s="10"/>
      <c r="F23" s="664"/>
      <c r="I23" s="7"/>
      <c r="J23" s="14"/>
    </row>
    <row r="24" spans="1:10">
      <c r="A24" s="826">
        <f>'Salary Detail (4)'!A35</f>
        <v>0</v>
      </c>
      <c r="B24" s="6" t="e">
        <f t="array" ref="B24">INDEX('Salary Detail (4)'!$C35:$BT35,0,MATCH(1,('Salary Detail (4)'!$C$14:$BT$14='Budget Narrative (4)'!$B$3)*('Salary Detail (4)'!$C$75:$BT$75='Budget Narrative (4)'!$I$2),0))</f>
        <v>#N/A</v>
      </c>
      <c r="C24" s="195" t="e">
        <f t="array" ref="C24">INDEX('Salary Detail (4)'!$C35:$BT35,0,MATCH(1,('Salary Detail (4)'!$C$13:$BT$13="New")*('Salary Detail (4)'!$C$75:$BT$75='Budget Narrative (4)'!$I$2),0))</f>
        <v>#N/A</v>
      </c>
      <c r="D24" s="653"/>
      <c r="E24" s="10"/>
      <c r="F24" s="664"/>
      <c r="I24" s="7"/>
      <c r="J24" s="14"/>
    </row>
    <row r="25" spans="1:10">
      <c r="A25" s="826">
        <f>'Salary Detail (4)'!A36</f>
        <v>0</v>
      </c>
      <c r="B25" s="6" t="e">
        <f t="array" ref="B25">INDEX('Salary Detail (4)'!$C36:$BT36,0,MATCH(1,('Salary Detail (4)'!$C$14:$BT$14='Budget Narrative (4)'!$B$3)*('Salary Detail (4)'!$C$75:$BT$75='Budget Narrative (4)'!$I$2),0))</f>
        <v>#N/A</v>
      </c>
      <c r="C25" s="195" t="e">
        <f t="array" ref="C25">INDEX('Salary Detail (4)'!$C36:$BT36,0,MATCH(1,('Salary Detail (4)'!$C$13:$BT$13="New")*('Salary Detail (4)'!$C$75:$BT$75='Budget Narrative (4)'!$I$2),0))</f>
        <v>#N/A</v>
      </c>
      <c r="D25" s="653"/>
      <c r="E25" s="10"/>
      <c r="F25" s="664"/>
      <c r="I25" s="7"/>
      <c r="J25" s="14"/>
    </row>
    <row r="26" spans="1:10">
      <c r="A26" s="826">
        <f>'Salary Detail (4)'!A37</f>
        <v>0</v>
      </c>
      <c r="B26" s="6" t="e">
        <f t="array" ref="B26">INDEX('Salary Detail (4)'!$C37:$BT37,0,MATCH(1,('Salary Detail (4)'!$C$14:$BT$14='Budget Narrative (4)'!$B$3)*('Salary Detail (4)'!$C$75:$BT$75='Budget Narrative (4)'!$I$2),0))</f>
        <v>#N/A</v>
      </c>
      <c r="C26" s="195" t="e">
        <f t="array" ref="C26">INDEX('Salary Detail (4)'!$C37:$BT37,0,MATCH(1,('Salary Detail (4)'!$C$13:$BT$13="New")*('Salary Detail (4)'!$C$75:$BT$75='Budget Narrative (4)'!$I$2),0))</f>
        <v>#N/A</v>
      </c>
      <c r="D26" s="653"/>
      <c r="E26" s="10"/>
      <c r="F26" s="664"/>
      <c r="J26" s="14"/>
    </row>
    <row r="27" spans="1:10">
      <c r="A27" s="826">
        <f>'Salary Detail (4)'!A38</f>
        <v>0</v>
      </c>
      <c r="B27" s="6" t="e">
        <f t="array" ref="B27">INDEX('Salary Detail (4)'!$C38:$BT38,0,MATCH(1,('Salary Detail (4)'!$C$14:$BT$14='Budget Narrative (4)'!$B$3)*('Salary Detail (4)'!$C$75:$BT$75='Budget Narrative (4)'!$I$2),0))</f>
        <v>#N/A</v>
      </c>
      <c r="C27" s="195" t="e">
        <f t="array" ref="C27">INDEX('Salary Detail (4)'!$C38:$BT38,0,MATCH(1,('Salary Detail (4)'!$C$13:$BT$13="New")*('Salary Detail (4)'!$C$75:$BT$75='Budget Narrative (4)'!$I$2),0))</f>
        <v>#N/A</v>
      </c>
      <c r="D27" s="653"/>
      <c r="E27" s="10"/>
      <c r="F27" s="664"/>
      <c r="I27" s="7"/>
      <c r="J27" s="14"/>
    </row>
    <row r="28" spans="1:10">
      <c r="A28" s="826">
        <f>'Salary Detail (4)'!A39</f>
        <v>0</v>
      </c>
      <c r="B28" s="6" t="e">
        <f t="array" ref="B28">INDEX('Salary Detail (4)'!$C39:$BT39,0,MATCH(1,('Salary Detail (4)'!$C$14:$BT$14='Budget Narrative (4)'!$B$3)*('Salary Detail (4)'!$C$75:$BT$75='Budget Narrative (4)'!$I$2),0))</f>
        <v>#N/A</v>
      </c>
      <c r="C28" s="195" t="e">
        <f t="array" ref="C28">INDEX('Salary Detail (4)'!$C39:$BT39,0,MATCH(1,('Salary Detail (4)'!$C$13:$BT$13="New")*('Salary Detail (4)'!$C$75:$BT$75='Budget Narrative (4)'!$I$2),0))</f>
        <v>#N/A</v>
      </c>
      <c r="D28" s="653"/>
      <c r="E28" s="10"/>
      <c r="F28" s="664"/>
      <c r="I28" s="7"/>
      <c r="J28" s="14"/>
    </row>
    <row r="29" spans="1:10">
      <c r="A29" s="826">
        <f>'Salary Detail (4)'!A40</f>
        <v>0</v>
      </c>
      <c r="B29" s="6" t="e">
        <f t="array" ref="B29">INDEX('Salary Detail (4)'!$C40:$BT40,0,MATCH(1,('Salary Detail (4)'!$C$14:$BT$14='Budget Narrative (4)'!$B$3)*('Salary Detail (4)'!$C$75:$BT$75='Budget Narrative (4)'!$I$2),0))</f>
        <v>#N/A</v>
      </c>
      <c r="C29" s="195" t="e">
        <f t="array" ref="C29">INDEX('Salary Detail (4)'!$C40:$BT40,0,MATCH(1,('Salary Detail (4)'!$C$13:$BT$13="New")*('Salary Detail (4)'!$C$75:$BT$75='Budget Narrative (4)'!$I$2),0))</f>
        <v>#N/A</v>
      </c>
      <c r="D29" s="653"/>
      <c r="E29" s="10"/>
      <c r="F29" s="664"/>
      <c r="I29" s="7"/>
      <c r="J29" s="14"/>
    </row>
    <row r="30" spans="1:10">
      <c r="A30" s="826">
        <f>'Salary Detail (4)'!A41</f>
        <v>0</v>
      </c>
      <c r="B30" s="6" t="e">
        <f t="array" ref="B30">INDEX('Salary Detail (4)'!$C41:$BT41,0,MATCH(1,('Salary Detail (4)'!$C$14:$BT$14='Budget Narrative (4)'!$B$3)*('Salary Detail (4)'!$C$75:$BT$75='Budget Narrative (4)'!$I$2),0))</f>
        <v>#N/A</v>
      </c>
      <c r="C30" s="195" t="e">
        <f t="array" ref="C30">INDEX('Salary Detail (4)'!$C41:$BT41,0,MATCH(1,('Salary Detail (4)'!$C$13:$BT$13="New")*('Salary Detail (4)'!$C$75:$BT$75='Budget Narrative (4)'!$I$2),0))</f>
        <v>#N/A</v>
      </c>
      <c r="D30" s="653"/>
      <c r="E30" s="10"/>
      <c r="F30" s="664"/>
      <c r="I30" s="7"/>
      <c r="J30" s="14"/>
    </row>
    <row r="31" spans="1:10">
      <c r="A31" s="826">
        <f>'Salary Detail (4)'!A42</f>
        <v>0</v>
      </c>
      <c r="B31" s="6" t="e">
        <f t="array" ref="B31">INDEX('Salary Detail (4)'!$C42:$BT42,0,MATCH(1,('Salary Detail (4)'!$C$14:$BT$14='Budget Narrative (4)'!$B$3)*('Salary Detail (4)'!$C$75:$BT$75='Budget Narrative (4)'!$I$2),0))</f>
        <v>#N/A</v>
      </c>
      <c r="C31" s="195" t="e">
        <f t="array" ref="C31">INDEX('Salary Detail (4)'!$C42:$BT42,0,MATCH(1,('Salary Detail (4)'!$C$13:$BT$13="New")*('Salary Detail (4)'!$C$75:$BT$75='Budget Narrative (4)'!$I$2),0))</f>
        <v>#N/A</v>
      </c>
      <c r="D31" s="653"/>
      <c r="E31" s="10"/>
      <c r="F31" s="664"/>
      <c r="I31" s="7"/>
      <c r="J31" s="14"/>
    </row>
    <row r="32" spans="1:10">
      <c r="A32" s="826">
        <f>'Salary Detail (4)'!A43</f>
        <v>0</v>
      </c>
      <c r="B32" s="6" t="e">
        <f t="array" ref="B32">INDEX('Salary Detail (4)'!$C43:$BT43,0,MATCH(1,('Salary Detail (4)'!$C$14:$BT$14='Budget Narrative (4)'!$B$3)*('Salary Detail (4)'!$C$75:$BT$75='Budget Narrative (4)'!$I$2),0))</f>
        <v>#N/A</v>
      </c>
      <c r="C32" s="195" t="e">
        <f t="array" ref="C32">INDEX('Salary Detail (4)'!$C43:$BT43,0,MATCH(1,('Salary Detail (4)'!$C$13:$BT$13="New")*('Salary Detail (4)'!$C$75:$BT$75='Budget Narrative (4)'!$I$2),0))</f>
        <v>#N/A</v>
      </c>
      <c r="D32" s="653"/>
      <c r="E32" s="10"/>
      <c r="F32" s="664"/>
      <c r="I32" s="7"/>
      <c r="J32" s="14"/>
    </row>
    <row r="33" spans="1:10">
      <c r="A33" s="826">
        <f>'Salary Detail (4)'!A44</f>
        <v>0</v>
      </c>
      <c r="B33" s="6" t="e">
        <f t="array" ref="B33">INDEX('Salary Detail (4)'!$C44:$BT44,0,MATCH(1,('Salary Detail (4)'!$C$14:$BT$14='Budget Narrative (4)'!$B$3)*('Salary Detail (4)'!$C$75:$BT$75='Budget Narrative (4)'!$I$2),0))</f>
        <v>#N/A</v>
      </c>
      <c r="C33" s="195" t="e">
        <f t="array" ref="C33">INDEX('Salary Detail (4)'!$C44:$BT44,0,MATCH(1,('Salary Detail (4)'!$C$13:$BT$13="New")*('Salary Detail (4)'!$C$75:$BT$75='Budget Narrative (4)'!$I$2),0))</f>
        <v>#N/A</v>
      </c>
      <c r="D33" s="653"/>
      <c r="E33" s="10"/>
      <c r="F33" s="664"/>
      <c r="I33" s="7"/>
      <c r="J33" s="14"/>
    </row>
    <row r="34" spans="1:10">
      <c r="A34" s="826">
        <f>'Salary Detail (4)'!A45</f>
        <v>0</v>
      </c>
      <c r="B34" s="6" t="e">
        <f t="array" ref="B34">INDEX('Salary Detail (4)'!$C45:$BT45,0,MATCH(1,('Salary Detail (4)'!$C$14:$BT$14='Budget Narrative (4)'!$B$3)*('Salary Detail (4)'!$C$75:$BT$75='Budget Narrative (4)'!$I$2),0))</f>
        <v>#N/A</v>
      </c>
      <c r="C34" s="195" t="e">
        <f t="array" ref="C34">INDEX('Salary Detail (4)'!$C45:$BT45,0,MATCH(1,('Salary Detail (4)'!$C$13:$BT$13="New")*('Salary Detail (4)'!$C$75:$BT$75='Budget Narrative (4)'!$I$2),0))</f>
        <v>#N/A</v>
      </c>
      <c r="D34" s="653"/>
      <c r="E34" s="10"/>
      <c r="F34" s="664"/>
      <c r="I34" s="7"/>
      <c r="J34" s="14"/>
    </row>
    <row r="35" spans="1:10">
      <c r="A35" s="826">
        <f>'Salary Detail (4)'!A46</f>
        <v>0</v>
      </c>
      <c r="B35" s="6" t="e">
        <f t="array" ref="B35">INDEX('Salary Detail (4)'!$C46:$BT46,0,MATCH(1,('Salary Detail (4)'!$C$14:$BT$14='Budget Narrative (4)'!$B$3)*('Salary Detail (4)'!$C$75:$BT$75='Budget Narrative (4)'!$I$2),0))</f>
        <v>#N/A</v>
      </c>
      <c r="C35" s="195" t="e">
        <f t="array" ref="C35">INDEX('Salary Detail (4)'!$C46:$BT46,0,MATCH(1,('Salary Detail (4)'!$C$13:$BT$13="New")*('Salary Detail (4)'!$C$75:$BT$75='Budget Narrative (4)'!$I$2),0))</f>
        <v>#N/A</v>
      </c>
      <c r="D35" s="653"/>
      <c r="E35" s="10"/>
      <c r="F35" s="664"/>
      <c r="I35" s="7"/>
      <c r="J35" s="14"/>
    </row>
    <row r="36" spans="1:10">
      <c r="A36" s="826">
        <f>'Salary Detail (4)'!A47</f>
        <v>0</v>
      </c>
      <c r="B36" s="6" t="e">
        <f t="array" ref="B36">INDEX('Salary Detail (4)'!$C47:$BT47,0,MATCH(1,('Salary Detail (4)'!$C$14:$BT$14='Budget Narrative (4)'!$B$3)*('Salary Detail (4)'!$C$75:$BT$75='Budget Narrative (4)'!$I$2),0))</f>
        <v>#N/A</v>
      </c>
      <c r="C36" s="195" t="e">
        <f t="array" ref="C36">INDEX('Salary Detail (4)'!$C47:$BT47,0,MATCH(1,('Salary Detail (4)'!$C$13:$BT$13="New")*('Salary Detail (4)'!$C$75:$BT$75='Budget Narrative (4)'!$I$2),0))</f>
        <v>#N/A</v>
      </c>
      <c r="D36" s="653"/>
      <c r="E36" s="10"/>
      <c r="F36" s="664"/>
      <c r="I36" s="7"/>
      <c r="J36" s="14"/>
    </row>
    <row r="37" spans="1:10">
      <c r="A37" s="826">
        <f>'Salary Detail (4)'!A48</f>
        <v>0</v>
      </c>
      <c r="B37" s="6" t="e">
        <f t="array" ref="B37">INDEX('Salary Detail (4)'!$C48:$BT48,0,MATCH(1,('Salary Detail (4)'!$C$14:$BT$14='Budget Narrative (4)'!$B$3)*('Salary Detail (4)'!$C$75:$BT$75='Budget Narrative (4)'!$I$2),0))</f>
        <v>#N/A</v>
      </c>
      <c r="C37" s="195" t="e">
        <f t="array" ref="C37">INDEX('Salary Detail (4)'!$C48:$BT48,0,MATCH(1,('Salary Detail (4)'!$C$13:$BT$13="New")*('Salary Detail (4)'!$C$75:$BT$75='Budget Narrative (4)'!$I$2),0))</f>
        <v>#N/A</v>
      </c>
      <c r="D37" s="653"/>
      <c r="E37" s="10"/>
      <c r="F37" s="664"/>
      <c r="I37" s="7"/>
      <c r="J37" s="14"/>
    </row>
    <row r="38" spans="1:10">
      <c r="A38" s="826">
        <f>'Salary Detail (4)'!A49</f>
        <v>0</v>
      </c>
      <c r="B38" s="6" t="e">
        <f t="array" ref="B38">INDEX('Salary Detail (4)'!$C49:$BT49,0,MATCH(1,('Salary Detail (4)'!$C$14:$BT$14='Budget Narrative (4)'!$B$3)*('Salary Detail (4)'!$C$75:$BT$75='Budget Narrative (4)'!$I$2),0))</f>
        <v>#N/A</v>
      </c>
      <c r="C38" s="195" t="e">
        <f t="array" ref="C38">INDEX('Salary Detail (4)'!$C49:$BT49,0,MATCH(1,('Salary Detail (4)'!$C$13:$BT$13="New")*('Salary Detail (4)'!$C$75:$BT$75='Budget Narrative (4)'!$I$2),0))</f>
        <v>#N/A</v>
      </c>
      <c r="D38" s="653"/>
      <c r="E38" s="10"/>
      <c r="F38" s="664"/>
      <c r="I38" s="7"/>
      <c r="J38" s="14"/>
    </row>
    <row r="39" spans="1:10">
      <c r="A39" s="826">
        <f>'Salary Detail (4)'!A50</f>
        <v>0</v>
      </c>
      <c r="B39" s="6" t="e">
        <f t="array" ref="B39">INDEX('Salary Detail (4)'!$C50:$BT50,0,MATCH(1,('Salary Detail (4)'!$C$14:$BT$14='Budget Narrative (4)'!$B$3)*('Salary Detail (4)'!$C$75:$BT$75='Budget Narrative (4)'!$I$2),0))</f>
        <v>#N/A</v>
      </c>
      <c r="C39" s="195" t="e">
        <f t="array" ref="C39">INDEX('Salary Detail (4)'!$C50:$BT50,0,MATCH(1,('Salary Detail (4)'!$C$13:$BT$13="New")*('Salary Detail (4)'!$C$75:$BT$75='Budget Narrative (4)'!$I$2),0))</f>
        <v>#N/A</v>
      </c>
      <c r="D39" s="653"/>
      <c r="E39" s="10"/>
      <c r="F39" s="664"/>
      <c r="I39" s="7"/>
      <c r="J39" s="14"/>
    </row>
    <row r="40" spans="1:10">
      <c r="A40" s="826">
        <f>'Salary Detail (4)'!A51</f>
        <v>0</v>
      </c>
      <c r="B40" s="6" t="e">
        <f t="array" ref="B40">INDEX('Salary Detail (4)'!$C51:$BT51,0,MATCH(1,('Salary Detail (4)'!$C$14:$BT$14='Budget Narrative (4)'!$B$3)*('Salary Detail (4)'!$C$75:$BT$75='Budget Narrative (4)'!$I$2),0))</f>
        <v>#N/A</v>
      </c>
      <c r="C40" s="195" t="e">
        <f t="array" ref="C40">INDEX('Salary Detail (4)'!$C51:$BT51,0,MATCH(1,('Salary Detail (4)'!$C$13:$BT$13="New")*('Salary Detail (4)'!$C$75:$BT$75='Budget Narrative (4)'!$I$2),0))</f>
        <v>#N/A</v>
      </c>
      <c r="D40" s="653"/>
      <c r="E40" s="3"/>
      <c r="F40" s="664"/>
    </row>
    <row r="41" spans="1:10">
      <c r="A41" s="826">
        <f>'Salary Detail (4)'!A52</f>
        <v>0</v>
      </c>
      <c r="B41" s="6" t="e">
        <f t="array" ref="B41">INDEX('Salary Detail (4)'!$C52:$BT52,0,MATCH(1,('Salary Detail (4)'!$C$14:$BT$14='Budget Narrative (4)'!$B$3)*('Salary Detail (4)'!$C$75:$BT$75='Budget Narrative (4)'!$I$2),0))</f>
        <v>#N/A</v>
      </c>
      <c r="C41" s="195" t="e">
        <f t="array" ref="C41">INDEX('Salary Detail (4)'!$C52:$BT52,0,MATCH(1,('Salary Detail (4)'!$C$13:$BT$13="New")*('Salary Detail (4)'!$C$75:$BT$75='Budget Narrative (4)'!$I$2),0))</f>
        <v>#N/A</v>
      </c>
      <c r="D41" s="653"/>
      <c r="E41" s="3"/>
      <c r="F41" s="664"/>
    </row>
    <row r="42" spans="1:10" ht="15.6" customHeight="1">
      <c r="A42" s="826">
        <f>'Salary Detail (4)'!A53</f>
        <v>0</v>
      </c>
      <c r="B42" s="6" t="e">
        <f t="array" ref="B42">INDEX('Salary Detail (4)'!$C53:$BT53,0,MATCH(1,('Salary Detail (4)'!$C$14:$BT$14='Budget Narrative (4)'!$B$3)*('Salary Detail (4)'!$C$75:$BT$75='Budget Narrative (4)'!$I$2),0))</f>
        <v>#N/A</v>
      </c>
      <c r="C42" s="195" t="e">
        <f t="array" ref="C42">INDEX('Salary Detail (4)'!$C53:$BT53,0,MATCH(1,('Salary Detail (4)'!$C$13:$BT$13="New")*('Salary Detail (4)'!$C$75:$BT$75='Budget Narrative (4)'!$I$2),0))</f>
        <v>#N/A</v>
      </c>
      <c r="D42" s="653"/>
      <c r="E42" s="10"/>
      <c r="F42" s="664"/>
      <c r="I42" s="7"/>
      <c r="J42" s="14"/>
    </row>
    <row r="43" spans="1:10" ht="15.6" customHeight="1">
      <c r="A43" s="826">
        <f>'Salary Detail (4)'!A54</f>
        <v>0</v>
      </c>
      <c r="B43" s="6" t="e">
        <f t="array" ref="B43">INDEX('Salary Detail (4)'!$C54:$BT54,0,MATCH(1,('Salary Detail (4)'!$C$14:$BT$14='Budget Narrative (4)'!$B$3)*('Salary Detail (4)'!$C$75:$BT$75='Budget Narrative (4)'!$I$2),0))</f>
        <v>#N/A</v>
      </c>
      <c r="C43" s="195" t="e">
        <f t="array" ref="C43">INDEX('Salary Detail (4)'!$C54:$BT54,0,MATCH(1,('Salary Detail (4)'!$C$13:$BT$13="New")*('Salary Detail (4)'!$C$75:$BT$75='Budget Narrative (4)'!$I$2),0))</f>
        <v>#N/A</v>
      </c>
      <c r="D43" s="653"/>
      <c r="E43" s="10"/>
      <c r="F43" s="664"/>
      <c r="I43" s="7"/>
      <c r="J43" s="14"/>
    </row>
    <row r="44" spans="1:10" ht="15.6" customHeight="1">
      <c r="A44" s="826">
        <f>'Salary Detail (4)'!A55</f>
        <v>0</v>
      </c>
      <c r="B44" s="6" t="e">
        <f t="array" ref="B44">INDEX('Salary Detail (4)'!$C55:$BT55,0,MATCH(1,('Salary Detail (4)'!$C$14:$BT$14='Budget Narrative (4)'!$B$3)*('Salary Detail (4)'!$C$75:$BT$75='Budget Narrative (4)'!$I$2),0))</f>
        <v>#N/A</v>
      </c>
      <c r="C44" s="195" t="e">
        <f t="array" ref="C44">INDEX('Salary Detail (4)'!$C55:$BT55,0,MATCH(1,('Salary Detail (4)'!$C$13:$BT$13="New")*('Salary Detail (4)'!$C$75:$BT$75='Budget Narrative (4)'!$I$2),0))</f>
        <v>#N/A</v>
      </c>
      <c r="D44" s="653"/>
      <c r="E44" s="10"/>
      <c r="F44" s="664"/>
      <c r="I44" s="7"/>
      <c r="J44" s="14"/>
    </row>
    <row r="45" spans="1:10" ht="15.6" customHeight="1">
      <c r="A45" s="829">
        <f>'Salary Detail (4)'!A56</f>
        <v>0</v>
      </c>
      <c r="B45" s="6" t="e">
        <f t="array" ref="B45">INDEX('Salary Detail (4)'!$C56:$BT56,0,MATCH(1,('Salary Detail (4)'!$C$14:$BT$14='Budget Narrative (4)'!$B$3)*('Salary Detail (4)'!$C$75:$BT$75='Budget Narrative (4)'!$I$2),0))</f>
        <v>#N/A</v>
      </c>
      <c r="C45" s="195" t="e">
        <f t="array" ref="C45">INDEX('Salary Detail (4)'!$C56:$BT56,0,MATCH(1,('Salary Detail (4)'!$C$13:$BT$13="New")*('Salary Detail (4)'!$C$75:$BT$75='Budget Narrative (4)'!$I$2),0))</f>
        <v>#N/A</v>
      </c>
      <c r="D45" s="654"/>
      <c r="E45" s="178"/>
      <c r="F45" s="664"/>
      <c r="I45" s="7"/>
      <c r="J45" s="14"/>
    </row>
    <row r="46" spans="1:10" ht="15.6"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(4)'!$C61:$BT61,0,MATCH(1,('Salary Detail (4)'!$C$13:$BT$13="New")*('Salary Detail (4)'!$C$75:$BT$75='Budget Narrative (4)'!$I$2),0))</f>
        <v>#N/A</v>
      </c>
      <c r="D47" s="746" t="s">
        <v>335</v>
      </c>
      <c r="E47" s="747"/>
      <c r="F47" s="748"/>
      <c r="G47" s="727"/>
      <c r="H47" s="728"/>
      <c r="I47" s="729"/>
      <c r="J47" s="730"/>
    </row>
    <row r="48" spans="1:10" s="731" customFormat="1" ht="16.5" customHeight="1" thickBot="1">
      <c r="A48" s="1468" t="s">
        <v>336</v>
      </c>
      <c r="B48" s="1469"/>
      <c r="C48" s="723" t="e">
        <f>C46+C47</f>
        <v>#N/A</v>
      </c>
      <c r="D48" s="724"/>
      <c r="E48" s="725"/>
      <c r="F48" s="726"/>
      <c r="G48" s="727"/>
      <c r="H48" s="728"/>
      <c r="I48" s="729"/>
      <c r="J48" s="730"/>
    </row>
    <row r="49" spans="1:10" ht="13.5" thickBot="1">
      <c r="A49" s="10"/>
      <c r="B49" s="12"/>
      <c r="C49" s="181"/>
      <c r="E49" s="10"/>
      <c r="F49" s="10"/>
      <c r="G49" s="705"/>
      <c r="I49" s="7"/>
      <c r="J49" s="4"/>
    </row>
    <row r="50" spans="1:10" s="4" customFormat="1" ht="39" customHeight="1">
      <c r="A50" s="1466" t="s">
        <v>263</v>
      </c>
      <c r="B50" s="1467"/>
      <c r="C50" s="212" t="s">
        <v>290</v>
      </c>
      <c r="D50" s="211" t="s">
        <v>330</v>
      </c>
      <c r="E50" s="213" t="s">
        <v>331</v>
      </c>
      <c r="F50" s="198"/>
      <c r="G50" s="704"/>
      <c r="H50" s="704"/>
    </row>
    <row r="51" spans="1:10">
      <c r="A51" s="1461" t="str">
        <f>'Operating Detail (4)'!A14</f>
        <v>Rental of Property</v>
      </c>
      <c r="B51" s="1462"/>
      <c r="C51" s="228" t="e">
        <f t="array" ref="C51">INDEX('Operating Detail (4)'!$C14:$AF14,0,MATCH(1,('Operating Detail (4)'!$C$12:$AF$12="New")*('Operating Detail (4)'!$C$121:$AF$121='Budget Narrative (4)'!$I$2),0))</f>
        <v>#N/A</v>
      </c>
      <c r="D51" s="657"/>
      <c r="E51" s="658"/>
      <c r="F51" s="827"/>
      <c r="I51" s="11"/>
      <c r="J51" s="4"/>
    </row>
    <row r="52" spans="1:10">
      <c r="A52" s="1461" t="str">
        <f>'Operating Detail (4)'!A15</f>
        <v xml:space="preserve">Utilities(Elec, Water, Gas, Phone, Scavenger) </v>
      </c>
      <c r="B52" s="1462"/>
      <c r="C52" s="228" t="e">
        <f t="array" ref="C52">INDEX('Operating Detail (4)'!$C15:$AF15,0,MATCH(1,('Operating Detail (4)'!$C$12:$AF$12="New")*('Operating Detail (4)'!$C$121:$AF$121='Budget Narrative (4)'!$I$2),0))</f>
        <v>#N/A</v>
      </c>
      <c r="D52" s="657"/>
      <c r="E52" s="659"/>
      <c r="F52" s="827"/>
      <c r="I52" s="11"/>
      <c r="J52" s="4"/>
    </row>
    <row r="53" spans="1:10">
      <c r="A53" s="1461" t="str">
        <f>'Operating Detail (4)'!A16</f>
        <v>Office Supplies, Postage</v>
      </c>
      <c r="B53" s="1462"/>
      <c r="C53" s="228" t="e">
        <f t="array" ref="C53">INDEX('Operating Detail (4)'!$C16:$AF16,0,MATCH(1,('Operating Detail (4)'!$C$12:$AF$12="New")*('Operating Detail (4)'!$C$121:$AF$121='Budget Narrative (4)'!$I$2),0))</f>
        <v>#N/A</v>
      </c>
      <c r="D53" s="657"/>
      <c r="E53" s="660"/>
      <c r="F53" s="827"/>
      <c r="I53" s="7"/>
      <c r="J53" s="14"/>
    </row>
    <row r="54" spans="1:10">
      <c r="A54" s="1461" t="str">
        <f>'Operating Detail (4)'!A17</f>
        <v>Building Maintenance Supplies and Repair</v>
      </c>
      <c r="B54" s="1462"/>
      <c r="C54" s="228" t="e">
        <f t="array" ref="C54">INDEX('Operating Detail (4)'!$C17:$AF17,0,MATCH(1,('Operating Detail (4)'!$C$12:$AF$12="New")*('Operating Detail (4)'!$C$121:$AF$121='Budget Narrative (4)'!$I$2),0))</f>
        <v>#N/A</v>
      </c>
      <c r="D54" s="657"/>
      <c r="E54" s="659"/>
      <c r="F54" s="827"/>
      <c r="I54" s="7"/>
      <c r="J54" s="14"/>
    </row>
    <row r="55" spans="1:10">
      <c r="A55" s="1461" t="str">
        <f>'Operating Detail (4)'!A18</f>
        <v>Printing and Reproduction</v>
      </c>
      <c r="B55" s="1462"/>
      <c r="C55" s="228" t="e">
        <f t="array" ref="C55">INDEX('Operating Detail (4)'!$C18:$AF18,0,MATCH(1,('Operating Detail (4)'!$C$12:$AF$12="New")*('Operating Detail (4)'!$C$121:$AF$121='Budget Narrative (4)'!$I$2),0))</f>
        <v>#N/A</v>
      </c>
      <c r="D55" s="657"/>
      <c r="E55" s="659"/>
      <c r="F55" s="827"/>
      <c r="I55" s="11"/>
      <c r="J55" s="14"/>
    </row>
    <row r="56" spans="1:10">
      <c r="A56" s="1461" t="str">
        <f>'Operating Detail (4)'!A19</f>
        <v>Insurance</v>
      </c>
      <c r="B56" s="1462"/>
      <c r="C56" s="228" t="e">
        <f t="array" ref="C56">INDEX('Operating Detail (4)'!$C19:$AF19,0,MATCH(1,('Operating Detail (4)'!$C$12:$AF$12="New")*('Operating Detail (4)'!$C$121:$AF$121='Budget Narrative (4)'!$I$2),0))</f>
        <v>#N/A</v>
      </c>
      <c r="D56" s="657"/>
      <c r="E56" s="659"/>
      <c r="F56" s="827"/>
      <c r="I56" s="11"/>
      <c r="J56" s="14"/>
    </row>
    <row r="57" spans="1:10">
      <c r="A57" s="1461" t="str">
        <f>'Operating Detail (4)'!A20</f>
        <v>Staff Training</v>
      </c>
      <c r="B57" s="1462"/>
      <c r="C57" s="228" t="e">
        <f t="array" ref="C57">INDEX('Operating Detail (4)'!$C20:$AF20,0,MATCH(1,('Operating Detail (4)'!$C$12:$AF$12="New")*('Operating Detail (4)'!$C$121:$AF$121='Budget Narrative (4)'!$I$2),0))</f>
        <v>#N/A</v>
      </c>
      <c r="D57" s="657"/>
      <c r="E57" s="659"/>
      <c r="F57" s="827"/>
      <c r="I57" s="11"/>
      <c r="J57" s="14"/>
    </row>
    <row r="58" spans="1:10">
      <c r="A58" s="1461" t="str">
        <f>'Operating Detail (4)'!A21</f>
        <v>Staff Travel-(Local &amp; Out of Town)</v>
      </c>
      <c r="B58" s="1462"/>
      <c r="C58" s="228" t="e">
        <f t="array" ref="C58">INDEX('Operating Detail (4)'!$C21:$AF21,0,MATCH(1,('Operating Detail (4)'!$C$12:$AF$12="New")*('Operating Detail (4)'!$C$121:$AF$121='Budget Narrative (4)'!$I$2),0))</f>
        <v>#N/A</v>
      </c>
      <c r="D58" s="657"/>
      <c r="E58" s="659"/>
      <c r="F58" s="827"/>
      <c r="I58" s="11"/>
      <c r="J58" s="14"/>
    </row>
    <row r="59" spans="1:10">
      <c r="A59" s="1461" t="str">
        <f>'Operating Detail (4)'!A22</f>
        <v>Rental of Equipment</v>
      </c>
      <c r="B59" s="1462"/>
      <c r="C59" s="228" t="e">
        <f t="array" ref="C59">INDEX('Operating Detail (4)'!$C22:$AF22,0,MATCH(1,('Operating Detail (4)'!$C$12:$AF$12="New")*('Operating Detail (4)'!$C$121:$AF$121='Budget Narrative (4)'!$I$2),0))</f>
        <v>#N/A</v>
      </c>
      <c r="D59" s="657"/>
      <c r="E59" s="659"/>
      <c r="F59" s="827"/>
      <c r="I59" s="11"/>
      <c r="J59" s="14"/>
    </row>
    <row r="60" spans="1:10">
      <c r="A60" s="1470">
        <f>'Operating Detail (4)'!A23</f>
        <v>0</v>
      </c>
      <c r="B60" s="1471"/>
      <c r="C60" s="228" t="e">
        <f t="array" ref="C60">INDEX('Operating Detail (4)'!$C23:$AF23,0,MATCH(1,('Operating Detail (4)'!$C$12:$AF$12="New")*('Operating Detail (4)'!$C$121:$AF$121='Budget Narrative (4)'!$I$2),0))</f>
        <v>#N/A</v>
      </c>
      <c r="D60" s="657"/>
      <c r="E60" s="659"/>
      <c r="F60" s="827"/>
      <c r="I60" s="11"/>
      <c r="J60" s="14"/>
    </row>
    <row r="61" spans="1:10">
      <c r="A61" s="1470">
        <f>'Operating Detail (4)'!A24</f>
        <v>0</v>
      </c>
      <c r="B61" s="1471"/>
      <c r="C61" s="228" t="e">
        <f t="array" ref="C61">INDEX('Operating Detail (4)'!$C24:$AF24,0,MATCH(1,('Operating Detail (4)'!$C$12:$AF$12="New")*('Operating Detail (4)'!$C$121:$AF$121='Budget Narrative (4)'!$I$2),0))</f>
        <v>#N/A</v>
      </c>
      <c r="D61" s="657"/>
      <c r="E61" s="659"/>
      <c r="F61" s="827"/>
      <c r="I61" s="7"/>
      <c r="J61" s="14"/>
    </row>
    <row r="62" spans="1:10">
      <c r="A62" s="1470">
        <f>'Operating Detail (4)'!A25</f>
        <v>0</v>
      </c>
      <c r="B62" s="1471"/>
      <c r="C62" s="228" t="e">
        <f t="array" ref="C62">INDEX('Operating Detail (4)'!$C25:$AF25,0,MATCH(1,('Operating Detail (4)'!$C$12:$AF$12="New")*('Operating Detail (4)'!$C$121:$AF$121='Budget Narrative (4)'!$I$2),0))</f>
        <v>#N/A</v>
      </c>
      <c r="D62" s="657"/>
      <c r="E62" s="659"/>
      <c r="F62" s="827"/>
      <c r="I62" s="7"/>
      <c r="J62" s="14"/>
    </row>
    <row r="63" spans="1:10">
      <c r="A63" s="1470">
        <f>'Operating Detail (4)'!A26</f>
        <v>0</v>
      </c>
      <c r="B63" s="1471"/>
      <c r="C63" s="228" t="e">
        <f t="array" ref="C63">INDEX('Operating Detail (4)'!$C26:$AF26,0,MATCH(1,('Operating Detail (4)'!$C$12:$AF$12="New")*('Operating Detail (4)'!$C$121:$AF$121='Budget Narrative (4)'!$I$2),0))</f>
        <v>#N/A</v>
      </c>
      <c r="D63" s="657"/>
      <c r="E63" s="659"/>
      <c r="F63" s="827"/>
      <c r="I63" s="7"/>
      <c r="J63" s="14"/>
    </row>
    <row r="64" spans="1:10">
      <c r="A64" s="1470">
        <f>'Operating Detail (4)'!A27</f>
        <v>0</v>
      </c>
      <c r="B64" s="1471"/>
      <c r="C64" s="228" t="e">
        <f t="array" ref="C64">INDEX('Operating Detail (4)'!$C27:$AF27,0,MATCH(1,('Operating Detail (4)'!$C$12:$AF$12="New")*('Operating Detail (4)'!$C$121:$AF$121='Budget Narrative (4)'!$I$2),0))</f>
        <v>#N/A</v>
      </c>
      <c r="D64" s="657"/>
      <c r="E64" s="659"/>
      <c r="F64" s="827"/>
      <c r="I64" s="7"/>
      <c r="J64" s="14"/>
    </row>
    <row r="65" spans="1:10">
      <c r="A65" s="1470">
        <f>'Operating Detail (4)'!A28</f>
        <v>0</v>
      </c>
      <c r="B65" s="1471"/>
      <c r="C65" s="228" t="e">
        <f t="array" ref="C65">INDEX('Operating Detail (4)'!$C28:$AF28,0,MATCH(1,('Operating Detail (4)'!$C$12:$AF$12="New")*('Operating Detail (4)'!$C$121:$AF$121='Budget Narrative (4)'!$I$2),0))</f>
        <v>#N/A</v>
      </c>
      <c r="D65" s="657"/>
      <c r="E65" s="659"/>
      <c r="F65" s="827"/>
    </row>
    <row r="66" spans="1:10">
      <c r="A66" s="1470">
        <f>'Operating Detail (4)'!A29</f>
        <v>0</v>
      </c>
      <c r="B66" s="1471"/>
      <c r="C66" s="228" t="e">
        <f t="array" ref="C66">INDEX('Operating Detail (4)'!$C29:$AF29,0,MATCH(1,('Operating Detail (4)'!$C$12:$AF$12="New")*('Operating Detail (4)'!$C$121:$AF$121='Budget Narrative (4)'!$I$2),0))</f>
        <v>#N/A</v>
      </c>
      <c r="D66" s="657"/>
      <c r="E66" s="659"/>
      <c r="F66" s="827"/>
      <c r="I66" s="7"/>
      <c r="J66" s="14"/>
    </row>
    <row r="67" spans="1:10">
      <c r="A67" s="1470">
        <f>'Operating Detail (4)'!A30</f>
        <v>0</v>
      </c>
      <c r="B67" s="1471"/>
      <c r="C67" s="228" t="e">
        <f t="array" ref="C67">INDEX('Operating Detail (4)'!$C30:$AF30,0,MATCH(1,('Operating Detail (4)'!$C$12:$AF$12="New")*('Operating Detail (4)'!$C$121:$AF$121='Budget Narrative (4)'!$I$2),0))</f>
        <v>#N/A</v>
      </c>
      <c r="D67" s="657"/>
      <c r="E67" s="659"/>
      <c r="F67" s="827"/>
      <c r="I67" s="7"/>
      <c r="J67" s="14"/>
    </row>
    <row r="68" spans="1:10">
      <c r="A68" s="1470">
        <f>'Operating Detail (4)'!A31</f>
        <v>0</v>
      </c>
      <c r="B68" s="1471"/>
      <c r="C68" s="228" t="e">
        <f t="array" ref="C68">INDEX('Operating Detail (4)'!$C31:$AF31,0,MATCH(1,('Operating Detail (4)'!$C$12:$AF$12="New")*('Operating Detail (4)'!$C$121:$AF$121='Budget Narrative (4)'!$I$2),0))</f>
        <v>#N/A</v>
      </c>
      <c r="D68" s="657"/>
      <c r="E68" s="659"/>
      <c r="F68" s="827"/>
      <c r="I68" s="7"/>
      <c r="J68" s="14"/>
    </row>
    <row r="69" spans="1:10">
      <c r="A69" s="1470">
        <f>'Operating Detail (4)'!A32</f>
        <v>0</v>
      </c>
      <c r="B69" s="1471"/>
      <c r="C69" s="228" t="e">
        <f t="array" ref="C69">INDEX('Operating Detail (4)'!$C32:$AF32,0,MATCH(1,('Operating Detail (4)'!$C$12:$AF$12="New")*('Operating Detail (4)'!$C$121:$AF$121='Budget Narrative (4)'!$I$2),0))</f>
        <v>#N/A</v>
      </c>
      <c r="D69" s="657"/>
      <c r="E69" s="659"/>
      <c r="F69" s="827"/>
      <c r="I69" s="7"/>
    </row>
    <row r="70" spans="1:10">
      <c r="A70" s="1470">
        <f>'Operating Detail (4)'!A33</f>
        <v>0</v>
      </c>
      <c r="B70" s="1471"/>
      <c r="C70" s="228" t="e">
        <f t="array" ref="C70">INDEX('Operating Detail (4)'!$C33:$AF33,0,MATCH(1,('Operating Detail (4)'!$C$12:$AF$12="New")*('Operating Detail (4)'!$C$121:$AF$121='Budget Narrative (4)'!$I$2),0))</f>
        <v>#N/A</v>
      </c>
      <c r="D70" s="657"/>
      <c r="E70" s="659"/>
      <c r="F70" s="827"/>
      <c r="I70" s="7"/>
      <c r="J70" s="14"/>
    </row>
    <row r="71" spans="1:10">
      <c r="A71" s="1470">
        <f>'Operating Detail (4)'!A34</f>
        <v>0</v>
      </c>
      <c r="B71" s="1471"/>
      <c r="C71" s="228" t="e">
        <f t="array" ref="C71">INDEX('Operating Detail (4)'!$C34:$AF34,0,MATCH(1,('Operating Detail (4)'!$C$12:$AF$12="New")*('Operating Detail (4)'!$C$121:$AF$121='Budget Narrative (4)'!$I$2),0))</f>
        <v>#N/A</v>
      </c>
      <c r="D71" s="657"/>
      <c r="E71" s="659"/>
      <c r="F71" s="827"/>
      <c r="I71" s="7"/>
      <c r="J71" s="14"/>
    </row>
    <row r="72" spans="1:10">
      <c r="A72" s="1470">
        <f>'Operating Detail (4)'!A35</f>
        <v>0</v>
      </c>
      <c r="B72" s="1471"/>
      <c r="C72" s="228" t="e">
        <f t="array" ref="C72">INDEX('Operating Detail (4)'!$C35:$AF35,0,MATCH(1,('Operating Detail (4)'!$C$12:$AF$12="New")*('Operating Detail (4)'!$C$121:$AF$121='Budget Narrative (4)'!$I$2),0))</f>
        <v>#N/A</v>
      </c>
      <c r="D72" s="657"/>
      <c r="E72" s="659"/>
      <c r="F72" s="827"/>
      <c r="I72" s="7"/>
      <c r="J72" s="14"/>
    </row>
    <row r="73" spans="1:10">
      <c r="A73" s="1470">
        <f>'Operating Detail (4)'!A36</f>
        <v>0</v>
      </c>
      <c r="B73" s="1471"/>
      <c r="C73" s="228" t="e">
        <f t="array" ref="C73">INDEX('Operating Detail (4)'!$C36:$AF36,0,MATCH(1,('Operating Detail (4)'!$C$12:$AF$12="New")*('Operating Detail (4)'!$C$121:$AF$121='Budget Narrative (4)'!$I$2),0))</f>
        <v>#N/A</v>
      </c>
      <c r="D73" s="657"/>
      <c r="E73" s="659"/>
      <c r="F73" s="827"/>
    </row>
    <row r="74" spans="1:10">
      <c r="A74" s="1470">
        <f>'Operating Detail (4)'!A37</f>
        <v>0</v>
      </c>
      <c r="B74" s="1471"/>
      <c r="C74" s="228" t="e">
        <f t="array" ref="C74">INDEX('Operating Detail (4)'!$C37:$AF37,0,MATCH(1,('Operating Detail (4)'!$C$12:$AF$12="New")*('Operating Detail (4)'!$C$121:$AF$121='Budget Narrative (4)'!$I$2),0))</f>
        <v>#N/A</v>
      </c>
      <c r="D74" s="657"/>
      <c r="E74" s="659"/>
      <c r="F74" s="827"/>
      <c r="I74" s="7"/>
      <c r="J74" s="4"/>
    </row>
    <row r="75" spans="1:10">
      <c r="A75" s="1470">
        <f>'Operating Detail (4)'!A38</f>
        <v>0</v>
      </c>
      <c r="B75" s="1471"/>
      <c r="C75" s="228" t="e">
        <f t="array" ref="C75">INDEX('Operating Detail (4)'!$C38:$AF38,0,MATCH(1,('Operating Detail (4)'!$C$12:$AF$12="New")*('Operating Detail (4)'!$C$121:$AF$121='Budget Narrative (4)'!$I$2),0))</f>
        <v>#N/A</v>
      </c>
      <c r="D75" s="657"/>
      <c r="E75" s="659"/>
      <c r="F75" s="827"/>
      <c r="I75" s="7"/>
      <c r="J75" s="4"/>
    </row>
    <row r="76" spans="1:10">
      <c r="A76" s="1470">
        <f>'Operating Detail (4)'!A39</f>
        <v>0</v>
      </c>
      <c r="B76" s="1471"/>
      <c r="C76" s="228" t="e">
        <f t="array" ref="C76">INDEX('Operating Detail (4)'!$C39:$AF39,0,MATCH(1,('Operating Detail (4)'!$C$12:$AF$12="New")*('Operating Detail (4)'!$C$121:$AF$121='Budget Narrative (4)'!$I$2),0))</f>
        <v>#N/A</v>
      </c>
      <c r="D76" s="657"/>
      <c r="E76" s="659"/>
      <c r="F76" s="827"/>
      <c r="I76" s="7"/>
      <c r="J76" s="4"/>
    </row>
    <row r="77" spans="1:10">
      <c r="A77" s="1470">
        <f>'Operating Detail (4)'!A40</f>
        <v>0</v>
      </c>
      <c r="B77" s="1471"/>
      <c r="C77" s="228" t="e">
        <f t="array" ref="C77">INDEX('Operating Detail (4)'!$C40:$AF40,0,MATCH(1,('Operating Detail (4)'!$C$12:$AF$12="New")*('Operating Detail (4)'!$C$121:$AF$121='Budget Narrative (4)'!$I$2),0))</f>
        <v>#N/A</v>
      </c>
      <c r="D77" s="657"/>
      <c r="E77" s="659"/>
      <c r="F77" s="827"/>
    </row>
    <row r="78" spans="1:10">
      <c r="A78" s="1470">
        <f>'Operating Detail (4)'!A41</f>
        <v>0</v>
      </c>
      <c r="B78" s="1471"/>
      <c r="C78" s="228" t="e">
        <f t="array" ref="C78">INDEX('Operating Detail (4)'!$C41:$AF41,0,MATCH(1,('Operating Detail (4)'!$C$12:$AF$12="New")*('Operating Detail (4)'!$C$121:$AF$121='Budget Narrative (4)'!$I$2),0))</f>
        <v>#N/A</v>
      </c>
      <c r="D78" s="657"/>
      <c r="E78" s="659"/>
      <c r="F78" s="827"/>
      <c r="I78" s="7"/>
      <c r="J78" s="14"/>
    </row>
    <row r="79" spans="1:10">
      <c r="A79" s="1470">
        <f>'Operating Detail (4)'!A42</f>
        <v>0</v>
      </c>
      <c r="B79" s="1471"/>
      <c r="C79" s="228" t="e">
        <f t="array" ref="C79">INDEX('Operating Detail (4)'!$C42:$AF42,0,MATCH(1,('Operating Detail (4)'!$C$12:$AF$12="New")*('Operating Detail (4)'!$C$121:$AF$121='Budget Narrative (4)'!$I$2),0))</f>
        <v>#N/A</v>
      </c>
      <c r="D79" s="657"/>
      <c r="E79" s="659"/>
      <c r="F79" s="827"/>
      <c r="I79" s="7"/>
      <c r="J79" s="14"/>
    </row>
    <row r="80" spans="1:10">
      <c r="A80" s="1470">
        <f>'Operating Detail (4)'!A43</f>
        <v>0</v>
      </c>
      <c r="B80" s="1471"/>
      <c r="C80" s="228" t="e">
        <f t="array" ref="C80">INDEX('Operating Detail (4)'!$C43:$AF43,0,MATCH(1,('Operating Detail (4)'!$C$12:$AF$12="New")*('Operating Detail (4)'!$C$121:$AF$121='Budget Narrative (4)'!$I$2),0))</f>
        <v>#N/A</v>
      </c>
      <c r="D80" s="657"/>
      <c r="E80" s="659"/>
      <c r="F80" s="827"/>
      <c r="I80" s="7"/>
      <c r="J80" s="14"/>
    </row>
    <row r="81" spans="1:10">
      <c r="A81" s="1470">
        <f>'Operating Detail (4)'!A44</f>
        <v>0</v>
      </c>
      <c r="B81" s="1471"/>
      <c r="C81" s="228" t="e">
        <f t="array" ref="C81">INDEX('Operating Detail (4)'!$C44:$AF44,0,MATCH(1,('Operating Detail (4)'!$C$12:$AF$12="New")*('Operating Detail (4)'!$C$121:$AF$121='Budget Narrative (4)'!$I$2),0))</f>
        <v>#N/A</v>
      </c>
      <c r="D81" s="657"/>
      <c r="E81" s="659"/>
      <c r="F81" s="827"/>
      <c r="I81" s="7"/>
      <c r="J81" s="14"/>
    </row>
    <row r="82" spans="1:10">
      <c r="A82" s="1470">
        <f>'Operating Detail (4)'!A45</f>
        <v>0</v>
      </c>
      <c r="B82" s="1471"/>
      <c r="C82" s="228" t="e">
        <f t="array" ref="C82">INDEX('Operating Detail (4)'!$C45:$AF45,0,MATCH(1,('Operating Detail (4)'!$C$12:$AF$12="New")*('Operating Detail (4)'!$C$121:$AF$121='Budget Narrative (4)'!$I$2),0))</f>
        <v>#N/A</v>
      </c>
      <c r="D82" s="657"/>
      <c r="E82" s="659"/>
      <c r="F82" s="827"/>
      <c r="I82" s="7"/>
      <c r="J82" s="14"/>
    </row>
    <row r="83" spans="1:10">
      <c r="A83" s="1470">
        <f>'Operating Detail (4)'!A46</f>
        <v>0</v>
      </c>
      <c r="B83" s="1471"/>
      <c r="C83" s="228" t="e">
        <f t="array" ref="C83">INDEX('Operating Detail (4)'!$C46:$AF46,0,MATCH(1,('Operating Detail (4)'!$C$12:$AF$12="New")*('Operating Detail (4)'!$C$121:$AF$121='Budget Narrative (4)'!$I$2),0))</f>
        <v>#N/A</v>
      </c>
      <c r="D83" s="657"/>
      <c r="E83" s="659"/>
      <c r="F83" s="827"/>
      <c r="I83" s="7"/>
      <c r="J83" s="14"/>
    </row>
    <row r="84" spans="1:10">
      <c r="A84" s="1470">
        <f>'Operating Detail (4)'!A47</f>
        <v>0</v>
      </c>
      <c r="B84" s="1471"/>
      <c r="C84" s="228" t="e">
        <f t="array" ref="C84">INDEX('Operating Detail (4)'!$C47:$AF47,0,MATCH(1,('Operating Detail (4)'!$C$12:$AF$12="New")*('Operating Detail (4)'!$C$121:$AF$121='Budget Narrative (4)'!$I$2),0))</f>
        <v>#N/A</v>
      </c>
      <c r="D84" s="657"/>
      <c r="E84" s="659"/>
      <c r="F84" s="827"/>
      <c r="I84" s="7"/>
      <c r="J84" s="14"/>
    </row>
    <row r="85" spans="1:10">
      <c r="A85" s="1470">
        <f>'Operating Detail (4)'!A48</f>
        <v>0</v>
      </c>
      <c r="B85" s="1471"/>
      <c r="C85" s="228" t="e">
        <f t="array" ref="C85">INDEX('Operating Detail (4)'!$C48:$AF48,0,MATCH(1,('Operating Detail (4)'!$C$12:$AF$12="New")*('Operating Detail (4)'!$C$121:$AF$121='Budget Narrative (4)'!$I$2),0))</f>
        <v>#N/A</v>
      </c>
      <c r="D85" s="657"/>
      <c r="E85" s="659"/>
      <c r="F85" s="827"/>
      <c r="I85" s="7"/>
      <c r="J85" s="14"/>
    </row>
    <row r="86" spans="1:10">
      <c r="A86" s="1470">
        <f>'Operating Detail (4)'!A49</f>
        <v>0</v>
      </c>
      <c r="B86" s="1471"/>
      <c r="C86" s="228" t="e">
        <f t="array" ref="C86">INDEX('Operating Detail (4)'!$C49:$AF49,0,MATCH(1,('Operating Detail (4)'!$C$12:$AF$12="New")*('Operating Detail (4)'!$C$121:$AF$121='Budget Narrative (4)'!$I$2),0))</f>
        <v>#N/A</v>
      </c>
      <c r="D86" s="657"/>
      <c r="E86" s="659"/>
      <c r="F86" s="827"/>
      <c r="I86" s="7"/>
      <c r="J86" s="14"/>
    </row>
    <row r="87" spans="1:10">
      <c r="A87" s="1470">
        <f>'Operating Detail (4)'!A50</f>
        <v>0</v>
      </c>
      <c r="B87" s="1471"/>
      <c r="C87" s="228" t="e">
        <f t="array" ref="C87">INDEX('Operating Detail (4)'!$C50:$AF50,0,MATCH(1,('Operating Detail (4)'!$C$12:$AF$12="New")*('Operating Detail (4)'!$C$121:$AF$121='Budget Narrative (4)'!$I$2),0))</f>
        <v>#N/A</v>
      </c>
      <c r="D87" s="657"/>
      <c r="E87" s="659"/>
      <c r="F87" s="827"/>
      <c r="I87" s="7"/>
      <c r="J87" s="14"/>
    </row>
    <row r="88" spans="1:10">
      <c r="A88" s="1470">
        <f>'Operating Detail (4)'!A51</f>
        <v>0</v>
      </c>
      <c r="B88" s="1471"/>
      <c r="C88" s="228" t="e">
        <f t="array" ref="C88">INDEX('Operating Detail (4)'!$C51:$AF51,0,MATCH(1,('Operating Detail (4)'!$C$12:$AF$12="New")*('Operating Detail (4)'!$C$121:$AF$121='Budget Narrative (4)'!$I$2),0))</f>
        <v>#N/A</v>
      </c>
      <c r="D88" s="657"/>
      <c r="E88" s="659"/>
      <c r="F88" s="827"/>
      <c r="I88" s="7"/>
      <c r="J88" s="14"/>
    </row>
    <row r="89" spans="1:10">
      <c r="A89" s="1470">
        <f>'Operating Detail (4)'!A52</f>
        <v>0</v>
      </c>
      <c r="B89" s="1471"/>
      <c r="C89" s="228" t="e">
        <f t="array" ref="C89">INDEX('Operating Detail (4)'!$C52:$AF52,0,MATCH(1,('Operating Detail (4)'!$C$12:$AF$12="New")*('Operating Detail (4)'!$C$121:$AF$121='Budget Narrative (4)'!$I$2),0))</f>
        <v>#N/A</v>
      </c>
      <c r="D89" s="657"/>
      <c r="E89" s="659"/>
      <c r="F89" s="827"/>
      <c r="I89" s="7"/>
      <c r="J89" s="14"/>
    </row>
    <row r="90" spans="1:10">
      <c r="A90" s="1470">
        <f>'Operating Detail (4)'!A53</f>
        <v>0</v>
      </c>
      <c r="B90" s="1471"/>
      <c r="C90" s="228" t="e">
        <f t="array" ref="C90">INDEX('Operating Detail (4)'!$C53:$AF53,0,MATCH(1,('Operating Detail (4)'!$C$12:$AF$12="New")*('Operating Detail (4)'!$C$121:$AF$121='Budget Narrative (4)'!$I$2),0))</f>
        <v>#N/A</v>
      </c>
      <c r="D90" s="657"/>
      <c r="E90" s="659"/>
      <c r="F90" s="827"/>
      <c r="I90" s="7"/>
      <c r="J90" s="14"/>
    </row>
    <row r="91" spans="1:10">
      <c r="A91" s="1470">
        <f>'Operating Detail (4)'!A54</f>
        <v>0</v>
      </c>
      <c r="B91" s="1471"/>
      <c r="C91" s="228" t="e">
        <f t="array" ref="C91">INDEX('Operating Detail (4)'!$C54:$AF54,0,MATCH(1,('Operating Detail (4)'!$C$12:$AF$12="New")*('Operating Detail (4)'!$C$121:$AF$121='Budget Narrative (4)'!$I$2),0))</f>
        <v>#N/A</v>
      </c>
      <c r="D91" s="657"/>
      <c r="E91" s="659"/>
      <c r="F91" s="827"/>
      <c r="I91" s="7"/>
      <c r="J91" s="14"/>
    </row>
    <row r="92" spans="1:10">
      <c r="A92" s="1470">
        <f>'Operating Detail (4)'!A55</f>
        <v>0</v>
      </c>
      <c r="B92" s="1471"/>
      <c r="C92" s="228" t="e">
        <f t="array" ref="C92">INDEX('Operating Detail (4)'!$C55:$AF55,0,MATCH(1,('Operating Detail (4)'!$C$12:$AF$12="New")*('Operating Detail (4)'!$C$121:$AF$121='Budget Narrative (4)'!$I$2),0))</f>
        <v>#N/A</v>
      </c>
      <c r="D92" s="657"/>
      <c r="E92" s="659"/>
      <c r="F92" s="827"/>
      <c r="I92" s="7"/>
      <c r="J92" s="14"/>
    </row>
    <row r="93" spans="1:10">
      <c r="A93" s="1472" t="str">
        <f>'Operating Detail (4)'!A56</f>
        <v>Consultants:</v>
      </c>
      <c r="B93" s="1473"/>
      <c r="C93" s="661"/>
      <c r="D93" s="661"/>
      <c r="E93" s="662"/>
      <c r="F93" s="827"/>
      <c r="I93" s="7"/>
      <c r="J93" s="14"/>
    </row>
    <row r="94" spans="1:10">
      <c r="A94" s="1470">
        <f>'Operating Detail (4)'!A57</f>
        <v>0</v>
      </c>
      <c r="B94" s="1471"/>
      <c r="C94" s="228" t="e">
        <f t="array" ref="C94">INDEX('Operating Detail (4)'!$C57:$AF57,0,MATCH(1,('Operating Detail (4)'!$C$12:$AF$12="New")*('Operating Detail (4)'!$C$121:$AF$121='Budget Narrative (4)'!$I$2),0))</f>
        <v>#N/A</v>
      </c>
      <c r="D94" s="657"/>
      <c r="E94" s="659"/>
      <c r="F94" s="827"/>
      <c r="I94" s="7"/>
      <c r="J94" s="14"/>
    </row>
    <row r="95" spans="1:10">
      <c r="A95" s="1470">
        <f>'Operating Detail (4)'!A58</f>
        <v>0</v>
      </c>
      <c r="B95" s="1471"/>
      <c r="C95" s="228" t="e">
        <f t="array" ref="C95">INDEX('Operating Detail (4)'!$C58:$AF58,0,MATCH(1,('Operating Detail (4)'!$C$12:$AF$12="New")*('Operating Detail (4)'!$C$121:$AF$121='Budget Narrative (4)'!$I$2),0))</f>
        <v>#N/A</v>
      </c>
      <c r="D95" s="657"/>
      <c r="E95" s="659"/>
      <c r="F95" s="827"/>
      <c r="I95" s="7"/>
      <c r="J95" s="14"/>
    </row>
    <row r="96" spans="1:10">
      <c r="A96" s="1470">
        <f>'Operating Detail (4)'!A59</f>
        <v>0</v>
      </c>
      <c r="B96" s="1471"/>
      <c r="C96" s="228" t="e">
        <f t="array" ref="C96">INDEX('Operating Detail (4)'!$C59:$AF59,0,MATCH(1,('Operating Detail (4)'!$C$12:$AF$12="New")*('Operating Detail (4)'!$C$121:$AF$121='Budget Narrative (4)'!$I$2),0))</f>
        <v>#N/A</v>
      </c>
      <c r="D96" s="657"/>
      <c r="E96" s="659"/>
      <c r="F96" s="827"/>
      <c r="I96" s="7"/>
      <c r="J96" s="14"/>
    </row>
    <row r="97" spans="1:10">
      <c r="A97" s="1470">
        <f>'Operating Detail (4)'!A60</f>
        <v>0</v>
      </c>
      <c r="B97" s="1471"/>
      <c r="C97" s="228" t="e">
        <f t="array" ref="C97">INDEX('Operating Detail (4)'!$C60:$AF60,0,MATCH(1,('Operating Detail (4)'!$C$12:$AF$12="New")*('Operating Detail (4)'!$C$121:$AF$121='Budget Narrative (4)'!$I$2),0))</f>
        <v>#N/A</v>
      </c>
      <c r="D97" s="657"/>
      <c r="E97" s="659"/>
      <c r="F97" s="827"/>
      <c r="I97" s="7"/>
      <c r="J97" s="14"/>
    </row>
    <row r="98" spans="1:10">
      <c r="A98" s="1470">
        <f>'Operating Detail (4)'!A61</f>
        <v>0</v>
      </c>
      <c r="B98" s="1471"/>
      <c r="C98" s="228" t="e">
        <f t="array" ref="C98">INDEX('Operating Detail (4)'!$C61:$AF61,0,MATCH(1,('Operating Detail (4)'!$C$12:$AF$12="New")*('Operating Detail (4)'!$C$121:$AF$121='Budget Narrative (4)'!$I$2),0))</f>
        <v>#N/A</v>
      </c>
      <c r="D98" s="657"/>
      <c r="E98" s="659"/>
      <c r="F98" s="827"/>
      <c r="I98" s="7"/>
      <c r="J98" s="14"/>
    </row>
    <row r="99" spans="1:10">
      <c r="A99" s="1470">
        <f>'Operating Detail (4)'!A62</f>
        <v>0</v>
      </c>
      <c r="B99" s="1471"/>
      <c r="C99" s="228" t="e">
        <f t="array" ref="C99">INDEX('Operating Detail (4)'!$C62:$AF62,0,MATCH(1,('Operating Detail (4)'!$C$12:$AF$12="New")*('Operating Detail (4)'!$C$121:$AF$121='Budget Narrative (4)'!$I$2),0))</f>
        <v>#N/A</v>
      </c>
      <c r="D99" s="657"/>
      <c r="E99" s="659"/>
      <c r="F99" s="827"/>
      <c r="I99" s="7"/>
      <c r="J99" s="14"/>
    </row>
    <row r="100" spans="1:10">
      <c r="A100" s="1470">
        <f>'Operating Detail (4)'!A63</f>
        <v>0</v>
      </c>
      <c r="B100" s="1471"/>
      <c r="C100" s="228" t="e">
        <f t="array" ref="C100">INDEX('Operating Detail (4)'!$C63:$AF63,0,MATCH(1,('Operating Detail (4)'!$C$12:$AF$12="New")*('Operating Detail (4)'!$C$121:$AF$121='Budget Narrative (4)'!$I$2),0))</f>
        <v>#N/A</v>
      </c>
      <c r="D100" s="657"/>
      <c r="E100" s="659"/>
      <c r="F100" s="827"/>
      <c r="I100" s="7"/>
      <c r="J100" s="14"/>
    </row>
    <row r="101" spans="1:10">
      <c r="A101" s="1470">
        <f>'Operating Detail (4)'!A64</f>
        <v>0</v>
      </c>
      <c r="B101" s="1471"/>
      <c r="C101" s="228" t="e">
        <f t="array" ref="C101">INDEX('Operating Detail (4)'!$C64:$AF64,0,MATCH(1,('Operating Detail (4)'!$C$12:$AF$12="New")*('Operating Detail (4)'!$C$121:$AF$121='Budget Narrative (4)'!$I$2),0))</f>
        <v>#N/A</v>
      </c>
      <c r="D101" s="657"/>
      <c r="E101" s="659"/>
      <c r="F101" s="827"/>
      <c r="I101" s="7"/>
      <c r="J101" s="14"/>
    </row>
    <row r="102" spans="1:10">
      <c r="A102" s="1470">
        <f>'Operating Detail (4)'!A65</f>
        <v>0</v>
      </c>
      <c r="B102" s="1471"/>
      <c r="C102" s="228" t="e">
        <f t="array" ref="C102">INDEX('Operating Detail (4)'!$C65:$AF65,0,MATCH(1,('Operating Detail (4)'!$C$12:$AF$12="New")*('Operating Detail (4)'!$C$121:$AF$121='Budget Narrative (4)'!$I$2),0))</f>
        <v>#N/A</v>
      </c>
      <c r="D102" s="657"/>
      <c r="E102" s="659"/>
      <c r="F102" s="827"/>
      <c r="I102" s="7"/>
      <c r="J102" s="14"/>
    </row>
    <row r="103" spans="1:10">
      <c r="A103" s="1470">
        <f>'Operating Detail (4)'!A66</f>
        <v>0</v>
      </c>
      <c r="B103" s="1471"/>
      <c r="C103" s="228" t="e">
        <f t="array" ref="C103">INDEX('Operating Detail (4)'!$C66:$AF66,0,MATCH(1,('Operating Detail (4)'!$C$12:$AF$12="New")*('Operating Detail (4)'!$C$121:$AF$121='Budget Narrative (4)'!$I$2),0))</f>
        <v>#N/A</v>
      </c>
      <c r="D103" s="657"/>
      <c r="E103" s="659"/>
      <c r="F103" s="827"/>
      <c r="I103" s="7"/>
      <c r="J103" s="14"/>
    </row>
    <row r="104" spans="1:10">
      <c r="A104" s="1470">
        <f>'Operating Detail (4)'!A67</f>
        <v>0</v>
      </c>
      <c r="B104" s="1471"/>
      <c r="C104" s="228" t="e">
        <f t="array" ref="C104">INDEX('Operating Detail (4)'!$C67:$AF67,0,MATCH(1,('Operating Detail (4)'!$C$12:$AF$12="New")*('Operating Detail (4)'!$C$121:$AF$121='Budget Narrative (4)'!$I$2),0))</f>
        <v>#N/A</v>
      </c>
      <c r="D104" s="657"/>
      <c r="E104" s="659"/>
      <c r="F104" s="827"/>
      <c r="I104" s="7"/>
      <c r="J104" s="14"/>
    </row>
    <row r="105" spans="1:10">
      <c r="A105" s="1470"/>
      <c r="B105" s="1471"/>
      <c r="C105" s="228"/>
      <c r="D105" s="179"/>
      <c r="E105" s="219"/>
      <c r="F105" s="827"/>
      <c r="I105" s="7"/>
      <c r="J105" s="14"/>
    </row>
    <row r="106" spans="1:10">
      <c r="A106" s="1476" t="str">
        <f>'Operating Detail (4)'!A68</f>
        <v>TOTAL OPERATING EXPENSES</v>
      </c>
      <c r="B106" s="1477"/>
      <c r="C106" s="717" t="e">
        <f>SUM(C51:C105)</f>
        <v>#N/A</v>
      </c>
      <c r="D106" s="14"/>
      <c r="E106" s="218"/>
      <c r="F106" s="3"/>
      <c r="I106" s="7"/>
      <c r="J106" s="14"/>
    </row>
    <row r="107" spans="1:10" s="731" customFormat="1" ht="13.5" thickBot="1">
      <c r="A107" s="732" t="s">
        <v>337</v>
      </c>
      <c r="B107" s="733" t="e">
        <f t="array" ref="B107">INDEX('Summary (4)'!E26:AH26,0,MATCH(1,('Summary (4)'!$E$21:$AH$21="New")*('Summary (4)'!$E$88:$AH$88='Budget Narrative (4)'!$I$2),0))</f>
        <v>#N/A</v>
      </c>
      <c r="C107" s="734" t="e">
        <f t="array" ref="C107">INDEX('Summary (4)'!E27:AH27,0,MATCH(1,('Summary (4)'!$E$21:$AH$21="New")*('Summary (4)'!$E$88:$AH$88='Budget Narrative (4)'!$I$2),0))</f>
        <v>#N/A</v>
      </c>
      <c r="D107" s="735"/>
      <c r="E107" s="736"/>
      <c r="F107" s="737"/>
      <c r="G107" s="728"/>
      <c r="H107" s="728"/>
      <c r="J107" s="730"/>
    </row>
    <row r="108" spans="1:10">
      <c r="A108" s="3"/>
      <c r="B108" s="6"/>
      <c r="C108" s="181"/>
      <c r="E108" s="3"/>
      <c r="F108" s="3"/>
      <c r="H108" s="706"/>
      <c r="I108" s="5"/>
      <c r="J108" s="4"/>
    </row>
    <row r="109" spans="1:10" ht="13.5" thickBot="1">
      <c r="A109" s="3"/>
      <c r="B109" s="6"/>
      <c r="C109" s="181"/>
      <c r="E109" s="3"/>
      <c r="F109" s="3"/>
      <c r="H109" s="706"/>
      <c r="I109" s="5"/>
      <c r="J109" s="4"/>
    </row>
    <row r="110" spans="1:10" s="4" customFormat="1" ht="25.5" customHeight="1">
      <c r="A110" s="1478" t="s">
        <v>338</v>
      </c>
      <c r="B110" s="1479"/>
      <c r="C110" s="212" t="s">
        <v>339</v>
      </c>
      <c r="D110" s="211" t="s">
        <v>330</v>
      </c>
      <c r="E110" s="213" t="s">
        <v>331</v>
      </c>
      <c r="F110" s="198"/>
      <c r="G110" s="704"/>
      <c r="H110" s="704"/>
    </row>
    <row r="111" spans="1:10">
      <c r="A111" s="1470">
        <f>'Operating Detail (4)'!A71</f>
        <v>0</v>
      </c>
      <c r="B111" s="1471"/>
      <c r="C111" s="228" t="e" cm="1">
        <f t="array" ref="C111">INDEX('Operating Detail (4)'!$C71:$AF71,0,MATCH(1,('Operating Detail (4)'!$C$12:$AF$12="New")*('Operating Detail (4)'!$C$121:$AF$121='Budget Narrative (4)'!$I$2),0))</f>
        <v>#N/A</v>
      </c>
      <c r="D111" s="20"/>
      <c r="E111" s="214"/>
      <c r="F111" s="827"/>
    </row>
    <row r="112" spans="1:10">
      <c r="A112" s="1470">
        <f>'Operating Detail (4)'!A72</f>
        <v>0</v>
      </c>
      <c r="B112" s="1471"/>
      <c r="C112" s="228" t="e" cm="1">
        <f t="array" ref="C112">INDEX('Operating Detail (4)'!$C72:$AF72,0,MATCH(1,('Operating Detail (4)'!$C$12:$AF$12="New")*('Operating Detail (4)'!$C$121:$AF$121='Budget Narrative (4)'!$I$2),0))</f>
        <v>#N/A</v>
      </c>
      <c r="D112" s="20"/>
      <c r="E112" s="215"/>
      <c r="F112" s="827"/>
    </row>
    <row r="113" spans="1:6">
      <c r="A113" s="1470">
        <f>'Operating Detail (4)'!A73</f>
        <v>0</v>
      </c>
      <c r="B113" s="1471"/>
      <c r="C113" s="228" t="e" cm="1">
        <f t="array" ref="C113">INDEX('Operating Detail (4)'!$C73:$AF73,0,MATCH(1,('Operating Detail (4)'!$C$12:$AF$12="New")*('Operating Detail (4)'!$C$121:$AF$121='Budget Narrative (4)'!$I$2),0))</f>
        <v>#N/A</v>
      </c>
      <c r="D113" s="20"/>
      <c r="E113" s="216"/>
      <c r="F113" s="827"/>
    </row>
    <row r="114" spans="1:6">
      <c r="A114" s="1470">
        <f>'Operating Detail (4)'!A74</f>
        <v>0</v>
      </c>
      <c r="B114" s="1471"/>
      <c r="C114" s="228" t="e" cm="1">
        <f t="array" ref="C114">INDEX('Operating Detail (4)'!$C74:$AF74,0,MATCH(1,('Operating Detail (4)'!$C$12:$AF$12="New")*('Operating Detail (4)'!$C$121:$AF$121='Budget Narrative (4)'!$I$2),0))</f>
        <v>#N/A</v>
      </c>
      <c r="D114" s="20"/>
      <c r="E114" s="216"/>
      <c r="F114" s="827"/>
    </row>
    <row r="115" spans="1:6">
      <c r="A115" s="1470">
        <f>'Operating Detail (4)'!A75</f>
        <v>0</v>
      </c>
      <c r="B115" s="1471"/>
      <c r="C115" s="228" t="e" cm="1">
        <f t="array" ref="C115">INDEX('Operating Detail (4)'!$C75:$AF75,0,MATCH(1,('Operating Detail (4)'!$C$12:$AF$12="New")*('Operating Detail (4)'!$C$121:$AF$121='Budget Narrative (4)'!$I$2),0))</f>
        <v>#N/A</v>
      </c>
      <c r="D115" s="20"/>
      <c r="E115" s="215"/>
      <c r="F115" s="827"/>
    </row>
    <row r="116" spans="1:6">
      <c r="A116" s="1470">
        <f>'Operating Detail (4)'!A76</f>
        <v>0</v>
      </c>
      <c r="B116" s="1471"/>
      <c r="C116" s="228" t="e" cm="1">
        <f t="array" ref="C116">INDEX('Operating Detail (4)'!$C76:$AF76,0,MATCH(1,('Operating Detail (4)'!$C$12:$AF$12="New")*('Operating Detail (4)'!$C$121:$AF$121='Budget Narrative (4)'!$I$2),0))</f>
        <v>#N/A</v>
      </c>
      <c r="D116" s="20"/>
      <c r="E116" s="215"/>
      <c r="F116" s="827"/>
    </row>
    <row r="117" spans="1:6">
      <c r="A117" s="1470">
        <f>'Operating Detail (4)'!A77</f>
        <v>0</v>
      </c>
      <c r="B117" s="1471"/>
      <c r="C117" s="228" t="e" cm="1">
        <f t="array" ref="C117">INDEX('Operating Detail (4)'!$C77:$AF77,0,MATCH(1,('Operating Detail (4)'!$C$12:$AF$12="New")*('Operating Detail (4)'!$C$121:$AF$121='Budget Narrative (4)'!$I$2),0))</f>
        <v>#N/A</v>
      </c>
      <c r="D117" s="20"/>
      <c r="E117" s="215"/>
      <c r="F117" s="827"/>
    </row>
    <row r="118" spans="1:6">
      <c r="A118" s="1470">
        <f>'Operating Detail (4)'!A78</f>
        <v>0</v>
      </c>
      <c r="B118" s="1471"/>
      <c r="C118" s="228" t="e" cm="1">
        <f t="array" ref="C118">INDEX('Operating Detail (4)'!$C78:$AF78,0,MATCH(1,('Operating Detail (4)'!$C$12:$AF$12="New")*('Operating Detail (4)'!$C$121:$AF$121='Budget Narrative (4)'!$I$2),0))</f>
        <v>#N/A</v>
      </c>
      <c r="D118" s="20"/>
      <c r="E118" s="215"/>
      <c r="F118" s="827"/>
    </row>
    <row r="119" spans="1:6">
      <c r="A119" s="1470">
        <f>'Operating Detail (4)'!A79</f>
        <v>0</v>
      </c>
      <c r="B119" s="1471"/>
      <c r="C119" s="228" t="e" cm="1">
        <f t="array" ref="C119">INDEX('Operating Detail (4)'!$C79:$AF79,0,MATCH(1,('Operating Detail (4)'!$C$12:$AF$12="New")*('Operating Detail (4)'!$C$121:$AF$121='Budget Narrative (4)'!$I$2),0))</f>
        <v>#N/A</v>
      </c>
      <c r="E119" s="217"/>
    </row>
    <row r="120" spans="1:6">
      <c r="A120" s="1470">
        <f>'Operating Detail (4)'!A80</f>
        <v>0</v>
      </c>
      <c r="B120" s="1471"/>
      <c r="C120" s="228" t="e" cm="1">
        <f t="array" ref="C120">INDEX('Operating Detail (4)'!$C80:$AF80,0,MATCH(1,('Operating Detail (4)'!$C$12:$AF$12="New")*('Operating Detail (4)'!$C$121:$AF$121='Budget Narrative (4)'!$I$2),0))</f>
        <v>#N/A</v>
      </c>
      <c r="E120" s="217"/>
    </row>
    <row r="121" spans="1:6">
      <c r="A121" s="1472" t="str">
        <f>'Operating Detail (4)'!A81</f>
        <v>Subcontractors:</v>
      </c>
      <c r="B121" s="1473"/>
      <c r="C121" s="661"/>
      <c r="D121" s="661"/>
      <c r="E121" s="662"/>
    </row>
    <row r="122" spans="1:6">
      <c r="A122" s="1470">
        <f>'Operating Detail (4)'!A82</f>
        <v>0</v>
      </c>
      <c r="B122" s="1471"/>
      <c r="C122" s="228" t="e" cm="1">
        <f t="array" ref="C122">INDEX('Operating Detail (4)'!$C82:$AF82,0,MATCH(1,('Operating Detail (4)'!$C$12:$AF$12="New")*('Operating Detail (4)'!$C$121:$AF$121='Budget Narrative (4)'!$I$2),0))</f>
        <v>#N/A</v>
      </c>
      <c r="E122" s="217"/>
    </row>
    <row r="123" spans="1:6">
      <c r="A123" s="1470">
        <f>'Operating Detail (4)'!A83</f>
        <v>0</v>
      </c>
      <c r="B123" s="1471"/>
      <c r="C123" s="228" t="e" cm="1">
        <f t="array" ref="C123">INDEX('Operating Detail (4)'!$C83:$AF83,0,MATCH(1,('Operating Detail (4)'!$C$12:$AF$12="New")*('Operating Detail (4)'!$C$121:$AF$121='Budget Narrative (4)'!$I$2),0))</f>
        <v>#N/A</v>
      </c>
      <c r="E123" s="217"/>
    </row>
    <row r="124" spans="1:6">
      <c r="A124" s="1470">
        <f>'Operating Detail (4)'!A84</f>
        <v>0</v>
      </c>
      <c r="B124" s="1471"/>
      <c r="C124" s="228" t="e" cm="1">
        <f t="array" ref="C124">INDEX('Operating Detail (4)'!$C84:$AF84,0,MATCH(1,('Operating Detail (4)'!$C$12:$AF$12="New")*('Operating Detail (4)'!$C$121:$AF$121='Budget Narrative (4)'!$I$2),0))</f>
        <v>#N/A</v>
      </c>
      <c r="E124" s="217"/>
    </row>
    <row r="125" spans="1:6">
      <c r="A125" s="1470">
        <f>'Operating Detail (4)'!A85</f>
        <v>0</v>
      </c>
      <c r="B125" s="1471"/>
      <c r="C125" s="228" t="e" cm="1">
        <f t="array" ref="C125">INDEX('Operating Detail (4)'!$C85:$AF85,0,MATCH(1,('Operating Detail (4)'!$C$12:$AF$12="New")*('Operating Detail (4)'!$C$121:$AF$121='Budget Narrative (4)'!$I$2),0))</f>
        <v>#N/A</v>
      </c>
      <c r="E125" s="217"/>
    </row>
    <row r="126" spans="1:6">
      <c r="A126" s="1470">
        <f>'Operating Detail (4)'!A86</f>
        <v>0</v>
      </c>
      <c r="B126" s="1471"/>
      <c r="C126" s="228" t="e" cm="1">
        <f t="array" ref="C126">INDEX('Operating Detail (4)'!$C86:$AF86,0,MATCH(1,('Operating Detail (4)'!$C$12:$AF$12="New")*('Operating Detail (4)'!$C$121:$AF$121='Budget Narrative (4)'!$I$2),0))</f>
        <v>#N/A</v>
      </c>
      <c r="E126" s="217"/>
    </row>
    <row r="127" spans="1:6">
      <c r="A127" s="1470">
        <f>'Operating Detail (4)'!A87</f>
        <v>0</v>
      </c>
      <c r="B127" s="1471"/>
      <c r="C127" s="228" t="e" cm="1">
        <f t="array" ref="C127">INDEX('Operating Detail (4)'!$C87:$AF87,0,MATCH(1,('Operating Detail (4)'!$C$12:$AF$12="New")*('Operating Detail (4)'!$C$121:$AF$121='Budget Narrative (4)'!$I$2),0))</f>
        <v>#N/A</v>
      </c>
      <c r="E127" s="217"/>
    </row>
    <row r="128" spans="1:6">
      <c r="A128" s="1470">
        <f>'Operating Detail (4)'!A88</f>
        <v>0</v>
      </c>
      <c r="B128" s="1471"/>
      <c r="C128" s="228" t="e" cm="1">
        <f t="array" ref="C128">INDEX('Operating Detail (4)'!$C88:$AF88,0,MATCH(1,('Operating Detail (4)'!$C$12:$AF$12="New")*('Operating Detail (4)'!$C$121:$AF$121='Budget Narrative (4)'!$I$2),0))</f>
        <v>#N/A</v>
      </c>
      <c r="E128" s="217"/>
    </row>
    <row r="129" spans="1:8">
      <c r="A129" s="1470">
        <f>'Operating Detail (4)'!A89</f>
        <v>0</v>
      </c>
      <c r="B129" s="1471"/>
      <c r="C129" s="228" t="e" cm="1">
        <f t="array" ref="C129">INDEX('Operating Detail (4)'!$C89:$AF89,0,MATCH(1,('Operating Detail (4)'!$C$12:$AF$12="New")*('Operating Detail (4)'!$C$121:$AF$121='Budget Narrative (4)'!$I$2),0))</f>
        <v>#N/A</v>
      </c>
      <c r="E129" s="217"/>
    </row>
    <row r="130" spans="1:8">
      <c r="A130" s="1470">
        <f>'Operating Detail (4)'!A90</f>
        <v>0</v>
      </c>
      <c r="B130" s="1471"/>
      <c r="C130" s="228" t="e" cm="1">
        <f t="array" ref="C130">INDEX('Operating Detail (4)'!$C90:$AF90,0,MATCH(1,('Operating Detail (4)'!$C$12:$AF$12="New")*('Operating Detail (4)'!$C$121:$AF$121='Budget Narrative (4)'!$I$2),0))</f>
        <v>#N/A</v>
      </c>
      <c r="E130" s="217"/>
    </row>
    <row r="131" spans="1:8">
      <c r="A131" s="1470" t="str">
        <f>'Operating Detail (4)'!A91</f>
        <v>Subcontractor indirect (First $25k only)</v>
      </c>
      <c r="B131" s="1471"/>
      <c r="C131" s="228" t="e" cm="1">
        <f t="array" ref="C131">INDEX('Operating Detail Capacity Build'!$C90:$G90,0,MATCH(1,('Operating Detail Capacity Build'!$C$11:$G$11="New")*('Operating Detail Capacity Build'!$C$117:$G$117='Budget Narrative Capacity Build'!$I$3),0))</f>
        <v>#N/A</v>
      </c>
      <c r="E131" s="217"/>
    </row>
    <row r="132" spans="1:8">
      <c r="A132" s="1470"/>
      <c r="B132" s="1471"/>
      <c r="C132" s="228"/>
      <c r="E132" s="217"/>
    </row>
    <row r="133" spans="1:8" s="731" customFormat="1" ht="13.5" thickBot="1">
      <c r="A133" s="1480" t="str">
        <f>'Operating Detail (4)'!A93</f>
        <v>TOTAL OTHER EXPENSES</v>
      </c>
      <c r="B133" s="1481"/>
      <c r="C133" s="734" t="e">
        <f>SUM(C111:C131)</f>
        <v>#N/A</v>
      </c>
      <c r="D133" s="735"/>
      <c r="E133" s="738"/>
      <c r="F133" s="739"/>
      <c r="G133" s="728"/>
      <c r="H133" s="728"/>
    </row>
    <row r="134" spans="1:8">
      <c r="A134" s="1471">
        <f>'Operating Detail (4)'!A94</f>
        <v>0</v>
      </c>
      <c r="B134" s="1471"/>
      <c r="C134" s="228"/>
    </row>
    <row r="135" spans="1:8" ht="13.5" thickBot="1">
      <c r="A135" s="827"/>
      <c r="B135" s="827"/>
      <c r="C135" s="228"/>
    </row>
    <row r="136" spans="1:8" ht="12.75" customHeight="1">
      <c r="A136" s="1478" t="str">
        <f>'Operating Detail (4)'!A95</f>
        <v>CAPITAL EXPENSES</v>
      </c>
      <c r="B136" s="1479"/>
      <c r="C136" s="212" t="s">
        <v>339</v>
      </c>
      <c r="D136" s="211" t="s">
        <v>330</v>
      </c>
      <c r="E136" s="213" t="s">
        <v>331</v>
      </c>
    </row>
    <row r="137" spans="1:8">
      <c r="A137" s="1470">
        <f>'Operating Detail (4)'!A96</f>
        <v>0</v>
      </c>
      <c r="B137" s="1471"/>
      <c r="C137" s="228" t="e" cm="1">
        <f t="array" ref="C137">INDEX('Operating Detail - SS'!$C95:$G95,0,MATCH(1,('Operating Detail - SS'!$C$11:$G$11="New")*('Operating Detail - SS'!$C$113:$G$113='Budget Narrative - SS'!#REF!),0))</f>
        <v>#N/A</v>
      </c>
      <c r="E137" s="217"/>
    </row>
    <row r="138" spans="1:8">
      <c r="A138" s="1470">
        <f>'Operating Detail (4)'!A97</f>
        <v>0</v>
      </c>
      <c r="B138" s="1471"/>
      <c r="C138" s="228" t="e">
        <f t="array" ref="C138">INDEX('Operating Detail (4)'!$C97:$AF97,0,MATCH(1,('Operating Detail (4)'!$C$12:$AF$12="New")*('Operating Detail (4)'!$C$121:$AF$121='Budget Narrative (4)'!$I$2),0))</f>
        <v>#N/A</v>
      </c>
      <c r="E138" s="217"/>
    </row>
    <row r="139" spans="1:8">
      <c r="A139" s="1470">
        <f>'Operating Detail (4)'!A98</f>
        <v>0</v>
      </c>
      <c r="B139" s="1471"/>
      <c r="C139" s="228" t="e">
        <f t="array" ref="C139">INDEX('Operating Detail (4)'!$C98:$AF98,0,MATCH(1,('Operating Detail (4)'!$C$12:$AF$12="New")*('Operating Detail (4)'!$C$121:$AF$121='Budget Narrative (4)'!$I$2),0))</f>
        <v>#N/A</v>
      </c>
      <c r="E139" s="217"/>
    </row>
    <row r="140" spans="1:8">
      <c r="A140" s="1470">
        <f>'Operating Detail (4)'!A99</f>
        <v>0</v>
      </c>
      <c r="B140" s="1471"/>
      <c r="C140" s="228" t="e">
        <f t="array" ref="C140">INDEX('Operating Detail (4)'!$C99:$AF99,0,MATCH(1,('Operating Detail (4)'!$C$12:$AF$12="New")*('Operating Detail (4)'!$C$121:$AF$121='Budget Narrative (4)'!$I$2),0))</f>
        <v>#N/A</v>
      </c>
      <c r="E140" s="217"/>
    </row>
    <row r="141" spans="1:8">
      <c r="A141" s="1470">
        <f>'Operating Detail (4)'!A100</f>
        <v>0</v>
      </c>
      <c r="B141" s="1471"/>
      <c r="C141" s="228" t="e">
        <f t="array" ref="C141">INDEX('Operating Detail (4)'!$C100:$AF100,0,MATCH(1,('Operating Detail (4)'!$C$12:$AF$12="New")*('Operating Detail (4)'!$C$121:$AF$121='Budget Narrative (4)'!$I$2),0))</f>
        <v>#N/A</v>
      </c>
      <c r="E141" s="217"/>
    </row>
    <row r="142" spans="1:8">
      <c r="A142" s="1470">
        <f>'Operating Detail (4)'!A101</f>
        <v>0</v>
      </c>
      <c r="B142" s="1471"/>
      <c r="C142" s="228" t="e">
        <f t="array" ref="C142">INDEX('Operating Detail (4)'!$C101:$AF101,0,MATCH(1,('Operating Detail (4)'!$C$12:$AF$12="New")*('Operating Detail (4)'!$C$121:$AF$121='Budget Narrative (4)'!$I$2),0))</f>
        <v>#N/A</v>
      </c>
      <c r="E142" s="217"/>
    </row>
    <row r="143" spans="1:8">
      <c r="A143" s="1470">
        <f>'Operating Detail (4)'!A102</f>
        <v>0</v>
      </c>
      <c r="B143" s="1471"/>
      <c r="C143" s="228" t="e">
        <f t="array" ref="C143">INDEX('Operating Detail (4)'!$C102:$AF102,0,MATCH(1,('Operating Detail (4)'!$C$12:$AF$12="New")*('Operating Detail (4)'!$C$121:$AF$121='Budget Narrative (4)'!$I$2),0))</f>
        <v>#N/A</v>
      </c>
      <c r="E143" s="217"/>
    </row>
    <row r="144" spans="1:8">
      <c r="A144" s="1470">
        <f>'Operating Detail (4)'!A103</f>
        <v>0</v>
      </c>
      <c r="B144" s="1471"/>
      <c r="C144" s="228"/>
      <c r="E144" s="217"/>
    </row>
    <row r="145" spans="1:8" s="731" customFormat="1" ht="13.5" thickBot="1">
      <c r="A145" s="1480" t="str">
        <f>'Operating Detail (4)'!A104</f>
        <v>TOTAL CAPITAL EXPENSES</v>
      </c>
      <c r="B145" s="1481"/>
      <c r="C145" s="734" t="e">
        <f>SUM(C137:C143)</f>
        <v>#N/A</v>
      </c>
      <c r="D145" s="735"/>
      <c r="E145" s="738"/>
      <c r="F145" s="739"/>
      <c r="G145" s="728"/>
      <c r="H145" s="728"/>
    </row>
    <row r="146" spans="1:8">
      <c r="A146" s="1471"/>
      <c r="B146" s="1471"/>
      <c r="C146" s="228"/>
    </row>
    <row r="147" spans="1:8" ht="13.5" thickBot="1">
      <c r="A147" s="1471"/>
      <c r="B147" s="1471"/>
      <c r="C147" s="228"/>
    </row>
    <row r="148" spans="1:8" ht="12.75" customHeight="1">
      <c r="A148" s="1478" t="s">
        <v>340</v>
      </c>
      <c r="B148" s="1479"/>
      <c r="C148" s="212" t="s">
        <v>339</v>
      </c>
      <c r="D148" s="211" t="s">
        <v>330</v>
      </c>
      <c r="E148" s="213" t="s">
        <v>331</v>
      </c>
    </row>
    <row r="149" spans="1:8">
      <c r="A149" s="1470"/>
      <c r="B149" s="1471"/>
      <c r="C149" s="228"/>
      <c r="E149" s="217"/>
    </row>
    <row r="150" spans="1:8">
      <c r="A150" s="1470"/>
      <c r="B150" s="1471"/>
      <c r="C150" s="228"/>
      <c r="E150" s="217"/>
    </row>
    <row r="151" spans="1:8">
      <c r="A151" s="1470"/>
      <c r="B151" s="1471"/>
      <c r="C151" s="228"/>
      <c r="E151" s="217"/>
    </row>
    <row r="152" spans="1:8">
      <c r="A152" s="1470"/>
      <c r="B152" s="1471"/>
      <c r="C152" s="228"/>
      <c r="E152" s="217"/>
    </row>
    <row r="153" spans="1:8">
      <c r="A153" s="1470"/>
      <c r="B153" s="1471"/>
      <c r="C153" s="228"/>
      <c r="E153" s="217"/>
    </row>
    <row r="154" spans="1:8">
      <c r="A154" s="1470"/>
      <c r="B154" s="1471"/>
      <c r="C154" s="228"/>
      <c r="E154" s="217"/>
    </row>
    <row r="155" spans="1:8">
      <c r="A155" s="1470"/>
      <c r="B155" s="1471"/>
      <c r="C155" s="228"/>
      <c r="E155" s="217"/>
    </row>
    <row r="156" spans="1:8">
      <c r="A156" s="1470"/>
      <c r="B156" s="1471"/>
      <c r="C156" s="228"/>
      <c r="E156" s="217"/>
    </row>
    <row r="157" spans="1:8">
      <c r="A157" s="1470"/>
      <c r="B157" s="1471"/>
      <c r="C157" s="228"/>
      <c r="E157" s="217"/>
    </row>
    <row r="158" spans="1:8">
      <c r="A158" s="1470"/>
      <c r="B158" s="1471"/>
      <c r="C158" s="228"/>
      <c r="E158" s="217"/>
    </row>
    <row r="159" spans="1:8">
      <c r="A159" s="1470"/>
      <c r="B159" s="1471"/>
      <c r="C159" s="228"/>
      <c r="E159" s="217"/>
    </row>
    <row r="160" spans="1:8">
      <c r="A160" s="1470"/>
      <c r="B160" s="1471"/>
      <c r="C160" s="228"/>
      <c r="E160" s="217"/>
    </row>
    <row r="161" spans="1:5">
      <c r="A161" s="1470"/>
      <c r="B161" s="1471"/>
      <c r="C161" s="228"/>
      <c r="E161" s="217"/>
    </row>
    <row r="162" spans="1:5">
      <c r="A162" s="1470"/>
      <c r="B162" s="1471"/>
      <c r="C162" s="228"/>
      <c r="E162" s="217"/>
    </row>
    <row r="163" spans="1:5">
      <c r="A163" s="1470"/>
      <c r="B163" s="1471"/>
      <c r="C163" s="228"/>
      <c r="E163" s="217"/>
    </row>
    <row r="164" spans="1:5">
      <c r="A164" s="1470"/>
      <c r="B164" s="1471"/>
      <c r="C164" s="228"/>
      <c r="E164" s="217"/>
    </row>
    <row r="165" spans="1:5">
      <c r="A165" s="1470"/>
      <c r="B165" s="1471"/>
      <c r="C165" s="228"/>
      <c r="E165" s="217"/>
    </row>
    <row r="166" spans="1:5">
      <c r="A166" s="1470"/>
      <c r="B166" s="1471"/>
      <c r="C166" s="228"/>
      <c r="E166" s="217"/>
    </row>
    <row r="167" spans="1:5">
      <c r="A167" s="1470"/>
      <c r="B167" s="1471"/>
      <c r="C167" s="228"/>
      <c r="E167" s="217"/>
    </row>
    <row r="168" spans="1:5">
      <c r="A168" s="1470"/>
      <c r="B168" s="1471"/>
      <c r="C168" s="228"/>
      <c r="E168" s="217"/>
    </row>
    <row r="169" spans="1:5">
      <c r="A169" s="1470"/>
      <c r="B169" s="1471"/>
      <c r="C169" s="228"/>
      <c r="E169" s="217"/>
    </row>
    <row r="170" spans="1:5">
      <c r="A170" s="1470"/>
      <c r="B170" s="1471"/>
      <c r="C170" s="228"/>
      <c r="E170" s="217"/>
    </row>
    <row r="171" spans="1:5">
      <c r="A171" s="1470"/>
      <c r="B171" s="1471"/>
      <c r="C171" s="228"/>
      <c r="E171" s="217"/>
    </row>
    <row r="172" spans="1:5">
      <c r="A172" s="1470"/>
      <c r="B172" s="1471"/>
      <c r="C172" s="228"/>
      <c r="E172" s="217"/>
    </row>
    <row r="173" spans="1:5">
      <c r="A173" s="1470"/>
      <c r="B173" s="1471"/>
      <c r="C173" s="228"/>
      <c r="E173" s="217"/>
    </row>
    <row r="174" spans="1:5">
      <c r="A174" s="1470"/>
      <c r="B174" s="1471"/>
      <c r="C174" s="228"/>
      <c r="E174" s="217"/>
    </row>
    <row r="175" spans="1:5">
      <c r="A175" s="1470"/>
      <c r="B175" s="1471"/>
      <c r="C175" s="228"/>
      <c r="E175" s="217"/>
    </row>
    <row r="176" spans="1:5">
      <c r="A176" s="1470"/>
      <c r="B176" s="1471"/>
      <c r="C176" s="228"/>
      <c r="E176" s="217"/>
    </row>
    <row r="177" spans="1:9">
      <c r="A177" s="1470"/>
      <c r="B177" s="1471"/>
      <c r="C177" s="228"/>
      <c r="E177" s="217"/>
    </row>
    <row r="178" spans="1:9" s="737" customFormat="1">
      <c r="A178" s="1646" t="s">
        <v>341</v>
      </c>
      <c r="B178" s="1647"/>
      <c r="C178" s="740">
        <f>SUM(C149:C177)</f>
        <v>0</v>
      </c>
      <c r="D178" s="741"/>
      <c r="E178" s="742"/>
      <c r="G178" s="743"/>
      <c r="H178" s="743"/>
    </row>
    <row r="179" spans="1:9" s="731" customFormat="1" ht="13.5" thickBot="1">
      <c r="A179" s="1648" t="s">
        <v>342</v>
      </c>
      <c r="B179" s="1649"/>
      <c r="C179" s="744" t="e">
        <f t="array" ref="C179">INDEX('Summary (4)'!$E30:$AH30,0,MATCH(1,('Summary (4)'!$E21:$AH21="New")*('Summary (4)'!$E88:$AH88='Budget Narrative (4)'!$I$2),0))</f>
        <v>#N/A</v>
      </c>
      <c r="D179" s="735"/>
      <c r="E179" s="738"/>
      <c r="G179" s="728"/>
      <c r="H179" s="728"/>
    </row>
    <row r="180" spans="1:9" s="731" customFormat="1">
      <c r="A180" s="1650" t="s">
        <v>343</v>
      </c>
      <c r="B180" s="1650"/>
      <c r="C180" s="745" t="e">
        <f>C179-C178</f>
        <v>#N/A</v>
      </c>
      <c r="D180" s="730"/>
      <c r="G180" s="728"/>
      <c r="H180" s="728"/>
    </row>
    <row r="181" spans="1:9" ht="13.5" thickBot="1">
      <c r="A181" s="1471"/>
      <c r="B181" s="1471"/>
      <c r="C181" s="228"/>
    </row>
    <row r="182" spans="1:9" ht="15">
      <c r="A182" s="1651" t="s">
        <v>344</v>
      </c>
      <c r="B182" s="1652"/>
      <c r="C182" s="1652"/>
      <c r="D182" s="1652"/>
      <c r="E182" s="1652"/>
      <c r="F182" s="1652"/>
      <c r="G182" s="1652"/>
      <c r="H182" s="1652"/>
      <c r="I182" s="1653"/>
    </row>
    <row r="183" spans="1:9">
      <c r="A183" s="1654" t="s">
        <v>345</v>
      </c>
      <c r="B183" s="1654"/>
      <c r="C183" s="1654"/>
      <c r="D183" s="367" t="s">
        <v>1</v>
      </c>
      <c r="E183" s="1655" t="s">
        <v>346</v>
      </c>
      <c r="F183" s="1655"/>
      <c r="G183" s="1655" t="s">
        <v>2</v>
      </c>
      <c r="H183" s="1655"/>
      <c r="I183" s="1655"/>
    </row>
    <row r="184" spans="1:9" ht="96.75" customHeight="1">
      <c r="A184" s="1678" t="s">
        <v>347</v>
      </c>
      <c r="B184" s="1678"/>
      <c r="C184" s="1678"/>
      <c r="D184" s="368" t="s">
        <v>348</v>
      </c>
      <c r="E184" s="1656"/>
      <c r="F184" s="1656"/>
      <c r="G184" s="1657" t="s">
        <v>349</v>
      </c>
      <c r="H184" s="1658"/>
      <c r="I184" s="1659"/>
    </row>
    <row r="185" spans="1:9">
      <c r="A185" s="1678"/>
      <c r="B185" s="1678"/>
      <c r="C185" s="1678"/>
      <c r="D185" s="368" t="s">
        <v>350</v>
      </c>
      <c r="E185" s="1666" t="s">
        <v>367</v>
      </c>
      <c r="F185" s="1667"/>
      <c r="G185" s="1660"/>
      <c r="H185" s="1661"/>
      <c r="I185" s="1662"/>
    </row>
    <row r="186" spans="1:9">
      <c r="A186" s="1678"/>
      <c r="B186" s="1678"/>
      <c r="C186" s="1678"/>
      <c r="D186" s="368" t="s">
        <v>351</v>
      </c>
      <c r="E186" s="1666" t="s">
        <v>368</v>
      </c>
      <c r="F186" s="1667"/>
      <c r="G186" s="1660"/>
      <c r="H186" s="1661"/>
      <c r="I186" s="1662"/>
    </row>
    <row r="187" spans="1:9" ht="25.5">
      <c r="A187" s="1678"/>
      <c r="B187" s="1678"/>
      <c r="C187" s="1678"/>
      <c r="D187" s="368" t="s">
        <v>352</v>
      </c>
      <c r="E187" s="1666" t="s">
        <v>369</v>
      </c>
      <c r="F187" s="1667"/>
      <c r="G187" s="1660"/>
      <c r="H187" s="1661"/>
      <c r="I187" s="1662"/>
    </row>
    <row r="188" spans="1:9" ht="25.5">
      <c r="A188" s="1678"/>
      <c r="B188" s="1678"/>
      <c r="C188" s="1678"/>
      <c r="D188" s="368" t="s">
        <v>353</v>
      </c>
      <c r="E188" s="1666" t="s">
        <v>370</v>
      </c>
      <c r="F188" s="1667"/>
      <c r="G188" s="1660"/>
      <c r="H188" s="1661"/>
      <c r="I188" s="1662"/>
    </row>
    <row r="189" spans="1:9" ht="25.5">
      <c r="A189" s="1678"/>
      <c r="B189" s="1678"/>
      <c r="C189" s="1678"/>
      <c r="D189" s="368" t="s">
        <v>354</v>
      </c>
      <c r="E189" s="1666" t="s">
        <v>370</v>
      </c>
      <c r="F189" s="1667"/>
      <c r="G189" s="1660"/>
      <c r="H189" s="1661"/>
      <c r="I189" s="1662"/>
    </row>
    <row r="190" spans="1:9">
      <c r="A190" s="1678"/>
      <c r="B190" s="1678"/>
      <c r="C190" s="1678"/>
      <c r="D190" s="368" t="s">
        <v>355</v>
      </c>
      <c r="E190" s="1666" t="s">
        <v>371</v>
      </c>
      <c r="F190" s="1667"/>
      <c r="G190" s="1660"/>
      <c r="H190" s="1661"/>
      <c r="I190" s="1662"/>
    </row>
    <row r="191" spans="1:9">
      <c r="A191" s="1678"/>
      <c r="B191" s="1678"/>
      <c r="C191" s="1678"/>
      <c r="D191" s="368" t="s">
        <v>356</v>
      </c>
      <c r="E191" s="1666" t="s">
        <v>372</v>
      </c>
      <c r="F191" s="1667"/>
      <c r="G191" s="1660"/>
      <c r="H191" s="1661"/>
      <c r="I191" s="1662"/>
    </row>
    <row r="192" spans="1:9" ht="25.5">
      <c r="A192" s="1678"/>
      <c r="B192" s="1678"/>
      <c r="C192" s="1678"/>
      <c r="D192" s="368" t="s">
        <v>357</v>
      </c>
      <c r="E192" s="1666" t="s">
        <v>373</v>
      </c>
      <c r="F192" s="1667"/>
      <c r="G192" s="1663"/>
      <c r="H192" s="1664"/>
      <c r="I192" s="1665"/>
    </row>
    <row r="193" spans="1:9">
      <c r="A193" s="1678"/>
      <c r="B193" s="1678"/>
      <c r="C193" s="1678"/>
      <c r="D193" s="369"/>
      <c r="E193" s="1673"/>
      <c r="F193" s="1674"/>
      <c r="G193" s="1675"/>
      <c r="H193" s="1676"/>
      <c r="I193" s="1677"/>
    </row>
    <row r="194" spans="1:9" ht="15.75">
      <c r="A194" s="1678"/>
      <c r="B194" s="1678"/>
      <c r="C194" s="1678"/>
      <c r="D194" s="368" t="s">
        <v>358</v>
      </c>
      <c r="E194" s="1666" t="s">
        <v>374</v>
      </c>
      <c r="F194" s="1667"/>
      <c r="G194" s="1669"/>
      <c r="H194" s="1669"/>
      <c r="I194" s="1669"/>
    </row>
    <row r="195" spans="1:9" ht="28.5">
      <c r="A195" s="1678"/>
      <c r="B195" s="1678"/>
      <c r="C195" s="1678"/>
      <c r="D195" s="368" t="s">
        <v>359</v>
      </c>
      <c r="E195" s="1666" t="s">
        <v>375</v>
      </c>
      <c r="F195" s="1667"/>
      <c r="G195" s="1669"/>
      <c r="H195" s="1669"/>
      <c r="I195" s="1669"/>
    </row>
    <row r="196" spans="1:9" ht="28.5">
      <c r="A196" s="1678"/>
      <c r="B196" s="1678"/>
      <c r="C196" s="1678"/>
      <c r="D196" s="368" t="s">
        <v>360</v>
      </c>
      <c r="E196" s="1666" t="s">
        <v>376</v>
      </c>
      <c r="F196" s="1667"/>
      <c r="G196" s="1669"/>
      <c r="H196" s="1669"/>
      <c r="I196" s="1669"/>
    </row>
    <row r="197" spans="1:9" ht="25.5">
      <c r="A197" s="1678" t="s">
        <v>361</v>
      </c>
      <c r="B197" s="1678"/>
      <c r="C197" s="1678"/>
      <c r="D197" s="828" t="s">
        <v>362</v>
      </c>
      <c r="E197" s="1666" t="s">
        <v>377</v>
      </c>
      <c r="F197" s="1667"/>
      <c r="G197" s="1669"/>
      <c r="H197" s="1669"/>
      <c r="I197" s="1669"/>
    </row>
    <row r="198" spans="1:9" ht="15.75">
      <c r="A198" s="1668" t="s">
        <v>363</v>
      </c>
      <c r="B198" s="1668"/>
      <c r="C198" s="1668"/>
      <c r="D198" s="828" t="s">
        <v>364</v>
      </c>
      <c r="E198" s="1667"/>
      <c r="F198" s="1667"/>
      <c r="G198" s="1669"/>
      <c r="H198" s="1669"/>
      <c r="I198" s="1669"/>
    </row>
    <row r="199" spans="1:9">
      <c r="A199" s="1670" t="s">
        <v>365</v>
      </c>
      <c r="B199" s="1670"/>
      <c r="C199" s="1670"/>
      <c r="D199" s="1670"/>
      <c r="E199" s="1670"/>
      <c r="F199" s="1670"/>
      <c r="G199" s="1670"/>
      <c r="H199" s="1670"/>
      <c r="I199" s="1670"/>
    </row>
    <row r="200" spans="1:9">
      <c r="A200" s="1671" t="s">
        <v>366</v>
      </c>
      <c r="B200" s="1672"/>
      <c r="C200" s="1672"/>
      <c r="D200" s="1672"/>
      <c r="E200" s="1672"/>
      <c r="F200" s="1672"/>
      <c r="G200" s="1672"/>
      <c r="H200" s="1672"/>
      <c r="I200" s="1672"/>
    </row>
    <row r="201" spans="1:9">
      <c r="A201" s="827">
        <f>'Operating Detail (4)'!A160</f>
        <v>0</v>
      </c>
      <c r="B201" s="827"/>
      <c r="C201" s="228"/>
    </row>
    <row r="202" spans="1:9">
      <c r="A202" s="827">
        <f>'Operating Detail (4)'!A161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7:B127"/>
    <mergeCell ref="A128:B128"/>
    <mergeCell ref="A129:B129"/>
    <mergeCell ref="A130:B130"/>
    <mergeCell ref="A131:B131"/>
    <mergeCell ref="A122:B122"/>
    <mergeCell ref="A123:B123"/>
    <mergeCell ref="A124:B124"/>
    <mergeCell ref="A125:B125"/>
    <mergeCell ref="A126:B126"/>
    <mergeCell ref="A117:B117"/>
    <mergeCell ref="A118:B118"/>
    <mergeCell ref="A119:B119"/>
    <mergeCell ref="A120:B120"/>
    <mergeCell ref="A121:B121"/>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365" priority="2">
      <formula>LEN(TRIM(B2))=0</formula>
    </cfRule>
  </conditionalFormatting>
  <conditionalFormatting sqref="B4:F45 C111:E120 C122:E131 C137:E143">
    <cfRule type="expression" dxfId="364" priority="20">
      <formula>$C4=0</formula>
    </cfRule>
  </conditionalFormatting>
  <conditionalFormatting sqref="C48">
    <cfRule type="expression" dxfId="363" priority="1">
      <formula>$A48=0</formula>
    </cfRule>
  </conditionalFormatting>
  <conditionalFormatting sqref="C106">
    <cfRule type="expression" dxfId="362" priority="18">
      <formula>$A106=0</formula>
    </cfRule>
  </conditionalFormatting>
  <conditionalFormatting sqref="C133">
    <cfRule type="expression" dxfId="361" priority="17">
      <formula>$A133=0</formula>
    </cfRule>
  </conditionalFormatting>
  <conditionalFormatting sqref="C145">
    <cfRule type="expression" dxfId="360" priority="16">
      <formula>$A145=0</formula>
    </cfRule>
  </conditionalFormatting>
  <conditionalFormatting sqref="C179">
    <cfRule type="expression" dxfId="359" priority="10">
      <formula>$C179=0</formula>
    </cfRule>
  </conditionalFormatting>
  <conditionalFormatting sqref="C180">
    <cfRule type="cellIs" dxfId="358" priority="9" operator="notBetween">
      <formula>-2</formula>
      <formula>2</formula>
    </cfRule>
  </conditionalFormatting>
  <conditionalFormatting sqref="C51:E92">
    <cfRule type="expression" dxfId="357" priority="5">
      <formula>$C51=0</formula>
    </cfRule>
  </conditionalFormatting>
  <conditionalFormatting sqref="C94:E105">
    <cfRule type="expression" dxfId="356" priority="3">
      <formula>$C94=0</formula>
    </cfRule>
  </conditionalFormatting>
  <conditionalFormatting sqref="C149:E177">
    <cfRule type="expression" dxfId="355" priority="11">
      <formula>$C149=0</formula>
    </cfRule>
  </conditionalFormatting>
  <conditionalFormatting sqref="D51:E92">
    <cfRule type="containsBlanks" dxfId="354" priority="6">
      <formula>LEN(TRIM(D51))=0</formula>
    </cfRule>
  </conditionalFormatting>
  <conditionalFormatting sqref="D94:E104">
    <cfRule type="containsBlanks" dxfId="353" priority="4">
      <formula>LEN(TRIM(D94))=0</formula>
    </cfRule>
  </conditionalFormatting>
  <conditionalFormatting sqref="D149:E177">
    <cfRule type="containsBlanks" dxfId="352" priority="12">
      <formula>LEN(TRIM(D149))=0</formula>
    </cfRule>
  </conditionalFormatting>
  <conditionalFormatting sqref="D4:F45 D111:E120 D122:E131 D137:E143">
    <cfRule type="containsBlanks" dxfId="351" priority="21">
      <formula>LEN(TRIM(D4))=0</formula>
    </cfRule>
  </conditionalFormatting>
  <hyperlinks>
    <hyperlink ref="A200" r:id="rId1" xr:uid="{00000000-0004-0000-1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9DE267F-85A6-4E3E-8D40-4CA75C97A91C}">
          <x14:formula1>
            <xm:f>'Dropdown Lists'!$F$2:$F$31</xm:f>
          </x14:formula1>
          <xm:sqref>B2:C2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M93"/>
  <sheetViews>
    <sheetView showGridLines="0" topLeftCell="A51" zoomScaleNormal="100" workbookViewId="0">
      <pane xSplit="4" topLeftCell="E1" activePane="topRight" state="frozen"/>
      <selection activeCell="B9" sqref="B9:I9"/>
      <selection pane="topRight" activeCell="B9" sqref="B9:I9"/>
    </sheetView>
  </sheetViews>
  <sheetFormatPr defaultColWidth="11.42578125" defaultRowHeight="15.75" outlineLevelCol="1"/>
  <cols>
    <col min="1" max="1" width="17.5703125" style="33" customWidth="1"/>
    <col min="2" max="3" width="15.42578125" style="33" customWidth="1"/>
    <col min="4" max="4" width="13.42578125" style="33" customWidth="1"/>
    <col min="5" max="6" width="16.5703125" style="33" customWidth="1" outlineLevel="1"/>
    <col min="7" max="7" width="16.5703125" style="33" customWidth="1"/>
    <col min="8" max="9" width="16.5703125" style="33" customWidth="1" outlineLevel="1"/>
    <col min="10" max="10" width="16.5703125" style="33" customWidth="1"/>
    <col min="11" max="12" width="16.5703125" style="33" customWidth="1" outlineLevel="1"/>
    <col min="13" max="13" width="16.5703125" style="33" customWidth="1"/>
    <col min="14" max="15" width="16.5703125" style="33" customWidth="1" outlineLevel="1"/>
    <col min="16" max="16" width="16.5703125" style="33" customWidth="1"/>
    <col min="17" max="18" width="16.5703125" style="33" customWidth="1" outlineLevel="1"/>
    <col min="19" max="19" width="16.5703125" style="33" customWidth="1"/>
    <col min="20" max="21" width="16.5703125" style="33" customWidth="1" outlineLevel="1"/>
    <col min="22" max="22" width="16.5703125" style="33" customWidth="1"/>
    <col min="23" max="24" width="16.5703125" style="33" customWidth="1" outlineLevel="1"/>
    <col min="25" max="25" width="16.5703125" style="33" customWidth="1"/>
    <col min="26" max="27" width="16.5703125" style="33" customWidth="1" outlineLevel="1"/>
    <col min="28" max="28" width="16.5703125" style="33" customWidth="1"/>
    <col min="29" max="30" width="16.5703125" style="33" customWidth="1" outlineLevel="1"/>
    <col min="31" max="31" width="16.5703125" style="33" customWidth="1"/>
    <col min="32" max="33" width="16.5703125" style="33" customWidth="1" outlineLevel="1"/>
    <col min="34" max="37" width="16.5703125" style="33" customWidth="1"/>
    <col min="38" max="38" width="14.28515625" style="33" customWidth="1"/>
    <col min="39" max="39" width="14" style="33" bestFit="1" customWidth="1"/>
    <col min="40" max="41" width="21.140625" style="33" customWidth="1"/>
    <col min="42" max="42" width="14" style="33" bestFit="1" customWidth="1"/>
    <col min="43" max="16384" width="11.42578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45413</v>
      </c>
      <c r="C5" s="817">
        <f>'Summary - SS'!C5</f>
        <v>46934</v>
      </c>
      <c r="D5" s="810">
        <f>ROUNDUP(YEARFRAC(B5,C5),0)</f>
        <v>5</v>
      </c>
    </row>
    <row r="6" spans="1:29">
      <c r="A6" s="35" t="s">
        <v>226</v>
      </c>
      <c r="B6" s="817">
        <f>B5</f>
        <v>45413</v>
      </c>
      <c r="C6" s="817" t="e">
        <f>'Summary - SS'!#REF!</f>
        <v>#REF!</v>
      </c>
      <c r="D6" s="810" t="e">
        <f>ROUNDUP(YEARFRAC(B6,C6),0)</f>
        <v>#REF!</v>
      </c>
    </row>
    <row r="7" spans="1:29" ht="15.75" customHeight="1">
      <c r="A7" s="37" t="s">
        <v>378</v>
      </c>
      <c r="B7" s="1309">
        <f>'Summary - SS'!B6</f>
        <v>0</v>
      </c>
      <c r="C7" s="1300">
        <f>'Summary - SS'!C6</f>
        <v>0</v>
      </c>
      <c r="D7" s="1310">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6" t="str">
        <f>'Summary - SS'!B7</f>
        <v>RFQ #142 TAY Site in SOMA</v>
      </c>
      <c r="C8" s="1457">
        <f>'Summary - SS'!C7</f>
        <v>0</v>
      </c>
      <c r="D8" s="1458">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3" t="e">
        <f>'Summary - SS'!#REF!</f>
        <v>#REF!</v>
      </c>
      <c r="C9" s="1183" t="e">
        <f>'Summary - SS'!#REF!</f>
        <v>#REF!</v>
      </c>
      <c r="D9" s="1183"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3" t="e">
        <f>'Summary - SS'!#REF!</f>
        <v>#REF!</v>
      </c>
      <c r="C10" s="1183" t="e">
        <f>'Summary - SS'!#REF!</f>
        <v>#REF!</v>
      </c>
      <c r="D10" s="1183"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4" t="e">
        <f>'Summary - SS'!#REF!</f>
        <v>#REF!</v>
      </c>
      <c r="C11" s="1584" t="e">
        <f>'Summary - SS'!#REF!</f>
        <v>#REF!</v>
      </c>
      <c r="D11" s="1584" t="e">
        <f>'Summary - SS'!#REF!</f>
        <v>#REF!</v>
      </c>
    </row>
    <row r="12" spans="1:29">
      <c r="A12" s="34" t="s">
        <v>283</v>
      </c>
      <c r="B12" s="1679"/>
      <c r="C12" s="1680"/>
      <c r="D12" s="1681"/>
    </row>
    <row r="13" spans="1:29">
      <c r="A13" s="32"/>
      <c r="B13" s="193" t="s">
        <v>380</v>
      </c>
      <c r="C13" s="390" t="s">
        <v>260</v>
      </c>
      <c r="D13" s="1578">
        <f>'Summary - SS'!D9</f>
        <v>0</v>
      </c>
    </row>
    <row r="14" spans="1:29">
      <c r="A14" s="34" t="s">
        <v>381</v>
      </c>
      <c r="B14" s="881">
        <f>AI53</f>
        <v>0</v>
      </c>
      <c r="C14" s="881">
        <f>AK53</f>
        <v>0</v>
      </c>
      <c r="D14" s="1579"/>
    </row>
    <row r="15" spans="1:29" ht="18.75" customHeight="1">
      <c r="A15" s="34" t="s">
        <v>382</v>
      </c>
      <c r="B15" s="253" t="e">
        <f>'Summary (ALL Budgets)'!#REF!</f>
        <v>#REF!</v>
      </c>
      <c r="C15" s="253" t="e">
        <f>'Summary (ALL Budgets)'!#REF!</f>
        <v>#REF!</v>
      </c>
      <c r="D15" s="1579"/>
    </row>
    <row r="16" spans="1:29" s="32" customFormat="1" ht="18.75" customHeight="1">
      <c r="A16" s="192" t="s">
        <v>383</v>
      </c>
      <c r="B16" s="253" t="e">
        <f>'Summary - SS'!#REF!</f>
        <v>#REF!</v>
      </c>
      <c r="C16" s="253" t="e">
        <f>'Summary (ALL Budgets)'!#REF!</f>
        <v>#REF!</v>
      </c>
      <c r="D16" s="1580"/>
    </row>
    <row r="17" spans="1:38" s="646" customFormat="1" ht="18.75" customHeight="1" thickBot="1">
      <c r="A17" s="642"/>
      <c r="B17" s="642"/>
      <c r="C17" s="642"/>
      <c r="D17" s="642"/>
      <c r="E17" s="1574" t="e">
        <f>IF((AND(F87&gt;$D$5,F87&lt;=$D$6)),"EXTENSION YEAR"," ")</f>
        <v>#REF!</v>
      </c>
      <c r="F17" s="1574"/>
      <c r="G17" s="1574"/>
      <c r="H17" s="1574" t="e">
        <f>IF((AND(I87&gt;$D$5,I87&lt;=$D$6)),"EXTENSION YEAR"," ")</f>
        <v>#REF!</v>
      </c>
      <c r="I17" s="1574"/>
      <c r="J17" s="1574"/>
      <c r="K17" s="1574" t="e">
        <f>IF((AND(L87&gt;$D$5,L87&lt;=$D$6)),"EXTENSION YEAR"," ")</f>
        <v>#REF!</v>
      </c>
      <c r="L17" s="1574"/>
      <c r="M17" s="1574"/>
      <c r="N17" s="1574" t="e">
        <f>IF((AND(O87&gt;$D$5,O87&lt;=$D$6)),"EXTENSION YEAR"," ")</f>
        <v>#REF!</v>
      </c>
      <c r="O17" s="1574"/>
      <c r="P17" s="1574"/>
      <c r="Q17" s="1574" t="e">
        <f>IF((AND(R87&gt;$D$5,R87&lt;=$D$6)),"EXTENSION YEAR"," ")</f>
        <v>#REF!</v>
      </c>
      <c r="R17" s="1574"/>
      <c r="S17" s="1574"/>
      <c r="T17" s="1574" t="e">
        <f>IF((AND(U87&gt;$D$5,U87&lt;=$D$6)),"EXTENSION YEAR"," ")</f>
        <v>#REF!</v>
      </c>
      <c r="U17" s="1574"/>
      <c r="V17" s="1574"/>
      <c r="W17" s="1574" t="e">
        <f>IF((AND(X87&gt;$D$5,X87&lt;=$D$6)),"EXTENSION YEAR"," ")</f>
        <v>#REF!</v>
      </c>
      <c r="X17" s="1574"/>
      <c r="Y17" s="1574"/>
      <c r="Z17" s="1574" t="e">
        <f>IF((AND(AA87&gt;$D$5,AA87&lt;=$D$6)),"EXTENSION YEAR"," ")</f>
        <v>#REF!</v>
      </c>
      <c r="AA17" s="1574"/>
      <c r="AB17" s="1574"/>
      <c r="AC17" s="1574" t="e">
        <f>IF((AND(AD87&gt;$D$5,AD87&lt;=$D$6)),"EXTENSION YEAR"," ")</f>
        <v>#REF!</v>
      </c>
      <c r="AD17" s="1574"/>
      <c r="AE17" s="1574"/>
      <c r="AF17" s="1574" t="e">
        <f>IF((AND(AG87&gt;$D$5,AG87&lt;=$D$6)),"EXTENSION YEAR"," ")</f>
        <v>#REF!</v>
      </c>
      <c r="AG17" s="1574"/>
      <c r="AH17" s="1574"/>
      <c r="AI17" s="645"/>
      <c r="AJ17" s="645"/>
      <c r="AK17" s="645"/>
    </row>
    <row r="18" spans="1:38" s="73" customFormat="1" ht="18.75" customHeight="1">
      <c r="E18" s="1246" t="s">
        <v>237</v>
      </c>
      <c r="F18" s="1247"/>
      <c r="G18" s="1248"/>
      <c r="H18" s="1250" t="s">
        <v>238</v>
      </c>
      <c r="I18" s="1250"/>
      <c r="J18" s="1251"/>
      <c r="K18" s="1253" t="s">
        <v>239</v>
      </c>
      <c r="L18" s="1253"/>
      <c r="M18" s="1253"/>
      <c r="N18" s="1255" t="s">
        <v>240</v>
      </c>
      <c r="O18" s="1256"/>
      <c r="P18" s="1257"/>
      <c r="Q18" s="1258" t="s">
        <v>241</v>
      </c>
      <c r="R18" s="1259"/>
      <c r="S18" s="1260"/>
      <c r="T18" s="1261" t="s">
        <v>242</v>
      </c>
      <c r="U18" s="1261"/>
      <c r="V18" s="1261"/>
      <c r="W18" s="1218" t="s">
        <v>243</v>
      </c>
      <c r="X18" s="1219"/>
      <c r="Y18" s="1220"/>
      <c r="Z18" s="1221" t="s">
        <v>244</v>
      </c>
      <c r="AA18" s="1222"/>
      <c r="AB18" s="1223"/>
      <c r="AC18" s="1224" t="s">
        <v>245</v>
      </c>
      <c r="AD18" s="1225"/>
      <c r="AE18" s="1226"/>
      <c r="AF18" s="1227" t="s">
        <v>246</v>
      </c>
      <c r="AG18" s="1228"/>
      <c r="AH18" s="1228"/>
      <c r="AI18" s="1575" t="s">
        <v>259</v>
      </c>
      <c r="AJ18" s="1576"/>
      <c r="AK18" s="1577"/>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5/1/2024 - 6/30/2028</v>
      </c>
      <c r="AJ19" s="668" t="str">
        <f>CONCATENATE(AJ92," - ",AJ93)</f>
        <v>5/1/2024 - 6/30/2028</v>
      </c>
      <c r="AK19" s="669" t="str">
        <f>CONCATENATE(AK92," - ",AK93)</f>
        <v>5/1/2024 - 6/30/2028</v>
      </c>
    </row>
    <row r="20" spans="1:38">
      <c r="A20" s="94"/>
      <c r="B20" s="94"/>
      <c r="C20" s="94"/>
      <c r="D20" s="94"/>
      <c r="E20" s="442" t="e">
        <f>_xlfn.CONCAT(ROUND(YEARFRAC(E88,E89),0)*12," Months")</f>
        <v>#REF!</v>
      </c>
      <c r="F20" s="74" t="e">
        <f t="shared" ref="F20:AH20" si="1">_xlfn.CONCAT(ROUND(YEARFRAC(F88,F89),0)*12," Months")</f>
        <v>#REF!</v>
      </c>
      <c r="G20" s="443" t="str">
        <f t="shared" si="1"/>
        <v>0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9" t="e">
        <f>IF($B$10="New Agreement","","Current")</f>
        <v>#REF!</v>
      </c>
      <c r="AJ20" s="1573" t="e">
        <f>'Summary - SS'!#REF!</f>
        <v>#REF!</v>
      </c>
      <c r="AK20" s="1571"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70"/>
      <c r="AJ21" s="1483"/>
      <c r="AK21" s="1572"/>
    </row>
    <row r="22" spans="1:38">
      <c r="A22" s="1315" t="s">
        <v>261</v>
      </c>
      <c r="B22" s="1307"/>
      <c r="C22" s="1307"/>
      <c r="D22" s="1307"/>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4" t="s">
        <v>262</v>
      </c>
      <c r="B23" s="1201"/>
      <c r="C23" s="1201"/>
      <c r="D23" s="1201"/>
      <c r="E23" s="55">
        <f>'Salary Detail (5)'!G62</f>
        <v>0</v>
      </c>
      <c r="F23" s="54">
        <f>'Salary Detail (5)'!H62</f>
        <v>0</v>
      </c>
      <c r="G23" s="266">
        <f>'Salary Detail (5)'!I62</f>
        <v>0</v>
      </c>
      <c r="H23" s="124">
        <f>'Salary Detail (5)'!N62</f>
        <v>0</v>
      </c>
      <c r="I23" s="54">
        <f>'Salary Detail (5)'!O62</f>
        <v>0</v>
      </c>
      <c r="J23" s="266">
        <f>'Salary Detail (5)'!P62</f>
        <v>0</v>
      </c>
      <c r="K23" s="124">
        <f>'Salary Detail (5)'!U62</f>
        <v>0</v>
      </c>
      <c r="L23" s="54">
        <f>'Salary Detail (5)'!V62</f>
        <v>0</v>
      </c>
      <c r="M23" s="265">
        <f>'Salary Detail (5)'!W62</f>
        <v>0</v>
      </c>
      <c r="N23" s="55">
        <f>'Salary Detail (5)'!AB62</f>
        <v>0</v>
      </c>
      <c r="O23" s="54">
        <f>'Salary Detail (5)'!AC62</f>
        <v>0</v>
      </c>
      <c r="P23" s="266">
        <f>'Salary Detail (5)'!AD62</f>
        <v>0</v>
      </c>
      <c r="Q23" s="55">
        <f>'Salary Detail (5)'!AI62</f>
        <v>0</v>
      </c>
      <c r="R23" s="54">
        <f>'Salary Detail (5)'!AJ62</f>
        <v>0</v>
      </c>
      <c r="S23" s="266">
        <f>'Salary Detail (5)'!AK62</f>
        <v>0</v>
      </c>
      <c r="T23" s="124">
        <f>'Salary Detail (5)'!AP62</f>
        <v>0</v>
      </c>
      <c r="U23" s="54">
        <f>'Salary Detail (5)'!AQ62</f>
        <v>0</v>
      </c>
      <c r="V23" s="265">
        <f>'Salary Detail (5)'!AR62</f>
        <v>0</v>
      </c>
      <c r="W23" s="55">
        <f>'Salary Detail (5)'!AW62</f>
        <v>0</v>
      </c>
      <c r="X23" s="54">
        <f>'Salary Detail (5)'!AX62</f>
        <v>0</v>
      </c>
      <c r="Y23" s="266">
        <f>'Salary Detail (5)'!AY62</f>
        <v>0</v>
      </c>
      <c r="Z23" s="55">
        <f>'Salary Detail (5)'!BD62</f>
        <v>0</v>
      </c>
      <c r="AA23" s="54">
        <f>'Salary Detail (5)'!BE62</f>
        <v>0</v>
      </c>
      <c r="AB23" s="266">
        <f>'Salary Detail (5)'!BF62</f>
        <v>0</v>
      </c>
      <c r="AC23" s="55">
        <f>'Salary Detail (5)'!BK62</f>
        <v>0</v>
      </c>
      <c r="AD23" s="54">
        <f>'Salary Detail (5)'!BL62</f>
        <v>0</v>
      </c>
      <c r="AE23" s="266">
        <f>'Salary Detail (5)'!BM62</f>
        <v>0</v>
      </c>
      <c r="AF23" s="55">
        <f>'Salary Detail (5)'!BR62</f>
        <v>0</v>
      </c>
      <c r="AG23" s="54">
        <f>'Salary Detail (5)'!BS62</f>
        <v>0</v>
      </c>
      <c r="AH23" s="266">
        <f>'Salary Detail (5)'!BT62</f>
        <v>0</v>
      </c>
      <c r="AI23" s="254">
        <f t="shared" ref="AI23:AK25" si="2">SUM(E23,H23,K23,N23,Q23,T23,W23,Z23,AC23,AF23)</f>
        <v>0</v>
      </c>
      <c r="AJ23" s="255">
        <f t="shared" si="2"/>
        <v>0</v>
      </c>
      <c r="AK23" s="45">
        <f t="shared" si="2"/>
        <v>0</v>
      </c>
    </row>
    <row r="24" spans="1:38">
      <c r="A24" s="1201" t="s">
        <v>263</v>
      </c>
      <c r="B24" s="1201"/>
      <c r="C24" s="1201"/>
      <c r="D24" s="1201"/>
      <c r="E24" s="38">
        <f>'Operating Detail (5)'!C68</f>
        <v>0</v>
      </c>
      <c r="F24" s="39">
        <f>'Operating Detail (5)'!D68</f>
        <v>0</v>
      </c>
      <c r="G24" s="267">
        <f>'Operating Detail (5)'!E68</f>
        <v>0</v>
      </c>
      <c r="H24" s="125">
        <f>'Operating Detail (5)'!F68</f>
        <v>0</v>
      </c>
      <c r="I24" s="39">
        <f>'Operating Detail (5)'!G68</f>
        <v>0</v>
      </c>
      <c r="J24" s="267">
        <f>'Operating Detail (5)'!H68</f>
        <v>0</v>
      </c>
      <c r="K24" s="125">
        <f>'Operating Detail (5)'!I68</f>
        <v>0</v>
      </c>
      <c r="L24" s="39">
        <f>'Operating Detail (5)'!J68</f>
        <v>0</v>
      </c>
      <c r="M24" s="256">
        <f>'Operating Detail (5)'!K68</f>
        <v>0</v>
      </c>
      <c r="N24" s="38">
        <f>'Operating Detail (5)'!L68</f>
        <v>0</v>
      </c>
      <c r="O24" s="39">
        <f>'Operating Detail (5)'!M68</f>
        <v>0</v>
      </c>
      <c r="P24" s="267">
        <f>'Operating Detail (5)'!N68</f>
        <v>0</v>
      </c>
      <c r="Q24" s="38">
        <f>'Operating Detail (5)'!O68</f>
        <v>0</v>
      </c>
      <c r="R24" s="39">
        <f>'Operating Detail (5)'!P68</f>
        <v>0</v>
      </c>
      <c r="S24" s="267">
        <f>'Operating Detail (5)'!Q68</f>
        <v>0</v>
      </c>
      <c r="T24" s="125">
        <f>'Operating Detail (5)'!R68</f>
        <v>0</v>
      </c>
      <c r="U24" s="39">
        <f>'Operating Detail (5)'!S68</f>
        <v>0</v>
      </c>
      <c r="V24" s="256">
        <f>'Operating Detail (5)'!T68</f>
        <v>0</v>
      </c>
      <c r="W24" s="38">
        <f>'Operating Detail (5)'!U68</f>
        <v>0</v>
      </c>
      <c r="X24" s="39">
        <f>'Operating Detail (5)'!V68</f>
        <v>0</v>
      </c>
      <c r="Y24" s="267">
        <f>'Operating Detail (5)'!W68</f>
        <v>0</v>
      </c>
      <c r="Z24" s="38">
        <f>'Operating Detail (5)'!X68</f>
        <v>0</v>
      </c>
      <c r="AA24" s="39">
        <f>'Operating Detail (5)'!Y68</f>
        <v>0</v>
      </c>
      <c r="AB24" s="267">
        <f>'Operating Detail (5)'!Z68</f>
        <v>0</v>
      </c>
      <c r="AC24" s="38">
        <f>'Operating Detail (5)'!AA68</f>
        <v>0</v>
      </c>
      <c r="AD24" s="39">
        <f>'Operating Detail (5)'!AB68</f>
        <v>0</v>
      </c>
      <c r="AE24" s="267">
        <f>'Operating Detail (5)'!AC68</f>
        <v>0</v>
      </c>
      <c r="AF24" s="38">
        <f>'Operating Detail (5)'!AD68</f>
        <v>0</v>
      </c>
      <c r="AG24" s="39">
        <f>'Operating Detail (5)'!AE68</f>
        <v>0</v>
      </c>
      <c r="AH24" s="267">
        <f>'Operating Detail (5)'!AF68</f>
        <v>0</v>
      </c>
      <c r="AI24" s="256">
        <f t="shared" si="2"/>
        <v>0</v>
      </c>
      <c r="AJ24" s="257">
        <f t="shared" si="2"/>
        <v>0</v>
      </c>
      <c r="AK24" s="40">
        <f t="shared" si="2"/>
        <v>0</v>
      </c>
      <c r="AL24" s="41"/>
    </row>
    <row r="25" spans="1:38" s="42" customFormat="1">
      <c r="A25" s="1201" t="s">
        <v>264</v>
      </c>
      <c r="B25" s="1201"/>
      <c r="C25" s="1201"/>
      <c r="D25" s="1201"/>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17" t="s">
        <v>265</v>
      </c>
      <c r="B26" s="1317"/>
      <c r="C26" s="1317"/>
      <c r="D26" s="1317"/>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1" t="s">
        <v>285</v>
      </c>
      <c r="B27" s="1201"/>
      <c r="C27" s="1201"/>
      <c r="D27" s="1201"/>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27" si="4">SUM(E27,H27,K27,N27,Q27,T27,W27,Z27,AC27,AF27)</f>
        <v>0</v>
      </c>
      <c r="AJ27" s="257">
        <f t="shared" si="4"/>
        <v>0</v>
      </c>
      <c r="AK27" s="40">
        <f t="shared" si="4"/>
        <v>0</v>
      </c>
    </row>
    <row r="28" spans="1:38">
      <c r="A28" s="1201" t="s">
        <v>267</v>
      </c>
      <c r="B28" s="1201"/>
      <c r="C28" s="1201"/>
      <c r="D28" s="1201"/>
      <c r="E28" s="268">
        <f>'Operating Detail (5)'!C93</f>
        <v>0</v>
      </c>
      <c r="F28" s="269">
        <f>'Operating Detail (5)'!D93</f>
        <v>0</v>
      </c>
      <c r="G28" s="271">
        <f>'Operating Detail (5)'!E93</f>
        <v>0</v>
      </c>
      <c r="H28" s="272">
        <f>'Operating Detail (5)'!F93</f>
        <v>0</v>
      </c>
      <c r="I28" s="269">
        <f>'Operating Detail (5)'!G93</f>
        <v>0</v>
      </c>
      <c r="J28" s="271">
        <f>'Operating Detail (5)'!H93</f>
        <v>0</v>
      </c>
      <c r="K28" s="272">
        <f>'Operating Detail (5)'!I93</f>
        <v>0</v>
      </c>
      <c r="L28" s="269">
        <f>'Operating Detail (5)'!J93</f>
        <v>0</v>
      </c>
      <c r="M28" s="270">
        <f>'Operating Detail (5)'!K93</f>
        <v>0</v>
      </c>
      <c r="N28" s="268">
        <f>'Operating Detail (5)'!L93</f>
        <v>0</v>
      </c>
      <c r="O28" s="269">
        <f>'Operating Detail (5)'!M93</f>
        <v>0</v>
      </c>
      <c r="P28" s="271">
        <f>'Operating Detail (5)'!N93</f>
        <v>0</v>
      </c>
      <c r="Q28" s="268">
        <f>'Operating Detail (5)'!O93</f>
        <v>0</v>
      </c>
      <c r="R28" s="269">
        <f>'Operating Detail (5)'!P93</f>
        <v>0</v>
      </c>
      <c r="S28" s="271">
        <f>'Operating Detail (5)'!Q93</f>
        <v>0</v>
      </c>
      <c r="T28" s="272">
        <f>'Operating Detail (5)'!R93</f>
        <v>0</v>
      </c>
      <c r="U28" s="269">
        <f>'Operating Detail (5)'!S93</f>
        <v>0</v>
      </c>
      <c r="V28" s="270">
        <f>'Operating Detail (5)'!T93</f>
        <v>0</v>
      </c>
      <c r="W28" s="268">
        <f>'Operating Detail (5)'!U93</f>
        <v>0</v>
      </c>
      <c r="X28" s="269">
        <f>'Operating Detail (5)'!V93</f>
        <v>0</v>
      </c>
      <c r="Y28" s="271">
        <f>'Operating Detail (5)'!W93</f>
        <v>0</v>
      </c>
      <c r="Z28" s="268">
        <f>'Operating Detail (5)'!X93</f>
        <v>0</v>
      </c>
      <c r="AA28" s="269">
        <f>'Operating Detail (5)'!Y93</f>
        <v>0</v>
      </c>
      <c r="AB28" s="271">
        <f>'Operating Detail (5)'!Z93</f>
        <v>0</v>
      </c>
      <c r="AC28" s="268">
        <f>'Operating Detail (5)'!AA93</f>
        <v>0</v>
      </c>
      <c r="AD28" s="269">
        <f>'Operating Detail (5)'!AB93</f>
        <v>0</v>
      </c>
      <c r="AE28" s="271">
        <f>'Operating Detail (5)'!AC93</f>
        <v>0</v>
      </c>
      <c r="AF28" s="268">
        <f>'Operating Detail (5)'!AD93</f>
        <v>0</v>
      </c>
      <c r="AG28" s="269">
        <f>'Operating Detail (5)'!AE93</f>
        <v>0</v>
      </c>
      <c r="AH28" s="271">
        <f>'Operating Detail (5)'!AF93</f>
        <v>0</v>
      </c>
      <c r="AI28" s="256">
        <f t="shared" ref="AI28:AK30" si="5">SUM(E28,H28,K28,N28,Q28,T28,W28,Z28,AC28,AF28)</f>
        <v>0</v>
      </c>
      <c r="AJ28" s="257">
        <f t="shared" si="5"/>
        <v>0</v>
      </c>
      <c r="AK28" s="40">
        <f t="shared" si="5"/>
        <v>0</v>
      </c>
    </row>
    <row r="29" spans="1:38">
      <c r="A29" s="1201" t="s">
        <v>286</v>
      </c>
      <c r="B29" s="1201"/>
      <c r="C29" s="1201"/>
      <c r="D29" s="1201"/>
      <c r="E29" s="273">
        <f>'Operating Detail (5)'!C104</f>
        <v>0</v>
      </c>
      <c r="F29" s="269">
        <f>'Operating Detail (5)'!D104</f>
        <v>0</v>
      </c>
      <c r="G29" s="271">
        <f>'Operating Detail (5)'!E104</f>
        <v>0</v>
      </c>
      <c r="H29" s="274">
        <f>'Operating Detail (5)'!F104</f>
        <v>0</v>
      </c>
      <c r="I29" s="269">
        <f>'Operating Detail (5)'!G104</f>
        <v>0</v>
      </c>
      <c r="J29" s="271">
        <f>'Operating Detail (5)'!H104</f>
        <v>0</v>
      </c>
      <c r="K29" s="274">
        <f>'Operating Detail (5)'!I104</f>
        <v>0</v>
      </c>
      <c r="L29" s="269">
        <f>'Operating Detail (5)'!J104</f>
        <v>0</v>
      </c>
      <c r="M29" s="270">
        <f>'Operating Detail (5)'!K104</f>
        <v>0</v>
      </c>
      <c r="N29" s="273">
        <f>'Operating Detail (5)'!L104</f>
        <v>0</v>
      </c>
      <c r="O29" s="269">
        <f>'Operating Detail (5)'!M104</f>
        <v>0</v>
      </c>
      <c r="P29" s="271">
        <f>'Operating Detail (5)'!N104</f>
        <v>0</v>
      </c>
      <c r="Q29" s="273">
        <f>'Operating Detail (5)'!O104</f>
        <v>0</v>
      </c>
      <c r="R29" s="269">
        <f>'Operating Detail (5)'!P104</f>
        <v>0</v>
      </c>
      <c r="S29" s="271">
        <f>'Operating Detail (5)'!Q104</f>
        <v>0</v>
      </c>
      <c r="T29" s="274">
        <f>'Operating Detail (5)'!R104</f>
        <v>0</v>
      </c>
      <c r="U29" s="269">
        <f>'Operating Detail (5)'!S104</f>
        <v>0</v>
      </c>
      <c r="V29" s="270">
        <f>'Operating Detail (5)'!T104</f>
        <v>0</v>
      </c>
      <c r="W29" s="273">
        <f>'Operating Detail (5)'!U104</f>
        <v>0</v>
      </c>
      <c r="X29" s="269">
        <f>'Operating Detail (5)'!V104</f>
        <v>0</v>
      </c>
      <c r="Y29" s="271">
        <f>'Operating Detail (5)'!W104</f>
        <v>0</v>
      </c>
      <c r="Z29" s="273">
        <f>'Operating Detail (5)'!X104</f>
        <v>0</v>
      </c>
      <c r="AA29" s="269">
        <f>'Operating Detail (5)'!Y104</f>
        <v>0</v>
      </c>
      <c r="AB29" s="271">
        <f>'Operating Detail (5)'!Z104</f>
        <v>0</v>
      </c>
      <c r="AC29" s="273">
        <f>'Operating Detail (5)'!AA104</f>
        <v>0</v>
      </c>
      <c r="AD29" s="269">
        <f>'Operating Detail (5)'!AB104</f>
        <v>0</v>
      </c>
      <c r="AE29" s="271">
        <f>'Operating Detail (5)'!AC104</f>
        <v>0</v>
      </c>
      <c r="AF29" s="273">
        <f>'Operating Detail (5)'!AD104</f>
        <v>0</v>
      </c>
      <c r="AG29" s="269">
        <f>'Operating Detail (5)'!AE104</f>
        <v>0</v>
      </c>
      <c r="AH29" s="271">
        <f>'Operating Detail (5)'!AF104</f>
        <v>0</v>
      </c>
      <c r="AI29" s="256">
        <f t="shared" si="5"/>
        <v>0</v>
      </c>
      <c r="AJ29" s="257">
        <f t="shared" si="5"/>
        <v>0</v>
      </c>
      <c r="AK29" s="40">
        <f t="shared" si="5"/>
        <v>0</v>
      </c>
    </row>
    <row r="30" spans="1:38" s="32" customFormat="1">
      <c r="A30" s="1201" t="s">
        <v>287</v>
      </c>
      <c r="B30" s="1201"/>
      <c r="C30" s="1201"/>
      <c r="D30" s="1201"/>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5"/>
        <v>0</v>
      </c>
      <c r="AJ30" s="257">
        <f t="shared" si="5"/>
        <v>0</v>
      </c>
      <c r="AK30" s="40">
        <f t="shared" si="5"/>
        <v>0</v>
      </c>
      <c r="AL30" s="183"/>
    </row>
    <row r="31" spans="1:38" s="32" customFormat="1">
      <c r="A31" s="1193" t="s">
        <v>270</v>
      </c>
      <c r="B31" s="1193"/>
      <c r="C31" s="1193"/>
      <c r="D31" s="1193"/>
      <c r="E31" s="275">
        <f t="shared" ref="E31:AH31" si="6">SUM(E25+E27+E28+E29+E30)</f>
        <v>0</v>
      </c>
      <c r="F31" s="276">
        <f t="shared" si="6"/>
        <v>0</v>
      </c>
      <c r="G31" s="278">
        <f t="shared" si="6"/>
        <v>0</v>
      </c>
      <c r="H31" s="279">
        <f t="shared" si="6"/>
        <v>0</v>
      </c>
      <c r="I31" s="276">
        <f t="shared" si="6"/>
        <v>0</v>
      </c>
      <c r="J31" s="278">
        <f t="shared" si="6"/>
        <v>0</v>
      </c>
      <c r="K31" s="279">
        <f t="shared" si="6"/>
        <v>0</v>
      </c>
      <c r="L31" s="276">
        <f t="shared" si="6"/>
        <v>0</v>
      </c>
      <c r="M31" s="277">
        <f t="shared" si="6"/>
        <v>0</v>
      </c>
      <c r="N31" s="275">
        <f t="shared" si="6"/>
        <v>0</v>
      </c>
      <c r="O31" s="276">
        <f t="shared" si="6"/>
        <v>0</v>
      </c>
      <c r="P31" s="278">
        <f t="shared" si="6"/>
        <v>0</v>
      </c>
      <c r="Q31" s="275">
        <f t="shared" si="6"/>
        <v>0</v>
      </c>
      <c r="R31" s="276">
        <f t="shared" si="6"/>
        <v>0</v>
      </c>
      <c r="S31" s="278">
        <f t="shared" si="6"/>
        <v>0</v>
      </c>
      <c r="T31" s="279">
        <f t="shared" si="6"/>
        <v>0</v>
      </c>
      <c r="U31" s="276">
        <f t="shared" si="6"/>
        <v>0</v>
      </c>
      <c r="V31" s="277">
        <f t="shared" si="6"/>
        <v>0</v>
      </c>
      <c r="W31" s="275">
        <f t="shared" si="6"/>
        <v>0</v>
      </c>
      <c r="X31" s="276">
        <f t="shared" si="6"/>
        <v>0</v>
      </c>
      <c r="Y31" s="278">
        <f t="shared" si="6"/>
        <v>0</v>
      </c>
      <c r="Z31" s="275">
        <f t="shared" si="6"/>
        <v>0</v>
      </c>
      <c r="AA31" s="276">
        <f t="shared" si="6"/>
        <v>0</v>
      </c>
      <c r="AB31" s="278">
        <f t="shared" si="6"/>
        <v>0</v>
      </c>
      <c r="AC31" s="275">
        <f t="shared" si="6"/>
        <v>0</v>
      </c>
      <c r="AD31" s="276">
        <f t="shared" si="6"/>
        <v>0</v>
      </c>
      <c r="AE31" s="278">
        <f t="shared" si="6"/>
        <v>0</v>
      </c>
      <c r="AF31" s="275">
        <f t="shared" si="6"/>
        <v>0</v>
      </c>
      <c r="AG31" s="276">
        <f t="shared" si="6"/>
        <v>0</v>
      </c>
      <c r="AH31" s="278">
        <f t="shared" si="6"/>
        <v>0</v>
      </c>
      <c r="AI31" s="400">
        <f>SUM(E31,H31,K31,N31,Q31,T31,W31,Z31,AC31,AF31)</f>
        <v>0</v>
      </c>
      <c r="AJ31" s="264">
        <f>SUM(F31,I31,L31,O31,R31,U31,X31,AA31,AD31,AG31)</f>
        <v>0</v>
      </c>
      <c r="AK31" s="432">
        <f>SUM(G31,J31,M31,P31,S31,V31,Y31,AB31,AE31,AH31)</f>
        <v>0</v>
      </c>
      <c r="AL31" s="183"/>
    </row>
    <row r="32" spans="1:38" ht="11.25" customHeight="1">
      <c r="A32" s="1306"/>
      <c r="B32" s="1306"/>
      <c r="C32" s="1306"/>
      <c r="D32" s="1306"/>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5" t="s">
        <v>271</v>
      </c>
      <c r="B33" s="1307"/>
      <c r="C33" s="1307"/>
      <c r="D33" s="1307"/>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3" t="str">
        <f>IF('Summary - SS'!A27:D27&lt;&gt;"",'Summary - SS'!A27:D27,"")</f>
        <v>Prop C</v>
      </c>
      <c r="B34" s="1444"/>
      <c r="C34" s="1444"/>
      <c r="D34" s="1444"/>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7">SUM(E34,H34,K34,N34,Q34,T34,W34,Z34,AC34,AF34)</f>
        <v>0</v>
      </c>
      <c r="AJ34" s="262">
        <f t="shared" ref="AJ34" si="8">SUM(F34,I34,L34,O34,R34,U34,X34,AA34,AD34,AG34)</f>
        <v>0</v>
      </c>
      <c r="AK34" s="40">
        <f t="shared" si="7"/>
        <v>0</v>
      </c>
    </row>
    <row r="35" spans="1:38" s="32" customFormat="1">
      <c r="A35" s="1443" t="str">
        <f>IF('Summary - SS'!A28:D28&lt;&gt;"",'Summary - SS'!A28:D28,"")</f>
        <v>Prop C - One Time</v>
      </c>
      <c r="B35" s="1444"/>
      <c r="C35" s="1444"/>
      <c r="D35" s="1444"/>
      <c r="E35" s="243"/>
      <c r="F35" s="244"/>
      <c r="G35" s="271">
        <f t="shared" ref="G35:G45" si="9">E35+F35</f>
        <v>0</v>
      </c>
      <c r="H35" s="247"/>
      <c r="I35" s="244"/>
      <c r="J35" s="271">
        <f t="shared" ref="J35:J45" si="10">H35+I35</f>
        <v>0</v>
      </c>
      <c r="K35" s="247"/>
      <c r="L35" s="244"/>
      <c r="M35" s="270">
        <f t="shared" ref="M35:M45" si="11">K35+L35</f>
        <v>0</v>
      </c>
      <c r="N35" s="243"/>
      <c r="O35" s="244"/>
      <c r="P35" s="271">
        <f t="shared" ref="P35:P45" si="12">N35+O35</f>
        <v>0</v>
      </c>
      <c r="Q35" s="243"/>
      <c r="R35" s="244"/>
      <c r="S35" s="271">
        <f t="shared" ref="S35:S45" si="13">Q35+R35</f>
        <v>0</v>
      </c>
      <c r="T35" s="247"/>
      <c r="U35" s="244"/>
      <c r="V35" s="270">
        <f t="shared" ref="V35:V45" si="14">T35+U35</f>
        <v>0</v>
      </c>
      <c r="W35" s="243"/>
      <c r="X35" s="244"/>
      <c r="Y35" s="271">
        <f t="shared" ref="Y35:Y45" si="15">W35+X35</f>
        <v>0</v>
      </c>
      <c r="Z35" s="243"/>
      <c r="AA35" s="244"/>
      <c r="AB35" s="271">
        <f t="shared" ref="AB35:AB45" si="16">Z35+AA35</f>
        <v>0</v>
      </c>
      <c r="AC35" s="243"/>
      <c r="AD35" s="244"/>
      <c r="AE35" s="271">
        <f t="shared" ref="AE35:AE45" si="17">AC35+AD35</f>
        <v>0</v>
      </c>
      <c r="AF35" s="243"/>
      <c r="AG35" s="244"/>
      <c r="AH35" s="271">
        <f t="shared" ref="AH35:AH45" si="18">AF35+AG35</f>
        <v>0</v>
      </c>
      <c r="AI35" s="256">
        <f t="shared" ref="AI35:AI45" si="19">SUM(E35,H35,K35,N35,Q35,T35,W35,Z35,AC35,AF35)</f>
        <v>0</v>
      </c>
      <c r="AJ35" s="257">
        <f t="shared" ref="AJ35:AJ45" si="20">SUM(F35,I35,L35,O35,R35,U35,X35,AA35,AD35,AG35)</f>
        <v>0</v>
      </c>
      <c r="AK35" s="40">
        <f t="shared" ref="AK35:AK45" si="21">SUM(G35,J35,M35,P35,S35,V35,Y35,AB35,AE35,AH35)</f>
        <v>0</v>
      </c>
    </row>
    <row r="36" spans="1:38" s="32" customFormat="1">
      <c r="A36" s="1443" t="str">
        <f>IF('Summary - SS'!A29:D29&lt;&gt;"",'Summary - SS'!A29:D29,"")</f>
        <v>Prop C - Start Up</v>
      </c>
      <c r="B36" s="1444"/>
      <c r="C36" s="1444"/>
      <c r="D36" s="1444"/>
      <c r="E36" s="243"/>
      <c r="F36" s="244"/>
      <c r="G36" s="271">
        <f t="shared" si="9"/>
        <v>0</v>
      </c>
      <c r="H36" s="247"/>
      <c r="I36" s="244"/>
      <c r="J36" s="271">
        <f t="shared" si="10"/>
        <v>0</v>
      </c>
      <c r="K36" s="247"/>
      <c r="L36" s="244"/>
      <c r="M36" s="270">
        <f t="shared" si="11"/>
        <v>0</v>
      </c>
      <c r="N36" s="243"/>
      <c r="O36" s="244"/>
      <c r="P36" s="271">
        <f t="shared" si="12"/>
        <v>0</v>
      </c>
      <c r="Q36" s="243"/>
      <c r="R36" s="244"/>
      <c r="S36" s="271">
        <f t="shared" si="13"/>
        <v>0</v>
      </c>
      <c r="T36" s="247"/>
      <c r="U36" s="244"/>
      <c r="V36" s="270">
        <f t="shared" si="14"/>
        <v>0</v>
      </c>
      <c r="W36" s="243"/>
      <c r="X36" s="244"/>
      <c r="Y36" s="271">
        <f t="shared" si="15"/>
        <v>0</v>
      </c>
      <c r="Z36" s="243"/>
      <c r="AA36" s="244"/>
      <c r="AB36" s="271">
        <f t="shared" si="16"/>
        <v>0</v>
      </c>
      <c r="AC36" s="243"/>
      <c r="AD36" s="244"/>
      <c r="AE36" s="271">
        <f t="shared" si="17"/>
        <v>0</v>
      </c>
      <c r="AF36" s="243"/>
      <c r="AG36" s="244"/>
      <c r="AH36" s="271">
        <f t="shared" si="18"/>
        <v>0</v>
      </c>
      <c r="AI36" s="256">
        <f t="shared" si="19"/>
        <v>0</v>
      </c>
      <c r="AJ36" s="257">
        <f t="shared" si="20"/>
        <v>0</v>
      </c>
      <c r="AK36" s="40">
        <f t="shared" si="21"/>
        <v>0</v>
      </c>
    </row>
    <row r="37" spans="1:38" s="32" customFormat="1">
      <c r="A37" s="1443" t="str">
        <f>IF('Summary - SS'!A30:D30&lt;&gt;"",'Summary - SS'!A30:D30,"")</f>
        <v/>
      </c>
      <c r="B37" s="1444"/>
      <c r="C37" s="1444"/>
      <c r="D37" s="1444"/>
      <c r="E37" s="243"/>
      <c r="F37" s="244"/>
      <c r="G37" s="271">
        <f t="shared" si="9"/>
        <v>0</v>
      </c>
      <c r="H37" s="247"/>
      <c r="I37" s="244"/>
      <c r="J37" s="271">
        <f t="shared" si="10"/>
        <v>0</v>
      </c>
      <c r="K37" s="247"/>
      <c r="L37" s="244"/>
      <c r="M37" s="270">
        <f t="shared" si="11"/>
        <v>0</v>
      </c>
      <c r="N37" s="243"/>
      <c r="O37" s="244"/>
      <c r="P37" s="271">
        <f t="shared" si="12"/>
        <v>0</v>
      </c>
      <c r="Q37" s="243"/>
      <c r="R37" s="244"/>
      <c r="S37" s="271">
        <f t="shared" si="13"/>
        <v>0</v>
      </c>
      <c r="T37" s="247"/>
      <c r="U37" s="244"/>
      <c r="V37" s="270">
        <f t="shared" si="14"/>
        <v>0</v>
      </c>
      <c r="W37" s="243"/>
      <c r="X37" s="244"/>
      <c r="Y37" s="271">
        <f t="shared" si="15"/>
        <v>0</v>
      </c>
      <c r="Z37" s="243"/>
      <c r="AA37" s="244"/>
      <c r="AB37" s="271">
        <f t="shared" si="16"/>
        <v>0</v>
      </c>
      <c r="AC37" s="243"/>
      <c r="AD37" s="244"/>
      <c r="AE37" s="271">
        <f t="shared" si="17"/>
        <v>0</v>
      </c>
      <c r="AF37" s="243"/>
      <c r="AG37" s="244"/>
      <c r="AH37" s="271">
        <f t="shared" si="18"/>
        <v>0</v>
      </c>
      <c r="AI37" s="256">
        <f t="shared" si="19"/>
        <v>0</v>
      </c>
      <c r="AJ37" s="257">
        <f t="shared" si="20"/>
        <v>0</v>
      </c>
      <c r="AK37" s="40">
        <f t="shared" si="21"/>
        <v>0</v>
      </c>
    </row>
    <row r="38" spans="1:38" s="32" customFormat="1">
      <c r="A38" s="1443" t="str">
        <f>IF('Summary - SS'!A31:D31&lt;&gt;"",'Summary - SS'!A31:D31,"")</f>
        <v/>
      </c>
      <c r="B38" s="1444"/>
      <c r="C38" s="1444"/>
      <c r="D38" s="1444"/>
      <c r="E38" s="243"/>
      <c r="F38" s="244"/>
      <c r="G38" s="271">
        <f t="shared" si="9"/>
        <v>0</v>
      </c>
      <c r="H38" s="247"/>
      <c r="I38" s="244"/>
      <c r="J38" s="271">
        <f t="shared" si="10"/>
        <v>0</v>
      </c>
      <c r="K38" s="247"/>
      <c r="L38" s="244"/>
      <c r="M38" s="270">
        <f t="shared" si="11"/>
        <v>0</v>
      </c>
      <c r="N38" s="243"/>
      <c r="O38" s="244"/>
      <c r="P38" s="271">
        <f t="shared" si="12"/>
        <v>0</v>
      </c>
      <c r="Q38" s="243"/>
      <c r="R38" s="244"/>
      <c r="S38" s="271">
        <f t="shared" si="13"/>
        <v>0</v>
      </c>
      <c r="T38" s="247"/>
      <c r="U38" s="244"/>
      <c r="V38" s="270">
        <f t="shared" si="14"/>
        <v>0</v>
      </c>
      <c r="W38" s="243"/>
      <c r="X38" s="244"/>
      <c r="Y38" s="271">
        <f t="shared" si="15"/>
        <v>0</v>
      </c>
      <c r="Z38" s="243"/>
      <c r="AA38" s="244"/>
      <c r="AB38" s="271">
        <f t="shared" si="16"/>
        <v>0</v>
      </c>
      <c r="AC38" s="243"/>
      <c r="AD38" s="244"/>
      <c r="AE38" s="271">
        <f t="shared" si="17"/>
        <v>0</v>
      </c>
      <c r="AF38" s="243"/>
      <c r="AG38" s="244"/>
      <c r="AH38" s="271">
        <f t="shared" si="18"/>
        <v>0</v>
      </c>
      <c r="AI38" s="256">
        <f t="shared" si="19"/>
        <v>0</v>
      </c>
      <c r="AJ38" s="257">
        <f t="shared" si="20"/>
        <v>0</v>
      </c>
      <c r="AK38" s="40">
        <f t="shared" si="21"/>
        <v>0</v>
      </c>
    </row>
    <row r="39" spans="1:38" s="32" customFormat="1">
      <c r="A39" s="1443" t="str">
        <f>IF('Summary - SS'!A32:D32&lt;&gt;"",'Summary - SS'!A32:D32,"")</f>
        <v/>
      </c>
      <c r="B39" s="1444"/>
      <c r="C39" s="1444"/>
      <c r="D39" s="1444"/>
      <c r="E39" s="243"/>
      <c r="F39" s="244"/>
      <c r="G39" s="271">
        <f t="shared" si="9"/>
        <v>0</v>
      </c>
      <c r="H39" s="247"/>
      <c r="I39" s="244"/>
      <c r="J39" s="271">
        <f t="shared" si="10"/>
        <v>0</v>
      </c>
      <c r="K39" s="247"/>
      <c r="L39" s="244"/>
      <c r="M39" s="270">
        <f t="shared" si="11"/>
        <v>0</v>
      </c>
      <c r="N39" s="243"/>
      <c r="O39" s="244"/>
      <c r="P39" s="271">
        <f t="shared" si="12"/>
        <v>0</v>
      </c>
      <c r="Q39" s="243"/>
      <c r="R39" s="244"/>
      <c r="S39" s="271">
        <f t="shared" si="13"/>
        <v>0</v>
      </c>
      <c r="T39" s="247"/>
      <c r="U39" s="244"/>
      <c r="V39" s="270">
        <f t="shared" si="14"/>
        <v>0</v>
      </c>
      <c r="W39" s="243"/>
      <c r="X39" s="244"/>
      <c r="Y39" s="271">
        <f t="shared" si="15"/>
        <v>0</v>
      </c>
      <c r="Z39" s="243"/>
      <c r="AA39" s="244"/>
      <c r="AB39" s="271">
        <f t="shared" si="16"/>
        <v>0</v>
      </c>
      <c r="AC39" s="243"/>
      <c r="AD39" s="244"/>
      <c r="AE39" s="271">
        <f t="shared" si="17"/>
        <v>0</v>
      </c>
      <c r="AF39" s="243"/>
      <c r="AG39" s="244"/>
      <c r="AH39" s="271">
        <f t="shared" si="18"/>
        <v>0</v>
      </c>
      <c r="AI39" s="256">
        <f t="shared" si="19"/>
        <v>0</v>
      </c>
      <c r="AJ39" s="257">
        <f t="shared" si="20"/>
        <v>0</v>
      </c>
      <c r="AK39" s="40">
        <f t="shared" si="21"/>
        <v>0</v>
      </c>
    </row>
    <row r="40" spans="1:38" s="32" customFormat="1">
      <c r="A40" s="1443" t="str">
        <f>IF('Summary - SS'!A33:D33&lt;&gt;"",'Summary - SS'!A33:D33,"")</f>
        <v/>
      </c>
      <c r="B40" s="1444"/>
      <c r="C40" s="1444"/>
      <c r="D40" s="1444"/>
      <c r="E40" s="243"/>
      <c r="F40" s="244"/>
      <c r="G40" s="271">
        <f t="shared" si="9"/>
        <v>0</v>
      </c>
      <c r="H40" s="247"/>
      <c r="I40" s="244"/>
      <c r="J40" s="271">
        <f t="shared" si="10"/>
        <v>0</v>
      </c>
      <c r="K40" s="247"/>
      <c r="L40" s="244"/>
      <c r="M40" s="270">
        <f t="shared" si="11"/>
        <v>0</v>
      </c>
      <c r="N40" s="243"/>
      <c r="O40" s="244"/>
      <c r="P40" s="271">
        <f t="shared" si="12"/>
        <v>0</v>
      </c>
      <c r="Q40" s="243"/>
      <c r="R40" s="244"/>
      <c r="S40" s="271">
        <f t="shared" si="13"/>
        <v>0</v>
      </c>
      <c r="T40" s="247"/>
      <c r="U40" s="244"/>
      <c r="V40" s="270">
        <f t="shared" si="14"/>
        <v>0</v>
      </c>
      <c r="W40" s="243"/>
      <c r="X40" s="244"/>
      <c r="Y40" s="271">
        <f t="shared" si="15"/>
        <v>0</v>
      </c>
      <c r="Z40" s="243"/>
      <c r="AA40" s="244"/>
      <c r="AB40" s="271">
        <f t="shared" si="16"/>
        <v>0</v>
      </c>
      <c r="AC40" s="243"/>
      <c r="AD40" s="244"/>
      <c r="AE40" s="271">
        <f t="shared" si="17"/>
        <v>0</v>
      </c>
      <c r="AF40" s="243"/>
      <c r="AG40" s="244"/>
      <c r="AH40" s="271">
        <f t="shared" si="18"/>
        <v>0</v>
      </c>
      <c r="AI40" s="256">
        <f t="shared" si="19"/>
        <v>0</v>
      </c>
      <c r="AJ40" s="257">
        <f t="shared" si="20"/>
        <v>0</v>
      </c>
      <c r="AK40" s="40">
        <f t="shared" si="21"/>
        <v>0</v>
      </c>
    </row>
    <row r="41" spans="1:38" s="32" customFormat="1">
      <c r="A41" s="1443" t="str">
        <f>IF('Summary - SS'!A34:D34&lt;&gt;"",'Summary - SS'!A34:D34,"")</f>
        <v/>
      </c>
      <c r="B41" s="1444"/>
      <c r="C41" s="1444"/>
      <c r="D41" s="1444"/>
      <c r="E41" s="243"/>
      <c r="F41" s="244"/>
      <c r="G41" s="271">
        <f t="shared" si="9"/>
        <v>0</v>
      </c>
      <c r="H41" s="247"/>
      <c r="I41" s="244"/>
      <c r="J41" s="271">
        <f t="shared" si="10"/>
        <v>0</v>
      </c>
      <c r="K41" s="247"/>
      <c r="L41" s="244"/>
      <c r="M41" s="270">
        <f t="shared" si="11"/>
        <v>0</v>
      </c>
      <c r="N41" s="243"/>
      <c r="O41" s="244"/>
      <c r="P41" s="271">
        <f t="shared" si="12"/>
        <v>0</v>
      </c>
      <c r="Q41" s="243"/>
      <c r="R41" s="244"/>
      <c r="S41" s="271">
        <f t="shared" si="13"/>
        <v>0</v>
      </c>
      <c r="T41" s="247"/>
      <c r="U41" s="244"/>
      <c r="V41" s="270">
        <f t="shared" si="14"/>
        <v>0</v>
      </c>
      <c r="W41" s="243"/>
      <c r="X41" s="244"/>
      <c r="Y41" s="271">
        <f t="shared" si="15"/>
        <v>0</v>
      </c>
      <c r="Z41" s="243"/>
      <c r="AA41" s="244"/>
      <c r="AB41" s="271">
        <f t="shared" si="16"/>
        <v>0</v>
      </c>
      <c r="AC41" s="243"/>
      <c r="AD41" s="244"/>
      <c r="AE41" s="271">
        <f t="shared" si="17"/>
        <v>0</v>
      </c>
      <c r="AF41" s="243"/>
      <c r="AG41" s="244"/>
      <c r="AH41" s="271">
        <f t="shared" si="18"/>
        <v>0</v>
      </c>
      <c r="AI41" s="256">
        <f t="shared" si="19"/>
        <v>0</v>
      </c>
      <c r="AJ41" s="257">
        <f t="shared" si="20"/>
        <v>0</v>
      </c>
      <c r="AK41" s="40">
        <f t="shared" si="21"/>
        <v>0</v>
      </c>
    </row>
    <row r="42" spans="1:38" s="32" customFormat="1">
      <c r="A42" s="1443" t="str">
        <f>IF('Summary - SS'!A35:D35&lt;&gt;"",'Summary - SS'!A35:D35,"")</f>
        <v/>
      </c>
      <c r="B42" s="1444"/>
      <c r="C42" s="1444"/>
      <c r="D42" s="1444"/>
      <c r="E42" s="243"/>
      <c r="F42" s="244"/>
      <c r="G42" s="271">
        <f t="shared" si="9"/>
        <v>0</v>
      </c>
      <c r="H42" s="247"/>
      <c r="I42" s="244"/>
      <c r="J42" s="271">
        <f t="shared" si="10"/>
        <v>0</v>
      </c>
      <c r="K42" s="247"/>
      <c r="L42" s="244"/>
      <c r="M42" s="270">
        <f t="shared" si="11"/>
        <v>0</v>
      </c>
      <c r="N42" s="243"/>
      <c r="O42" s="244"/>
      <c r="P42" s="271">
        <f t="shared" si="12"/>
        <v>0</v>
      </c>
      <c r="Q42" s="243"/>
      <c r="R42" s="244"/>
      <c r="S42" s="271">
        <f t="shared" si="13"/>
        <v>0</v>
      </c>
      <c r="T42" s="247"/>
      <c r="U42" s="244"/>
      <c r="V42" s="270">
        <f t="shared" si="14"/>
        <v>0</v>
      </c>
      <c r="W42" s="243"/>
      <c r="X42" s="244"/>
      <c r="Y42" s="271">
        <f t="shared" si="15"/>
        <v>0</v>
      </c>
      <c r="Z42" s="243"/>
      <c r="AA42" s="244"/>
      <c r="AB42" s="271">
        <f t="shared" si="16"/>
        <v>0</v>
      </c>
      <c r="AC42" s="243"/>
      <c r="AD42" s="244"/>
      <c r="AE42" s="271">
        <f t="shared" si="17"/>
        <v>0</v>
      </c>
      <c r="AF42" s="243"/>
      <c r="AG42" s="244"/>
      <c r="AH42" s="271">
        <f t="shared" si="18"/>
        <v>0</v>
      </c>
      <c r="AI42" s="256">
        <f t="shared" si="19"/>
        <v>0</v>
      </c>
      <c r="AJ42" s="257">
        <f t="shared" si="20"/>
        <v>0</v>
      </c>
      <c r="AK42" s="40">
        <f t="shared" si="21"/>
        <v>0</v>
      </c>
    </row>
    <row r="43" spans="1:38" s="32" customFormat="1">
      <c r="A43" s="1443" t="str">
        <f>IF('Summary - SS'!A36:D36&lt;&gt;"",'Summary - SS'!A36:D36,"")</f>
        <v/>
      </c>
      <c r="B43" s="1444"/>
      <c r="C43" s="1444"/>
      <c r="D43" s="1444"/>
      <c r="E43" s="243"/>
      <c r="F43" s="244"/>
      <c r="G43" s="271">
        <f t="shared" si="9"/>
        <v>0</v>
      </c>
      <c r="H43" s="247"/>
      <c r="I43" s="244"/>
      <c r="J43" s="271">
        <f t="shared" si="10"/>
        <v>0</v>
      </c>
      <c r="K43" s="247"/>
      <c r="L43" s="244"/>
      <c r="M43" s="270">
        <f t="shared" si="11"/>
        <v>0</v>
      </c>
      <c r="N43" s="243"/>
      <c r="O43" s="244"/>
      <c r="P43" s="271">
        <f t="shared" si="12"/>
        <v>0</v>
      </c>
      <c r="Q43" s="243"/>
      <c r="R43" s="244"/>
      <c r="S43" s="271">
        <f t="shared" si="13"/>
        <v>0</v>
      </c>
      <c r="T43" s="247"/>
      <c r="U43" s="244"/>
      <c r="V43" s="270">
        <f t="shared" si="14"/>
        <v>0</v>
      </c>
      <c r="W43" s="243"/>
      <c r="X43" s="244"/>
      <c r="Y43" s="271">
        <f t="shared" si="15"/>
        <v>0</v>
      </c>
      <c r="Z43" s="243"/>
      <c r="AA43" s="244"/>
      <c r="AB43" s="271">
        <f t="shared" si="16"/>
        <v>0</v>
      </c>
      <c r="AC43" s="243"/>
      <c r="AD43" s="244"/>
      <c r="AE43" s="271">
        <f t="shared" si="17"/>
        <v>0</v>
      </c>
      <c r="AF43" s="243"/>
      <c r="AG43" s="244"/>
      <c r="AH43" s="271">
        <f t="shared" si="18"/>
        <v>0</v>
      </c>
      <c r="AI43" s="256">
        <f t="shared" si="19"/>
        <v>0</v>
      </c>
      <c r="AJ43" s="257">
        <f t="shared" si="20"/>
        <v>0</v>
      </c>
      <c r="AK43" s="40">
        <f t="shared" si="21"/>
        <v>0</v>
      </c>
    </row>
    <row r="44" spans="1:38" s="32" customFormat="1">
      <c r="A44" s="1443" t="str">
        <f>IF('Summary - SS'!A37:D37&lt;&gt;"",'Summary - SS'!A37:D37,"")</f>
        <v/>
      </c>
      <c r="B44" s="1444"/>
      <c r="C44" s="1444"/>
      <c r="D44" s="1444"/>
      <c r="E44" s="243"/>
      <c r="F44" s="244"/>
      <c r="G44" s="271">
        <f t="shared" si="9"/>
        <v>0</v>
      </c>
      <c r="H44" s="247"/>
      <c r="I44" s="244"/>
      <c r="J44" s="271">
        <f t="shared" si="10"/>
        <v>0</v>
      </c>
      <c r="K44" s="247"/>
      <c r="L44" s="244"/>
      <c r="M44" s="270">
        <f t="shared" si="11"/>
        <v>0</v>
      </c>
      <c r="N44" s="243"/>
      <c r="O44" s="244"/>
      <c r="P44" s="271">
        <f t="shared" si="12"/>
        <v>0</v>
      </c>
      <c r="Q44" s="243"/>
      <c r="R44" s="244"/>
      <c r="S44" s="271">
        <f t="shared" si="13"/>
        <v>0</v>
      </c>
      <c r="T44" s="247"/>
      <c r="U44" s="244"/>
      <c r="V44" s="270">
        <f t="shared" si="14"/>
        <v>0</v>
      </c>
      <c r="W44" s="243"/>
      <c r="X44" s="244"/>
      <c r="Y44" s="271">
        <f t="shared" si="15"/>
        <v>0</v>
      </c>
      <c r="Z44" s="243"/>
      <c r="AA44" s="244"/>
      <c r="AB44" s="271">
        <f t="shared" si="16"/>
        <v>0</v>
      </c>
      <c r="AC44" s="243"/>
      <c r="AD44" s="244"/>
      <c r="AE44" s="271">
        <f t="shared" si="17"/>
        <v>0</v>
      </c>
      <c r="AF44" s="243"/>
      <c r="AG44" s="244"/>
      <c r="AH44" s="271">
        <f t="shared" si="18"/>
        <v>0</v>
      </c>
      <c r="AI44" s="256">
        <f t="shared" si="19"/>
        <v>0</v>
      </c>
      <c r="AJ44" s="257">
        <f t="shared" si="20"/>
        <v>0</v>
      </c>
      <c r="AK44" s="40">
        <f t="shared" si="21"/>
        <v>0</v>
      </c>
    </row>
    <row r="45" spans="1:38" s="32" customFormat="1">
      <c r="A45" s="1443" t="str">
        <f>IF('Summary - SS'!A38:D38&lt;&gt;"",'Summary - SS'!A38:D38,"")</f>
        <v/>
      </c>
      <c r="B45" s="1444"/>
      <c r="C45" s="1444"/>
      <c r="D45" s="1444"/>
      <c r="E45" s="243"/>
      <c r="F45" s="244"/>
      <c r="G45" s="271">
        <f t="shared" si="9"/>
        <v>0</v>
      </c>
      <c r="H45" s="247"/>
      <c r="I45" s="244"/>
      <c r="J45" s="271">
        <f t="shared" si="10"/>
        <v>0</v>
      </c>
      <c r="K45" s="247"/>
      <c r="L45" s="244"/>
      <c r="M45" s="270">
        <f t="shared" si="11"/>
        <v>0</v>
      </c>
      <c r="N45" s="243"/>
      <c r="O45" s="244"/>
      <c r="P45" s="271">
        <f t="shared" si="12"/>
        <v>0</v>
      </c>
      <c r="Q45" s="243"/>
      <c r="R45" s="244"/>
      <c r="S45" s="271">
        <f t="shared" si="13"/>
        <v>0</v>
      </c>
      <c r="T45" s="247"/>
      <c r="U45" s="244"/>
      <c r="V45" s="270">
        <f t="shared" si="14"/>
        <v>0</v>
      </c>
      <c r="W45" s="243"/>
      <c r="X45" s="244"/>
      <c r="Y45" s="271">
        <f t="shared" si="15"/>
        <v>0</v>
      </c>
      <c r="Z45" s="243"/>
      <c r="AA45" s="244"/>
      <c r="AB45" s="271">
        <f t="shared" si="16"/>
        <v>0</v>
      </c>
      <c r="AC45" s="243"/>
      <c r="AD45" s="244"/>
      <c r="AE45" s="271">
        <f t="shared" si="17"/>
        <v>0</v>
      </c>
      <c r="AF45" s="243"/>
      <c r="AG45" s="244"/>
      <c r="AH45" s="271">
        <f t="shared" si="18"/>
        <v>0</v>
      </c>
      <c r="AI45" s="256">
        <f t="shared" si="19"/>
        <v>0</v>
      </c>
      <c r="AJ45" s="257">
        <f t="shared" si="20"/>
        <v>0</v>
      </c>
      <c r="AK45" s="40">
        <f t="shared" si="21"/>
        <v>0</v>
      </c>
    </row>
    <row r="46" spans="1:38">
      <c r="A46" s="1443" t="str">
        <f>IF('Summary - SS'!A39:D39&lt;&gt;"",'Summary - SS'!A39:D39,"")</f>
        <v/>
      </c>
      <c r="B46" s="1444"/>
      <c r="C46" s="1444"/>
      <c r="D46" s="1444"/>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7"/>
        <v>0</v>
      </c>
      <c r="AJ46" s="257">
        <f t="shared" si="7"/>
        <v>0</v>
      </c>
      <c r="AK46" s="40">
        <f t="shared" si="7"/>
        <v>0</v>
      </c>
    </row>
    <row r="47" spans="1:38">
      <c r="A47" s="1443" t="str">
        <f>IF('Summary - SS'!A40:D40&lt;&gt;"",'Summary - SS'!A40:D40,"")</f>
        <v/>
      </c>
      <c r="B47" s="1444"/>
      <c r="C47" s="1444"/>
      <c r="D47" s="1444"/>
      <c r="E47" s="233"/>
      <c r="F47" s="244"/>
      <c r="G47" s="271">
        <f t="shared" ref="G47:G48" si="22">E47+F47</f>
        <v>0</v>
      </c>
      <c r="H47" s="235"/>
      <c r="I47" s="244"/>
      <c r="J47" s="271">
        <f t="shared" ref="J47:J48" si="23">H47+I47</f>
        <v>0</v>
      </c>
      <c r="K47" s="235"/>
      <c r="L47" s="244"/>
      <c r="M47" s="270">
        <f t="shared" ref="M47:M48" si="24">K47+L47</f>
        <v>0</v>
      </c>
      <c r="N47" s="233"/>
      <c r="O47" s="244"/>
      <c r="P47" s="271">
        <f t="shared" ref="P47:P48" si="25">N47+O47</f>
        <v>0</v>
      </c>
      <c r="Q47" s="233"/>
      <c r="R47" s="244"/>
      <c r="S47" s="271">
        <f t="shared" ref="S47:S48" si="26">Q47+R47</f>
        <v>0</v>
      </c>
      <c r="T47" s="235"/>
      <c r="U47" s="244"/>
      <c r="V47" s="270">
        <f t="shared" ref="V47:V48" si="27">T47+U47</f>
        <v>0</v>
      </c>
      <c r="W47" s="233"/>
      <c r="X47" s="244"/>
      <c r="Y47" s="271">
        <f t="shared" ref="Y47:Y48" si="28">W47+X47</f>
        <v>0</v>
      </c>
      <c r="Z47" s="233"/>
      <c r="AA47" s="244"/>
      <c r="AB47" s="271">
        <f t="shared" ref="AB47:AB48" si="29">Z47+AA47</f>
        <v>0</v>
      </c>
      <c r="AC47" s="233"/>
      <c r="AD47" s="244"/>
      <c r="AE47" s="271">
        <f t="shared" ref="AE47:AE48" si="30">AC47+AD47</f>
        <v>0</v>
      </c>
      <c r="AF47" s="233"/>
      <c r="AG47" s="244"/>
      <c r="AH47" s="271">
        <f t="shared" ref="AH47:AH48" si="31">AF47+AG47</f>
        <v>0</v>
      </c>
      <c r="AI47" s="256">
        <f t="shared" ref="AI47:AI48" si="32">SUM(E47,H47,K47,N47,Q47,T47,W47,Z47,AC47,AF47)</f>
        <v>0</v>
      </c>
      <c r="AJ47" s="257">
        <f t="shared" ref="AJ47:AJ48" si="33">SUM(F47,I47,L47,O47,R47,U47,X47,AA47,AD47,AG47)</f>
        <v>0</v>
      </c>
      <c r="AK47" s="40">
        <f t="shared" ref="AK47:AK48" si="34">SUM(G47,J47,M47,P47,S47,V47,Y47,AB47,AE47,AH47)</f>
        <v>0</v>
      </c>
    </row>
    <row r="48" spans="1:38">
      <c r="A48" s="1443" t="str">
        <f>IF('Summary - SS'!A41:D41&lt;&gt;"",'Summary - SS'!A41:D41,"")</f>
        <v/>
      </c>
      <c r="B48" s="1444"/>
      <c r="C48" s="1444"/>
      <c r="D48" s="1444"/>
      <c r="E48" s="233"/>
      <c r="F48" s="244"/>
      <c r="G48" s="271">
        <f t="shared" si="22"/>
        <v>0</v>
      </c>
      <c r="H48" s="235"/>
      <c r="I48" s="244"/>
      <c r="J48" s="271">
        <f t="shared" si="23"/>
        <v>0</v>
      </c>
      <c r="K48" s="235"/>
      <c r="L48" s="244"/>
      <c r="M48" s="270">
        <f t="shared" si="24"/>
        <v>0</v>
      </c>
      <c r="N48" s="233"/>
      <c r="O48" s="244"/>
      <c r="P48" s="271">
        <f t="shared" si="25"/>
        <v>0</v>
      </c>
      <c r="Q48" s="233"/>
      <c r="R48" s="244"/>
      <c r="S48" s="271">
        <f t="shared" si="26"/>
        <v>0</v>
      </c>
      <c r="T48" s="235"/>
      <c r="U48" s="244"/>
      <c r="V48" s="270">
        <f t="shared" si="27"/>
        <v>0</v>
      </c>
      <c r="W48" s="233"/>
      <c r="X48" s="244"/>
      <c r="Y48" s="271">
        <f t="shared" si="28"/>
        <v>0</v>
      </c>
      <c r="Z48" s="233"/>
      <c r="AA48" s="244"/>
      <c r="AB48" s="271">
        <f t="shared" si="29"/>
        <v>0</v>
      </c>
      <c r="AC48" s="233"/>
      <c r="AD48" s="244"/>
      <c r="AE48" s="271">
        <f t="shared" si="30"/>
        <v>0</v>
      </c>
      <c r="AF48" s="233"/>
      <c r="AG48" s="244"/>
      <c r="AH48" s="271">
        <f t="shared" si="31"/>
        <v>0</v>
      </c>
      <c r="AI48" s="256">
        <f t="shared" si="32"/>
        <v>0</v>
      </c>
      <c r="AJ48" s="257">
        <f t="shared" si="33"/>
        <v>0</v>
      </c>
      <c r="AK48" s="40">
        <f t="shared" si="34"/>
        <v>0</v>
      </c>
    </row>
    <row r="49" spans="1:39">
      <c r="A49" s="1443" t="str">
        <f>IF('Summary - SS'!A42:D42&lt;&gt;"",'Summary - SS'!A42:D42,"")</f>
        <v/>
      </c>
      <c r="B49" s="1444"/>
      <c r="C49" s="1444"/>
      <c r="D49" s="1444"/>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7"/>
        <v>0</v>
      </c>
      <c r="AJ49" s="257">
        <f t="shared" si="7"/>
        <v>0</v>
      </c>
      <c r="AK49" s="45">
        <f t="shared" si="7"/>
        <v>0</v>
      </c>
    </row>
    <row r="50" spans="1:39">
      <c r="A50" s="1443" t="str">
        <f>IF('Summary - SS'!A43:D43&lt;&gt;"",'Summary - SS'!A43:D43,"")</f>
        <v/>
      </c>
      <c r="B50" s="1444"/>
      <c r="C50" s="1444"/>
      <c r="D50" s="1444"/>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7"/>
        <v>0</v>
      </c>
      <c r="AJ50" s="257">
        <f t="shared" si="7"/>
        <v>0</v>
      </c>
      <c r="AK50" s="45">
        <f>SUM(G50,J50,M50,P50,S50,V50,Y50,AB50,AE50,AH50)</f>
        <v>0</v>
      </c>
    </row>
    <row r="51" spans="1:39">
      <c r="A51" s="1443" t="str">
        <f>IF('Summary - SS'!A44:D44&lt;&gt;"",'Summary - SS'!A44:D44,"")</f>
        <v/>
      </c>
      <c r="B51" s="1444"/>
      <c r="C51" s="1444"/>
      <c r="D51" s="1444"/>
      <c r="E51" s="233"/>
      <c r="F51" s="244"/>
      <c r="G51" s="271">
        <f t="shared" ref="G51:G52" si="35">E51+F51</f>
        <v>0</v>
      </c>
      <c r="H51" s="235"/>
      <c r="I51" s="244"/>
      <c r="J51" s="271">
        <f t="shared" ref="J51:J52" si="36">H51+I51</f>
        <v>0</v>
      </c>
      <c r="K51" s="235"/>
      <c r="L51" s="244"/>
      <c r="M51" s="270">
        <f t="shared" ref="M51:M52" si="37">K51+L51</f>
        <v>0</v>
      </c>
      <c r="N51" s="233"/>
      <c r="O51" s="244"/>
      <c r="P51" s="271">
        <f t="shared" ref="P51:P52" si="38">N51+O51</f>
        <v>0</v>
      </c>
      <c r="Q51" s="233"/>
      <c r="R51" s="244"/>
      <c r="S51" s="271">
        <f t="shared" ref="S51:S52" si="39">Q51+R51</f>
        <v>0</v>
      </c>
      <c r="T51" s="235"/>
      <c r="U51" s="244"/>
      <c r="V51" s="270">
        <f t="shared" ref="V51:V52" si="40">T51+U51</f>
        <v>0</v>
      </c>
      <c r="W51" s="233"/>
      <c r="X51" s="244"/>
      <c r="Y51" s="271">
        <f t="shared" ref="Y51:Y52" si="41">W51+X51</f>
        <v>0</v>
      </c>
      <c r="Z51" s="233"/>
      <c r="AA51" s="244"/>
      <c r="AB51" s="271">
        <f t="shared" ref="AB51:AB52" si="42">Z51+AA51</f>
        <v>0</v>
      </c>
      <c r="AC51" s="233"/>
      <c r="AD51" s="244"/>
      <c r="AE51" s="271">
        <f t="shared" ref="AE51:AE52" si="43">AC51+AD51</f>
        <v>0</v>
      </c>
      <c r="AF51" s="233"/>
      <c r="AG51" s="244"/>
      <c r="AH51" s="271">
        <f t="shared" ref="AH51:AH52" si="44">AF51+AG51</f>
        <v>0</v>
      </c>
      <c r="AI51" s="256">
        <f t="shared" si="7"/>
        <v>0</v>
      </c>
      <c r="AJ51" s="257">
        <f t="shared" si="7"/>
        <v>0</v>
      </c>
      <c r="AK51" s="45">
        <f t="shared" si="7"/>
        <v>0</v>
      </c>
    </row>
    <row r="52" spans="1:39">
      <c r="A52" s="1443" t="str">
        <f>IF('Summary - SS'!A45:D45&lt;&gt;"",'Summary - SS'!A45:D45,"")</f>
        <v/>
      </c>
      <c r="B52" s="1444"/>
      <c r="C52" s="1444"/>
      <c r="D52" s="1444"/>
      <c r="E52" s="233"/>
      <c r="F52" s="244"/>
      <c r="G52" s="271">
        <f t="shared" si="35"/>
        <v>0</v>
      </c>
      <c r="H52" s="235"/>
      <c r="I52" s="244"/>
      <c r="J52" s="271">
        <f t="shared" si="36"/>
        <v>0</v>
      </c>
      <c r="K52" s="235"/>
      <c r="L52" s="244"/>
      <c r="M52" s="270">
        <f t="shared" si="37"/>
        <v>0</v>
      </c>
      <c r="N52" s="233"/>
      <c r="O52" s="244"/>
      <c r="P52" s="271">
        <f t="shared" si="38"/>
        <v>0</v>
      </c>
      <c r="Q52" s="233"/>
      <c r="R52" s="244"/>
      <c r="S52" s="271">
        <f t="shared" si="39"/>
        <v>0</v>
      </c>
      <c r="T52" s="235"/>
      <c r="U52" s="244"/>
      <c r="V52" s="270">
        <f t="shared" si="40"/>
        <v>0</v>
      </c>
      <c r="W52" s="233"/>
      <c r="X52" s="244"/>
      <c r="Y52" s="271">
        <f t="shared" si="41"/>
        <v>0</v>
      </c>
      <c r="Z52" s="233"/>
      <c r="AA52" s="244"/>
      <c r="AB52" s="271">
        <f t="shared" si="42"/>
        <v>0</v>
      </c>
      <c r="AC52" s="233"/>
      <c r="AD52" s="244"/>
      <c r="AE52" s="271">
        <f t="shared" si="43"/>
        <v>0</v>
      </c>
      <c r="AF52" s="233"/>
      <c r="AG52" s="244"/>
      <c r="AH52" s="271">
        <f t="shared" si="44"/>
        <v>0</v>
      </c>
      <c r="AI52" s="256">
        <f t="shared" si="7"/>
        <v>0</v>
      </c>
      <c r="AJ52" s="257">
        <f t="shared" si="7"/>
        <v>0</v>
      </c>
      <c r="AK52" s="45">
        <f t="shared" si="7"/>
        <v>0</v>
      </c>
    </row>
    <row r="53" spans="1:39" s="32" customFormat="1">
      <c r="A53" s="1682" t="s">
        <v>272</v>
      </c>
      <c r="B53" s="1683"/>
      <c r="C53" s="1683"/>
      <c r="D53" s="1683"/>
      <c r="E53" s="598">
        <f t="shared" ref="E53:AH53" si="45">ROUND(SUM(E34:E52),0)</f>
        <v>0</v>
      </c>
      <c r="F53" s="599">
        <f t="shared" si="45"/>
        <v>0</v>
      </c>
      <c r="G53" s="600">
        <f t="shared" si="45"/>
        <v>0</v>
      </c>
      <c r="H53" s="601">
        <f t="shared" si="45"/>
        <v>0</v>
      </c>
      <c r="I53" s="599">
        <f t="shared" si="45"/>
        <v>0</v>
      </c>
      <c r="J53" s="600">
        <f t="shared" si="45"/>
        <v>0</v>
      </c>
      <c r="K53" s="601">
        <f t="shared" si="45"/>
        <v>0</v>
      </c>
      <c r="L53" s="599">
        <f t="shared" si="45"/>
        <v>0</v>
      </c>
      <c r="M53" s="602">
        <f t="shared" si="45"/>
        <v>0</v>
      </c>
      <c r="N53" s="598">
        <f t="shared" si="45"/>
        <v>0</v>
      </c>
      <c r="O53" s="599">
        <f t="shared" si="45"/>
        <v>0</v>
      </c>
      <c r="P53" s="600">
        <f t="shared" si="45"/>
        <v>0</v>
      </c>
      <c r="Q53" s="598">
        <f t="shared" si="45"/>
        <v>0</v>
      </c>
      <c r="R53" s="599">
        <f t="shared" si="45"/>
        <v>0</v>
      </c>
      <c r="S53" s="600">
        <f t="shared" si="45"/>
        <v>0</v>
      </c>
      <c r="T53" s="601">
        <f t="shared" si="45"/>
        <v>0</v>
      </c>
      <c r="U53" s="599">
        <f t="shared" si="45"/>
        <v>0</v>
      </c>
      <c r="V53" s="602">
        <f t="shared" si="45"/>
        <v>0</v>
      </c>
      <c r="W53" s="598">
        <f t="shared" si="45"/>
        <v>0</v>
      </c>
      <c r="X53" s="599">
        <f t="shared" si="45"/>
        <v>0</v>
      </c>
      <c r="Y53" s="600">
        <f t="shared" si="45"/>
        <v>0</v>
      </c>
      <c r="Z53" s="601">
        <f t="shared" si="45"/>
        <v>0</v>
      </c>
      <c r="AA53" s="599">
        <f t="shared" si="45"/>
        <v>0</v>
      </c>
      <c r="AB53" s="600">
        <f t="shared" si="45"/>
        <v>0</v>
      </c>
      <c r="AC53" s="598">
        <f t="shared" si="45"/>
        <v>0</v>
      </c>
      <c r="AD53" s="599">
        <f t="shared" si="45"/>
        <v>0</v>
      </c>
      <c r="AE53" s="600">
        <f t="shared" si="45"/>
        <v>0</v>
      </c>
      <c r="AF53" s="598">
        <f t="shared" si="45"/>
        <v>0</v>
      </c>
      <c r="AG53" s="599">
        <f t="shared" si="45"/>
        <v>0</v>
      </c>
      <c r="AH53" s="604">
        <f t="shared" si="45"/>
        <v>0</v>
      </c>
      <c r="AI53" s="606">
        <f>SUM(E53,H53,K53,N53,Q53,T53,W53,Z53,AC53,AF53)</f>
        <v>0</v>
      </c>
      <c r="AJ53" s="607">
        <f>SUM(F53,I53,L53,O53,R53,U53,X53,AA53,AD53,AG53)</f>
        <v>0</v>
      </c>
      <c r="AK53" s="603">
        <f>SUM(G53,J53,M53,P53,S53,V53,Y53,AB53,AE53,AH53)</f>
        <v>0</v>
      </c>
      <c r="AL53" s="184"/>
      <c r="AM53" s="184"/>
    </row>
    <row r="54" spans="1:39" ht="9" customHeight="1">
      <c r="A54" s="1306"/>
      <c r="B54" s="1306"/>
      <c r="C54" s="1306"/>
      <c r="D54" s="1306"/>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7" t="s">
        <v>273</v>
      </c>
      <c r="B55" s="1307"/>
      <c r="C55" s="1307"/>
      <c r="D55" s="1307"/>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18" t="str">
        <f>IF('Summary - SS'!A49:D49&lt;&gt;"",'Summary - SS'!A49:D49,"")</f>
        <v/>
      </c>
      <c r="B56" s="1318"/>
      <c r="C56" s="1318"/>
      <c r="D56" s="1318"/>
      <c r="E56" s="233"/>
      <c r="F56" s="234"/>
      <c r="G56" s="424">
        <f t="shared" ref="G56:G59" si="46">E56+F56</f>
        <v>0</v>
      </c>
      <c r="H56" s="235"/>
      <c r="I56" s="234"/>
      <c r="J56" s="424">
        <f t="shared" ref="J56:J59" si="47">H56+I56</f>
        <v>0</v>
      </c>
      <c r="K56" s="235"/>
      <c r="L56" s="234"/>
      <c r="M56" s="425">
        <f t="shared" ref="M56:M59" si="48">K56+L56</f>
        <v>0</v>
      </c>
      <c r="N56" s="233"/>
      <c r="O56" s="234"/>
      <c r="P56" s="424">
        <f t="shared" ref="P56:P59" si="49">N56+O56</f>
        <v>0</v>
      </c>
      <c r="Q56" s="233"/>
      <c r="R56" s="234"/>
      <c r="S56" s="424">
        <f t="shared" ref="S56:S59" si="50">Q56+R56</f>
        <v>0</v>
      </c>
      <c r="T56" s="235"/>
      <c r="U56" s="234"/>
      <c r="V56" s="425">
        <f t="shared" ref="V56:V59" si="51">T56+U56</f>
        <v>0</v>
      </c>
      <c r="W56" s="233"/>
      <c r="X56" s="234"/>
      <c r="Y56" s="424">
        <f t="shared" ref="Y56:Y59" si="52">W56+X56</f>
        <v>0</v>
      </c>
      <c r="Z56" s="233"/>
      <c r="AA56" s="234"/>
      <c r="AB56" s="424">
        <f t="shared" ref="AB56:AB59" si="53">Z56+AA56</f>
        <v>0</v>
      </c>
      <c r="AC56" s="233"/>
      <c r="AD56" s="234"/>
      <c r="AE56" s="424">
        <f t="shared" ref="AE56:AE59" si="54">AC56+AD56</f>
        <v>0</v>
      </c>
      <c r="AF56" s="233"/>
      <c r="AG56" s="234"/>
      <c r="AH56" s="424">
        <f t="shared" ref="AH56:AH59" si="55">AF56+AG56</f>
        <v>0</v>
      </c>
      <c r="AI56" s="425">
        <f t="shared" ref="AI56:AK62" si="56">SUM(E56,H56,K56,N56,Q56,T56,W56,Z56,AC56,AF56)</f>
        <v>0</v>
      </c>
      <c r="AJ56" s="185">
        <f t="shared" si="56"/>
        <v>0</v>
      </c>
      <c r="AK56" s="424">
        <f t="shared" si="56"/>
        <v>0</v>
      </c>
      <c r="AM56" s="41"/>
    </row>
    <row r="57" spans="1:39">
      <c r="A57" s="1318" t="str">
        <f>IF('Summary - SS'!A50:D50&lt;&gt;"",'Summary - SS'!A50:D50,"")</f>
        <v/>
      </c>
      <c r="B57" s="1318"/>
      <c r="C57" s="1318"/>
      <c r="D57" s="1318"/>
      <c r="E57" s="233"/>
      <c r="F57" s="234"/>
      <c r="G57" s="424">
        <f t="shared" si="46"/>
        <v>0</v>
      </c>
      <c r="H57" s="235"/>
      <c r="I57" s="234"/>
      <c r="J57" s="424">
        <f t="shared" si="47"/>
        <v>0</v>
      </c>
      <c r="K57" s="235"/>
      <c r="L57" s="234"/>
      <c r="M57" s="425">
        <f t="shared" si="48"/>
        <v>0</v>
      </c>
      <c r="N57" s="233"/>
      <c r="O57" s="234"/>
      <c r="P57" s="424">
        <f t="shared" si="49"/>
        <v>0</v>
      </c>
      <c r="Q57" s="233"/>
      <c r="R57" s="234"/>
      <c r="S57" s="424">
        <f t="shared" si="50"/>
        <v>0</v>
      </c>
      <c r="T57" s="235"/>
      <c r="U57" s="234"/>
      <c r="V57" s="425">
        <f t="shared" si="51"/>
        <v>0</v>
      </c>
      <c r="W57" s="233"/>
      <c r="X57" s="234"/>
      <c r="Y57" s="424">
        <f t="shared" si="52"/>
        <v>0</v>
      </c>
      <c r="Z57" s="233"/>
      <c r="AA57" s="234"/>
      <c r="AB57" s="424">
        <f t="shared" si="53"/>
        <v>0</v>
      </c>
      <c r="AC57" s="233"/>
      <c r="AD57" s="234"/>
      <c r="AE57" s="424">
        <f t="shared" si="54"/>
        <v>0</v>
      </c>
      <c r="AF57" s="233"/>
      <c r="AG57" s="234"/>
      <c r="AH57" s="424">
        <f t="shared" si="55"/>
        <v>0</v>
      </c>
      <c r="AI57" s="425">
        <f t="shared" si="56"/>
        <v>0</v>
      </c>
      <c r="AJ57" s="426">
        <f t="shared" si="56"/>
        <v>0</v>
      </c>
      <c r="AK57" s="45">
        <f t="shared" si="56"/>
        <v>0</v>
      </c>
      <c r="AM57" s="41"/>
    </row>
    <row r="58" spans="1:39">
      <c r="A58" s="1318" t="str">
        <f>IF('Summary - SS'!A51:D51&lt;&gt;"",'Summary - SS'!A51:D51,"")</f>
        <v/>
      </c>
      <c r="B58" s="1318"/>
      <c r="C58" s="1318"/>
      <c r="D58" s="1318"/>
      <c r="E58" s="233"/>
      <c r="F58" s="234"/>
      <c r="G58" s="424">
        <f t="shared" si="46"/>
        <v>0</v>
      </c>
      <c r="H58" s="235"/>
      <c r="I58" s="234"/>
      <c r="J58" s="424">
        <f t="shared" si="47"/>
        <v>0</v>
      </c>
      <c r="K58" s="235"/>
      <c r="L58" s="234"/>
      <c r="M58" s="425">
        <f t="shared" si="48"/>
        <v>0</v>
      </c>
      <c r="N58" s="233"/>
      <c r="O58" s="234"/>
      <c r="P58" s="424">
        <f t="shared" si="49"/>
        <v>0</v>
      </c>
      <c r="Q58" s="233"/>
      <c r="R58" s="234"/>
      <c r="S58" s="424">
        <f t="shared" si="50"/>
        <v>0</v>
      </c>
      <c r="T58" s="235"/>
      <c r="U58" s="234"/>
      <c r="V58" s="425">
        <f t="shared" si="51"/>
        <v>0</v>
      </c>
      <c r="W58" s="233"/>
      <c r="X58" s="234"/>
      <c r="Y58" s="424">
        <f t="shared" si="52"/>
        <v>0</v>
      </c>
      <c r="Z58" s="233"/>
      <c r="AA58" s="234"/>
      <c r="AB58" s="424">
        <f t="shared" si="53"/>
        <v>0</v>
      </c>
      <c r="AC58" s="233"/>
      <c r="AD58" s="234"/>
      <c r="AE58" s="424">
        <f t="shared" si="54"/>
        <v>0</v>
      </c>
      <c r="AF58" s="233"/>
      <c r="AG58" s="234"/>
      <c r="AH58" s="424">
        <f t="shared" si="55"/>
        <v>0</v>
      </c>
      <c r="AI58" s="425">
        <f t="shared" si="56"/>
        <v>0</v>
      </c>
      <c r="AJ58" s="426">
        <f t="shared" si="56"/>
        <v>0</v>
      </c>
      <c r="AK58" s="45">
        <f t="shared" si="56"/>
        <v>0</v>
      </c>
    </row>
    <row r="59" spans="1:39">
      <c r="A59" s="1318" t="str">
        <f>IF('Summary - SS'!A52:D52&lt;&gt;"",'Summary - SS'!A52:D52,"")</f>
        <v/>
      </c>
      <c r="B59" s="1318"/>
      <c r="C59" s="1318"/>
      <c r="D59" s="1318"/>
      <c r="E59" s="233"/>
      <c r="F59" s="234"/>
      <c r="G59" s="424">
        <f t="shared" si="46"/>
        <v>0</v>
      </c>
      <c r="H59" s="235"/>
      <c r="I59" s="234"/>
      <c r="J59" s="424">
        <f t="shared" si="47"/>
        <v>0</v>
      </c>
      <c r="K59" s="235"/>
      <c r="L59" s="234"/>
      <c r="M59" s="425">
        <f t="shared" si="48"/>
        <v>0</v>
      </c>
      <c r="N59" s="233"/>
      <c r="O59" s="234"/>
      <c r="P59" s="424">
        <f t="shared" si="49"/>
        <v>0</v>
      </c>
      <c r="Q59" s="233"/>
      <c r="R59" s="234"/>
      <c r="S59" s="424">
        <f t="shared" si="50"/>
        <v>0</v>
      </c>
      <c r="T59" s="235"/>
      <c r="U59" s="234"/>
      <c r="V59" s="425">
        <f t="shared" si="51"/>
        <v>0</v>
      </c>
      <c r="W59" s="233"/>
      <c r="X59" s="234"/>
      <c r="Y59" s="424">
        <f t="shared" si="52"/>
        <v>0</v>
      </c>
      <c r="Z59" s="233"/>
      <c r="AA59" s="234"/>
      <c r="AB59" s="424">
        <f t="shared" si="53"/>
        <v>0</v>
      </c>
      <c r="AC59" s="233"/>
      <c r="AD59" s="234"/>
      <c r="AE59" s="424">
        <f t="shared" si="54"/>
        <v>0</v>
      </c>
      <c r="AF59" s="233"/>
      <c r="AG59" s="234"/>
      <c r="AH59" s="424">
        <f t="shared" si="55"/>
        <v>0</v>
      </c>
      <c r="AI59" s="425">
        <f t="shared" si="56"/>
        <v>0</v>
      </c>
      <c r="AJ59" s="426">
        <f t="shared" si="56"/>
        <v>0</v>
      </c>
      <c r="AK59" s="45">
        <f t="shared" si="56"/>
        <v>0</v>
      </c>
    </row>
    <row r="60" spans="1:39" ht="18" customHeight="1">
      <c r="A60" s="1193" t="s">
        <v>274</v>
      </c>
      <c r="B60" s="1193"/>
      <c r="C60" s="1193"/>
      <c r="D60" s="1193"/>
      <c r="E60" s="284">
        <f t="shared" ref="E60:AH60" si="57">ROUND(SUM(E55:E59),0)</f>
        <v>0</v>
      </c>
      <c r="F60" s="285">
        <f t="shared" si="57"/>
        <v>0</v>
      </c>
      <c r="G60" s="286">
        <f t="shared" si="57"/>
        <v>0</v>
      </c>
      <c r="H60" s="287">
        <f t="shared" si="57"/>
        <v>0</v>
      </c>
      <c r="I60" s="285">
        <f t="shared" si="57"/>
        <v>0</v>
      </c>
      <c r="J60" s="286">
        <f t="shared" si="57"/>
        <v>0</v>
      </c>
      <c r="K60" s="287">
        <f t="shared" si="57"/>
        <v>0</v>
      </c>
      <c r="L60" s="285">
        <f t="shared" si="57"/>
        <v>0</v>
      </c>
      <c r="M60" s="261">
        <f t="shared" si="57"/>
        <v>0</v>
      </c>
      <c r="N60" s="284">
        <f t="shared" si="57"/>
        <v>0</v>
      </c>
      <c r="O60" s="285">
        <f t="shared" si="57"/>
        <v>0</v>
      </c>
      <c r="P60" s="286">
        <f t="shared" si="57"/>
        <v>0</v>
      </c>
      <c r="Q60" s="284">
        <f t="shared" si="57"/>
        <v>0</v>
      </c>
      <c r="R60" s="285">
        <f t="shared" si="57"/>
        <v>0</v>
      </c>
      <c r="S60" s="286">
        <f t="shared" si="57"/>
        <v>0</v>
      </c>
      <c r="T60" s="287">
        <f t="shared" si="57"/>
        <v>0</v>
      </c>
      <c r="U60" s="285">
        <f t="shared" si="57"/>
        <v>0</v>
      </c>
      <c r="V60" s="261">
        <f t="shared" si="57"/>
        <v>0</v>
      </c>
      <c r="W60" s="284">
        <f t="shared" si="57"/>
        <v>0</v>
      </c>
      <c r="X60" s="285">
        <f t="shared" si="57"/>
        <v>0</v>
      </c>
      <c r="Y60" s="286">
        <f t="shared" si="57"/>
        <v>0</v>
      </c>
      <c r="Z60" s="284">
        <f t="shared" si="57"/>
        <v>0</v>
      </c>
      <c r="AA60" s="285">
        <f t="shared" si="57"/>
        <v>0</v>
      </c>
      <c r="AB60" s="286">
        <f t="shared" si="57"/>
        <v>0</v>
      </c>
      <c r="AC60" s="284">
        <f t="shared" si="57"/>
        <v>0</v>
      </c>
      <c r="AD60" s="285">
        <f t="shared" si="57"/>
        <v>0</v>
      </c>
      <c r="AE60" s="286">
        <f t="shared" si="57"/>
        <v>0</v>
      </c>
      <c r="AF60" s="284">
        <f t="shared" si="57"/>
        <v>0</v>
      </c>
      <c r="AG60" s="285">
        <f t="shared" si="57"/>
        <v>0</v>
      </c>
      <c r="AH60" s="286">
        <f t="shared" si="57"/>
        <v>0</v>
      </c>
      <c r="AI60" s="261">
        <f t="shared" si="56"/>
        <v>0</v>
      </c>
      <c r="AJ60" s="262">
        <f t="shared" si="56"/>
        <v>0</v>
      </c>
      <c r="AK60" s="44">
        <f t="shared" si="56"/>
        <v>0</v>
      </c>
    </row>
    <row r="61" spans="1:39" ht="18" customHeight="1">
      <c r="A61" s="1193"/>
      <c r="B61" s="1193"/>
      <c r="C61" s="1193"/>
      <c r="D61" s="1193"/>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3" t="s">
        <v>275</v>
      </c>
      <c r="B62" s="1193"/>
      <c r="C62" s="1193"/>
      <c r="D62" s="1193"/>
      <c r="E62" s="631">
        <f>E53+E60</f>
        <v>0</v>
      </c>
      <c r="F62" s="375">
        <f t="shared" ref="F62:AH62" si="58">F53+F60</f>
        <v>0</v>
      </c>
      <c r="G62" s="632">
        <f t="shared" si="58"/>
        <v>0</v>
      </c>
      <c r="H62" s="375">
        <f t="shared" si="58"/>
        <v>0</v>
      </c>
      <c r="I62" s="375">
        <f t="shared" si="58"/>
        <v>0</v>
      </c>
      <c r="J62" s="632">
        <f t="shared" si="58"/>
        <v>0</v>
      </c>
      <c r="K62" s="375">
        <f t="shared" si="58"/>
        <v>0</v>
      </c>
      <c r="L62" s="375">
        <f t="shared" si="58"/>
        <v>0</v>
      </c>
      <c r="M62" s="374">
        <f t="shared" si="58"/>
        <v>0</v>
      </c>
      <c r="N62" s="631">
        <f t="shared" si="58"/>
        <v>0</v>
      </c>
      <c r="O62" s="375">
        <f t="shared" si="58"/>
        <v>0</v>
      </c>
      <c r="P62" s="632">
        <f t="shared" si="58"/>
        <v>0</v>
      </c>
      <c r="Q62" s="631">
        <f t="shared" si="58"/>
        <v>0</v>
      </c>
      <c r="R62" s="375">
        <f t="shared" si="58"/>
        <v>0</v>
      </c>
      <c r="S62" s="632">
        <f t="shared" si="58"/>
        <v>0</v>
      </c>
      <c r="T62" s="375">
        <f t="shared" si="58"/>
        <v>0</v>
      </c>
      <c r="U62" s="375">
        <f t="shared" si="58"/>
        <v>0</v>
      </c>
      <c r="V62" s="374">
        <f t="shared" si="58"/>
        <v>0</v>
      </c>
      <c r="W62" s="631">
        <f t="shared" si="58"/>
        <v>0</v>
      </c>
      <c r="X62" s="375">
        <f t="shared" si="58"/>
        <v>0</v>
      </c>
      <c r="Y62" s="632">
        <f t="shared" si="58"/>
        <v>0</v>
      </c>
      <c r="Z62" s="631">
        <f t="shared" si="58"/>
        <v>0</v>
      </c>
      <c r="AA62" s="375">
        <f t="shared" si="58"/>
        <v>0</v>
      </c>
      <c r="AB62" s="632">
        <f t="shared" si="58"/>
        <v>0</v>
      </c>
      <c r="AC62" s="631">
        <f t="shared" si="58"/>
        <v>0</v>
      </c>
      <c r="AD62" s="375">
        <f t="shared" si="58"/>
        <v>0</v>
      </c>
      <c r="AE62" s="632">
        <f t="shared" si="58"/>
        <v>0</v>
      </c>
      <c r="AF62" s="631">
        <f t="shared" si="58"/>
        <v>0</v>
      </c>
      <c r="AG62" s="375">
        <f t="shared" si="58"/>
        <v>0</v>
      </c>
      <c r="AH62" s="632">
        <f t="shared" si="58"/>
        <v>0</v>
      </c>
      <c r="AI62" s="374">
        <f t="shared" si="56"/>
        <v>0</v>
      </c>
      <c r="AJ62" s="257">
        <f t="shared" si="56"/>
        <v>0</v>
      </c>
      <c r="AK62" s="431">
        <f>SUM(G62,J62,M62,P62,S62,V62,Y62,AB62,AE62,AH62)</f>
        <v>0</v>
      </c>
    </row>
    <row r="63" spans="1:39">
      <c r="A63" s="1201" t="s">
        <v>276</v>
      </c>
      <c r="B63" s="1201"/>
      <c r="C63" s="1201"/>
      <c r="D63" s="1201"/>
      <c r="E63" s="268">
        <f>IF(AND(E62-E31&gt;-2,E62-E31&lt;2),0,E62-E31)</f>
        <v>0</v>
      </c>
      <c r="F63" s="376"/>
      <c r="G63" s="282">
        <f>IF(AND(G62-G31&gt;-2,G62-G31&lt;2),0,G62-G31)</f>
        <v>0</v>
      </c>
      <c r="H63" s="466">
        <f>IF(AND(H62-H31&gt;-2,H62-H31&lt;2),0,H62-H31)</f>
        <v>0</v>
      </c>
      <c r="I63" s="476"/>
      <c r="J63" s="465">
        <f>IF(AND(J62-J31&gt;-2,J62-J31&lt;2),0,J62-J31)</f>
        <v>0</v>
      </c>
      <c r="K63" s="466">
        <f>IF(AND(K62-K31&gt;-2,K62-K31&lt;2),0,K62-K31)</f>
        <v>0</v>
      </c>
      <c r="L63" s="476"/>
      <c r="M63" s="467">
        <f>IF(AND(M62-M31&gt;-2,M62-M31&lt;2),0,M62-M31)</f>
        <v>0</v>
      </c>
      <c r="N63" s="464">
        <f>IF(AND(N62-N31&gt;-2,N62-N31&lt;2),0,N62-N31)</f>
        <v>0</v>
      </c>
      <c r="O63" s="476"/>
      <c r="P63" s="465">
        <f>IF(AND(P62-P31&gt;-2,P62-P31&lt;2),0,P62-P31)</f>
        <v>0</v>
      </c>
      <c r="Q63" s="464">
        <f>IF(AND(Q62-Q31&gt;-2,Q62-Q31&lt;2),0,Q62-Q31)</f>
        <v>0</v>
      </c>
      <c r="R63" s="476"/>
      <c r="S63" s="465">
        <f>IF(AND(S62-S31&gt;-2,S62-S31&lt;2),0,S62-S31)</f>
        <v>0</v>
      </c>
      <c r="T63" s="466">
        <f>IF(AND(T62-T31&gt;-2,T62-T31&lt;2),0,T62-T31)</f>
        <v>0</v>
      </c>
      <c r="U63" s="476"/>
      <c r="V63" s="467">
        <f>IF(AND(V62-V31&gt;-2,V62-V31&lt;2),0,V62-V31)</f>
        <v>0</v>
      </c>
      <c r="W63" s="464">
        <f>IF(AND(W62-W31&gt;-2,W62-W31&lt;2),0,W62-W31)</f>
        <v>0</v>
      </c>
      <c r="X63" s="476"/>
      <c r="Y63" s="465">
        <f>IF(AND(Y62-Y31&gt;-2,Y62-Y31&lt;2),0,Y62-Y31)</f>
        <v>0</v>
      </c>
      <c r="Z63" s="464">
        <f>IF(AND(Z62-Z31&gt;-2,Z62-Z31&lt;2),0,Z62-Z31)</f>
        <v>0</v>
      </c>
      <c r="AA63" s="476"/>
      <c r="AB63" s="465">
        <f>IF(AND(AB62-AB31&gt;-2,AB62-AB31&lt;2),0,AB62-AB31)</f>
        <v>0</v>
      </c>
      <c r="AC63" s="464">
        <f>IF(AND(AC62-AC31&gt;-2,AC62-AC31&lt;2),0,AC62-AC31)</f>
        <v>0</v>
      </c>
      <c r="AD63" s="476"/>
      <c r="AE63" s="465">
        <f>IF(AND(AE62-AE31&gt;-2,AE62-AE31&lt;2),0,AE62-AE31)</f>
        <v>0</v>
      </c>
      <c r="AF63" s="464">
        <f>IF(AND(AF62-AF31&gt;-2,AF62-AF31&lt;2),0,AF62-AF31)</f>
        <v>0</v>
      </c>
      <c r="AG63" s="476"/>
      <c r="AH63" s="465">
        <f>IF(AND(AH62-AH31&gt;-2,AH62-AH31&lt;2),0,AH62-AH31)</f>
        <v>0</v>
      </c>
      <c r="AI63" s="261">
        <f>IF(AND(AI62-AI31&gt;-4,AI62-AI31&lt;4),0,AI62-AI31)</f>
        <v>0</v>
      </c>
      <c r="AJ63" s="169"/>
      <c r="AK63" s="468">
        <f>IF(AND(AK62-AK31&gt;-4,AK62-AK31&lt;4),0,AK62-AK31)</f>
        <v>0</v>
      </c>
      <c r="AL63" s="46"/>
      <c r="AM63" s="46"/>
    </row>
    <row r="64" spans="1:39" ht="12.95"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00000000000001" customHeight="1">
      <c r="A65" s="62"/>
      <c r="B65" s="62"/>
      <c r="C65" s="62"/>
      <c r="D65" s="62"/>
      <c r="E65" s="56"/>
      <c r="AH65" s="52"/>
      <c r="AI65" s="52"/>
    </row>
    <row r="66" spans="1:35" ht="20.100000000000001" customHeight="1">
      <c r="A66" s="62"/>
      <c r="B66" s="62"/>
      <c r="C66" s="62"/>
      <c r="D66" s="62"/>
      <c r="E66" s="56"/>
      <c r="AH66" s="52"/>
      <c r="AI66" s="52"/>
    </row>
    <row r="67" spans="1:35">
      <c r="A67" s="808" t="s">
        <v>278</v>
      </c>
      <c r="B67" s="1183" t="str">
        <f>IF('Summary - SS'!B60:D60&lt;&gt;"",'Summary - SS'!B60:D60,"")</f>
        <v/>
      </c>
      <c r="C67" s="1183"/>
      <c r="D67" s="1183"/>
      <c r="E67" s="56"/>
    </row>
    <row r="68" spans="1:35">
      <c r="A68" s="808" t="s">
        <v>279</v>
      </c>
      <c r="B68" s="1183" t="str">
        <f>IF('Summary - SS'!B61:D61&lt;&gt;"",'Summary - SS'!B61:D61,"")</f>
        <v/>
      </c>
      <c r="C68" s="1183"/>
      <c r="D68" s="1183"/>
      <c r="E68" s="56"/>
    </row>
    <row r="69" spans="1:35" ht="17.25" customHeight="1">
      <c r="A69" s="808" t="s">
        <v>280</v>
      </c>
      <c r="B69" s="1183" t="str">
        <f>IF('Summary - SS'!B62:D62&lt;&gt;"",'Summary - SS'!B62:D62,"")</f>
        <v/>
      </c>
      <c r="C69" s="1183"/>
      <c r="D69" s="1183"/>
      <c r="E69" s="56"/>
      <c r="AH69" s="53"/>
    </row>
    <row r="70" spans="1:35" ht="17.25" customHeight="1">
      <c r="A70" s="808" t="s">
        <v>281</v>
      </c>
      <c r="B70" s="1183" t="str">
        <f>IF('Summary - SS'!B63:D63&lt;&gt;"",'Summary - SS'!B63:D63,"")</f>
        <v/>
      </c>
      <c r="C70" s="1183"/>
      <c r="D70" s="1183"/>
      <c r="E70" s="56"/>
      <c r="AH70" s="53"/>
    </row>
    <row r="71" spans="1:35" ht="15.75" customHeight="1">
      <c r="A71" s="1193"/>
      <c r="B71" s="1193"/>
      <c r="C71" s="1193"/>
      <c r="D71" s="830"/>
      <c r="E71" s="189"/>
    </row>
    <row r="72" spans="1:35">
      <c r="A72" s="1585" t="s">
        <v>282</v>
      </c>
      <c r="B72" s="1586"/>
      <c r="C72" s="1587" t="e">
        <f>_xlfn.SINGLE('Summary - SS'!#REF!)</f>
        <v>#REF!</v>
      </c>
      <c r="D72" s="1588"/>
    </row>
    <row r="87" spans="1:37">
      <c r="A87" s="49" t="s">
        <v>231</v>
      </c>
      <c r="B87" s="49"/>
      <c r="C87" s="49"/>
      <c r="D87" s="49"/>
      <c r="E87" s="49">
        <v>1</v>
      </c>
      <c r="F87" s="49">
        <v>1</v>
      </c>
      <c r="G87" s="49">
        <v>1</v>
      </c>
      <c r="H87" s="49">
        <f>E87+1</f>
        <v>2</v>
      </c>
      <c r="I87" s="49">
        <f t="shared" ref="I87:AH87" si="59">F87+1</f>
        <v>2</v>
      </c>
      <c r="J87" s="49">
        <f t="shared" si="59"/>
        <v>2</v>
      </c>
      <c r="K87" s="49">
        <f t="shared" si="59"/>
        <v>3</v>
      </c>
      <c r="L87" s="49">
        <f t="shared" si="59"/>
        <v>3</v>
      </c>
      <c r="M87" s="49">
        <f t="shared" si="59"/>
        <v>3</v>
      </c>
      <c r="N87" s="49">
        <f t="shared" si="59"/>
        <v>4</v>
      </c>
      <c r="O87" s="49">
        <f t="shared" si="59"/>
        <v>4</v>
      </c>
      <c r="P87" s="49">
        <f t="shared" si="59"/>
        <v>4</v>
      </c>
      <c r="Q87" s="49">
        <f t="shared" si="59"/>
        <v>5</v>
      </c>
      <c r="R87" s="49">
        <f t="shared" si="59"/>
        <v>5</v>
      </c>
      <c r="S87" s="49">
        <f t="shared" si="59"/>
        <v>5</v>
      </c>
      <c r="T87" s="49">
        <f t="shared" si="59"/>
        <v>6</v>
      </c>
      <c r="U87" s="49">
        <f t="shared" si="59"/>
        <v>6</v>
      </c>
      <c r="V87" s="49">
        <f t="shared" si="59"/>
        <v>6</v>
      </c>
      <c r="W87" s="49">
        <f t="shared" si="59"/>
        <v>7</v>
      </c>
      <c r="X87" s="49">
        <f t="shared" si="59"/>
        <v>7</v>
      </c>
      <c r="Y87" s="49">
        <f t="shared" si="59"/>
        <v>7</v>
      </c>
      <c r="Z87" s="49">
        <f t="shared" si="59"/>
        <v>8</v>
      </c>
      <c r="AA87" s="49">
        <f t="shared" si="59"/>
        <v>8</v>
      </c>
      <c r="AB87" s="49">
        <f t="shared" si="59"/>
        <v>8</v>
      </c>
      <c r="AC87" s="49">
        <f t="shared" si="59"/>
        <v>9</v>
      </c>
      <c r="AD87" s="49">
        <f t="shared" si="59"/>
        <v>9</v>
      </c>
      <c r="AE87" s="49">
        <f t="shared" si="59"/>
        <v>9</v>
      </c>
      <c r="AF87" s="49">
        <f t="shared" si="59"/>
        <v>10</v>
      </c>
      <c r="AG87" s="49">
        <f t="shared" si="59"/>
        <v>10</v>
      </c>
      <c r="AH87" s="49">
        <f t="shared" si="59"/>
        <v>10</v>
      </c>
      <c r="AI87" s="49">
        <f>$D$5</f>
        <v>5</v>
      </c>
      <c r="AJ87" s="49" t="e">
        <f>$D$6</f>
        <v>#REF!</v>
      </c>
      <c r="AK87" s="49" t="e">
        <f>$D$6</f>
        <v>#REF!</v>
      </c>
    </row>
    <row r="88" spans="1:37">
      <c r="A88" s="49" t="s">
        <v>232</v>
      </c>
      <c r="B88" s="49"/>
      <c r="C88" s="49"/>
      <c r="D88" s="49"/>
      <c r="E88" s="50" t="e">
        <f>'Summary - SS'!#REF!</f>
        <v>#REF!</v>
      </c>
      <c r="F88" s="50" t="e">
        <f>'Summary - SS'!#REF!</f>
        <v>#REF!</v>
      </c>
      <c r="G88" s="50">
        <f>'Summary - SS'!E80</f>
        <v>45413</v>
      </c>
      <c r="H88" s="50" t="e">
        <f>'Summary - SS'!#REF!</f>
        <v>#REF!</v>
      </c>
      <c r="I88" s="50" t="e">
        <f>'Summary - SS'!#REF!</f>
        <v>#REF!</v>
      </c>
      <c r="J88" s="50">
        <f>'Summary - SS'!F80</f>
        <v>45474</v>
      </c>
      <c r="K88" s="50" t="e">
        <f>'Summary - SS'!#REF!</f>
        <v>#REF!</v>
      </c>
      <c r="L88" s="50" t="e">
        <f>'Summary - SS'!#REF!</f>
        <v>#REF!</v>
      </c>
      <c r="M88" s="50">
        <f>'Summary - SS'!G80</f>
        <v>45839</v>
      </c>
      <c r="N88" s="50" t="e">
        <f>'Summary - SS'!#REF!</f>
        <v>#REF!</v>
      </c>
      <c r="O88" s="50" t="e">
        <f>'Summary - SS'!#REF!</f>
        <v>#REF!</v>
      </c>
      <c r="P88" s="50">
        <f>'Summary - SS'!H80</f>
        <v>46204</v>
      </c>
      <c r="Q88" s="50" t="e">
        <f>'Summary - SS'!#REF!</f>
        <v>#REF!</v>
      </c>
      <c r="R88" s="50" t="e">
        <f>'Summary - SS'!#REF!</f>
        <v>#REF!</v>
      </c>
      <c r="S88" s="50">
        <f>'Summary - SS'!I80</f>
        <v>46569</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45413</v>
      </c>
      <c r="AJ88" s="50">
        <f>$B$6</f>
        <v>45413</v>
      </c>
      <c r="AK88" s="50">
        <f>$B$6</f>
        <v>45413</v>
      </c>
    </row>
    <row r="89" spans="1:37" ht="13.5" customHeight="1">
      <c r="A89" s="49" t="s">
        <v>233</v>
      </c>
      <c r="B89" s="49"/>
      <c r="C89" s="49"/>
      <c r="D89" s="49"/>
      <c r="E89" s="50" t="e">
        <f>'Summary - SS'!#REF!</f>
        <v>#REF!</v>
      </c>
      <c r="F89" s="50" t="e">
        <f>'Summary - SS'!#REF!</f>
        <v>#REF!</v>
      </c>
      <c r="G89" s="50">
        <f>'Summary - SS'!E81</f>
        <v>45473</v>
      </c>
      <c r="H89" s="50" t="e">
        <f>'Summary - SS'!#REF!</f>
        <v>#REF!</v>
      </c>
      <c r="I89" s="50" t="e">
        <f>'Summary - SS'!#REF!</f>
        <v>#REF!</v>
      </c>
      <c r="J89" s="50">
        <f>'Summary - SS'!F81</f>
        <v>45838</v>
      </c>
      <c r="K89" s="50" t="e">
        <f>'Summary - SS'!#REF!</f>
        <v>#REF!</v>
      </c>
      <c r="L89" s="50" t="e">
        <f>'Summary - SS'!#REF!</f>
        <v>#REF!</v>
      </c>
      <c r="M89" s="50">
        <f>'Summary - SS'!G81</f>
        <v>46203</v>
      </c>
      <c r="N89" s="50" t="e">
        <f>'Summary - SS'!#REF!</f>
        <v>#REF!</v>
      </c>
      <c r="O89" s="50" t="e">
        <f>'Summary - SS'!#REF!</f>
        <v>#REF!</v>
      </c>
      <c r="P89" s="50">
        <f>'Summary - SS'!H81</f>
        <v>46568</v>
      </c>
      <c r="Q89" s="50" t="e">
        <f>'Summary - SS'!#REF!</f>
        <v>#REF!</v>
      </c>
      <c r="R89" s="50" t="e">
        <f>'Summary - SS'!#REF!</f>
        <v>#REF!</v>
      </c>
      <c r="S89" s="50">
        <f>'Summary - SS'!I81</f>
        <v>46934</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47238</v>
      </c>
      <c r="AJ89" s="50">
        <f t="shared" ref="AJ89:AK89" si="60">DATE(YEAR(AJ88)+$D$5,MONTH(AJ88),DAY(AJ88))-1</f>
        <v>47238</v>
      </c>
      <c r="AK89" s="50">
        <f t="shared" si="60"/>
        <v>47238</v>
      </c>
    </row>
    <row r="90" spans="1:37">
      <c r="A90" s="49" t="s">
        <v>220</v>
      </c>
      <c r="B90" s="49"/>
      <c r="C90" s="49"/>
      <c r="D90" s="49"/>
      <c r="E90" s="50">
        <f>$B$3</f>
        <v>0</v>
      </c>
      <c r="F90" s="50">
        <f t="shared" ref="F90:AK90" si="61">$B$3</f>
        <v>0</v>
      </c>
      <c r="G90" s="50">
        <f t="shared" si="61"/>
        <v>0</v>
      </c>
      <c r="H90" s="50">
        <f t="shared" si="61"/>
        <v>0</v>
      </c>
      <c r="I90" s="50">
        <f t="shared" si="61"/>
        <v>0</v>
      </c>
      <c r="J90" s="50">
        <f t="shared" si="61"/>
        <v>0</v>
      </c>
      <c r="K90" s="50">
        <f t="shared" si="61"/>
        <v>0</v>
      </c>
      <c r="L90" s="50">
        <f t="shared" si="61"/>
        <v>0</v>
      </c>
      <c r="M90" s="50">
        <f t="shared" si="61"/>
        <v>0</v>
      </c>
      <c r="N90" s="50">
        <f t="shared" si="61"/>
        <v>0</v>
      </c>
      <c r="O90" s="50">
        <f t="shared" si="61"/>
        <v>0</v>
      </c>
      <c r="P90" s="50">
        <f t="shared" si="61"/>
        <v>0</v>
      </c>
      <c r="Q90" s="50">
        <f t="shared" si="61"/>
        <v>0</v>
      </c>
      <c r="R90" s="50">
        <f t="shared" si="61"/>
        <v>0</v>
      </c>
      <c r="S90" s="50">
        <f t="shared" si="61"/>
        <v>0</v>
      </c>
      <c r="T90" s="50">
        <f t="shared" si="61"/>
        <v>0</v>
      </c>
      <c r="U90" s="50">
        <f t="shared" si="61"/>
        <v>0</v>
      </c>
      <c r="V90" s="50">
        <f t="shared" si="61"/>
        <v>0</v>
      </c>
      <c r="W90" s="50">
        <f t="shared" si="61"/>
        <v>0</v>
      </c>
      <c r="X90" s="50">
        <f t="shared" si="61"/>
        <v>0</v>
      </c>
      <c r="Y90" s="50">
        <f t="shared" si="61"/>
        <v>0</v>
      </c>
      <c r="Z90" s="50">
        <f t="shared" si="61"/>
        <v>0</v>
      </c>
      <c r="AA90" s="50">
        <f t="shared" si="61"/>
        <v>0</v>
      </c>
      <c r="AB90" s="50">
        <f t="shared" si="61"/>
        <v>0</v>
      </c>
      <c r="AC90" s="50">
        <f t="shared" si="61"/>
        <v>0</v>
      </c>
      <c r="AD90" s="50">
        <f t="shared" si="61"/>
        <v>0</v>
      </c>
      <c r="AE90" s="50">
        <f t="shared" si="61"/>
        <v>0</v>
      </c>
      <c r="AF90" s="50">
        <f t="shared" si="61"/>
        <v>0</v>
      </c>
      <c r="AG90" s="50">
        <f t="shared" si="61"/>
        <v>0</v>
      </c>
      <c r="AH90" s="50">
        <f t="shared" si="61"/>
        <v>0</v>
      </c>
      <c r="AI90" s="50">
        <f t="shared" si="61"/>
        <v>0</v>
      </c>
      <c r="AJ90" s="50">
        <f t="shared" si="61"/>
        <v>0</v>
      </c>
      <c r="AK90" s="50">
        <f t="shared" si="61"/>
        <v>0</v>
      </c>
    </row>
    <row r="91" spans="1:37">
      <c r="A91" s="51" t="s">
        <v>234</v>
      </c>
      <c r="B91" s="51"/>
      <c r="C91" s="51"/>
      <c r="D91" s="51"/>
      <c r="E91" s="51" t="e">
        <f>IF((AND(E87&gt;$D$5,E87&lt;=$D$6)),E87-$D$5,0)</f>
        <v>#REF!</v>
      </c>
      <c r="F91" s="51" t="e">
        <f t="shared" ref="F91:AH91" si="62">IF((AND(F87&gt;$D$5,F87&lt;=$D$6)),F87-$D$5,0)</f>
        <v>#REF!</v>
      </c>
      <c r="G91" s="51" t="e">
        <f t="shared" si="62"/>
        <v>#REF!</v>
      </c>
      <c r="H91" s="51" t="e">
        <f t="shared" si="62"/>
        <v>#REF!</v>
      </c>
      <c r="I91" s="51" t="e">
        <f t="shared" si="62"/>
        <v>#REF!</v>
      </c>
      <c r="J91" s="51" t="e">
        <f t="shared" si="62"/>
        <v>#REF!</v>
      </c>
      <c r="K91" s="51" t="e">
        <f t="shared" si="62"/>
        <v>#REF!</v>
      </c>
      <c r="L91" s="51" t="e">
        <f t="shared" si="62"/>
        <v>#REF!</v>
      </c>
      <c r="M91" s="51" t="e">
        <f t="shared" si="62"/>
        <v>#REF!</v>
      </c>
      <c r="N91" s="51" t="e">
        <f t="shared" si="62"/>
        <v>#REF!</v>
      </c>
      <c r="O91" s="51" t="e">
        <f t="shared" si="62"/>
        <v>#REF!</v>
      </c>
      <c r="P91" s="51" t="e">
        <f t="shared" si="62"/>
        <v>#REF!</v>
      </c>
      <c r="Q91" s="51" t="e">
        <f t="shared" si="62"/>
        <v>#REF!</v>
      </c>
      <c r="R91" s="51" t="e">
        <f t="shared" si="62"/>
        <v>#REF!</v>
      </c>
      <c r="S91" s="51" t="e">
        <f t="shared" si="62"/>
        <v>#REF!</v>
      </c>
      <c r="T91" s="51" t="e">
        <f t="shared" si="62"/>
        <v>#REF!</v>
      </c>
      <c r="U91" s="51" t="e">
        <f t="shared" si="62"/>
        <v>#REF!</v>
      </c>
      <c r="V91" s="51" t="e">
        <f t="shared" si="62"/>
        <v>#REF!</v>
      </c>
      <c r="W91" s="51" t="e">
        <f t="shared" si="62"/>
        <v>#REF!</v>
      </c>
      <c r="X91" s="51" t="e">
        <f t="shared" si="62"/>
        <v>#REF!</v>
      </c>
      <c r="Y91" s="51" t="e">
        <f t="shared" si="62"/>
        <v>#REF!</v>
      </c>
      <c r="Z91" s="51" t="e">
        <f t="shared" si="62"/>
        <v>#REF!</v>
      </c>
      <c r="AA91" s="51" t="e">
        <f t="shared" si="62"/>
        <v>#REF!</v>
      </c>
      <c r="AB91" s="51" t="e">
        <f t="shared" si="62"/>
        <v>#REF!</v>
      </c>
      <c r="AC91" s="51" t="e">
        <f t="shared" si="62"/>
        <v>#REF!</v>
      </c>
      <c r="AD91" s="51" t="e">
        <f t="shared" si="62"/>
        <v>#REF!</v>
      </c>
      <c r="AE91" s="51" t="e">
        <f t="shared" si="62"/>
        <v>#REF!</v>
      </c>
      <c r="AF91" s="51" t="e">
        <f t="shared" si="62"/>
        <v>#REF!</v>
      </c>
      <c r="AG91" s="51" t="e">
        <f t="shared" si="62"/>
        <v>#REF!</v>
      </c>
      <c r="AH91" s="51" t="e">
        <f t="shared" si="62"/>
        <v>#REF!</v>
      </c>
    </row>
    <row r="92" spans="1:37">
      <c r="AI92" s="33" t="str">
        <f>TEXT($B$5,"m/d/yyyy")</f>
        <v>5/1/2024</v>
      </c>
      <c r="AJ92" s="33" t="str">
        <f>TEXT($B$6,"m/d/yyyy")</f>
        <v>5/1/2024</v>
      </c>
      <c r="AK92" s="33" t="str">
        <f>TEXT($B$6,"m/d/yyyy")</f>
        <v>5/1/2024</v>
      </c>
    </row>
    <row r="93" spans="1:37">
      <c r="AI93" s="33" t="str">
        <f>TEXT($C$5,"m/d/yyyy")</f>
        <v>6/30/2028</v>
      </c>
      <c r="AJ93" s="33" t="str">
        <f t="shared" ref="AJ93:AK93" si="63">TEXT($C$5,"m/d/yyyy")</f>
        <v>6/30/2028</v>
      </c>
      <c r="AK93" s="33" t="str">
        <f t="shared" si="63"/>
        <v>6/30/2028</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350" priority="49">
      <formula>LEN(TRIM(B7))=0</formula>
    </cfRule>
  </conditionalFormatting>
  <conditionalFormatting sqref="B16">
    <cfRule type="containsBlanks" dxfId="349" priority="36">
      <formula>LEN(TRIM(B16))=0</formula>
    </cfRule>
  </conditionalFormatting>
  <conditionalFormatting sqref="B15:C15">
    <cfRule type="cellIs" dxfId="348" priority="26" operator="lessThan">
      <formula>0</formula>
    </cfRule>
  </conditionalFormatting>
  <conditionalFormatting sqref="B10:D10">
    <cfRule type="cellIs" dxfId="347" priority="6" operator="equal">
      <formula>"New Agreement"</formula>
    </cfRule>
    <cfRule type="cellIs" dxfId="346" priority="7" stopIfTrue="1" operator="equal">
      <formula>"Amendment"</formula>
    </cfRule>
    <cfRule type="cellIs" dxfId="345" priority="8" operator="equal">
      <formula>"Modification"</formula>
    </cfRule>
    <cfRule type="cellIs" dxfId="344" priority="9" operator="equal">
      <formula>"Revision"</formula>
    </cfRule>
    <cfRule type="containsBlanks" dxfId="343" priority="10">
      <formula>LEN(TRIM(B10))=0</formula>
    </cfRule>
  </conditionalFormatting>
  <conditionalFormatting sqref="E26 G26:H26 J26:K26 M26:N26 P26:Q26 S26:T26 V26:W26 Y26:Z26 AB26:AC26 AE26:AF26 AH26">
    <cfRule type="containsBlanks" dxfId="342" priority="33">
      <formula>LEN(TRIM(E26))=0</formula>
    </cfRule>
  </conditionalFormatting>
  <conditionalFormatting sqref="E30 G30:H30 J30:K30 M30:N30 P30:Q30 S30:T30 V30:W30 Y30:Z30 AB30:AC30 AE30:AF30 AH30">
    <cfRule type="containsBlanks" dxfId="341" priority="29">
      <formula>LEN(TRIM(E30))=0</formula>
    </cfRule>
  </conditionalFormatting>
  <conditionalFormatting sqref="E18:AH22">
    <cfRule type="expression" dxfId="340" priority="2">
      <formula>E$87&gt;$D$6</formula>
    </cfRule>
  </conditionalFormatting>
  <conditionalFormatting sqref="E20:AH53">
    <cfRule type="expression" dxfId="339" priority="1">
      <formula>E$90&gt;E$89</formula>
    </cfRule>
  </conditionalFormatting>
  <conditionalFormatting sqref="E23:AH63">
    <cfRule type="expression" dxfId="338" priority="311">
      <formula>E$87&gt;$D$6</formula>
    </cfRule>
  </conditionalFormatting>
  <conditionalFormatting sqref="E30:AH30">
    <cfRule type="expression" dxfId="337" priority="28">
      <formula>COUNTIF($A$34:$D$53,"*HUD*")=0</formula>
    </cfRule>
  </conditionalFormatting>
  <conditionalFormatting sqref="E63:AK63">
    <cfRule type="cellIs" dxfId="336" priority="51" operator="notBetween">
      <formula>-2</formula>
      <formula>2</formula>
    </cfRule>
  </conditionalFormatting>
  <conditionalFormatting sqref="F21 I21 L21 O21 F23:F25 I23:I25 L23:L25 O23:O25 R23:R25 U23:U25 X23:X25 AA23:AA25 AD23:AD25 AG23:AG25 AJ23:AJ25 AJ28:AJ61">
    <cfRule type="cellIs" dxfId="335" priority="59" operator="notEqual">
      <formula>0</formula>
    </cfRule>
  </conditionalFormatting>
  <conditionalFormatting sqref="F28:F62 I28:I62 L28:L62 O28:O62 R28:R62 U28:U62 X28:X62 AA28:AA62 AD28:AD62 AG28:AG62">
    <cfRule type="cellIs" dxfId="334" priority="30" operator="notEqual">
      <formula>0</formula>
    </cfRule>
  </conditionalFormatting>
  <conditionalFormatting sqref="H54:AH63 E63:AH63 E54:G62">
    <cfRule type="expression" dxfId="333" priority="263">
      <formula>E$90&gt;E$89</formula>
    </cfRule>
  </conditionalFormatting>
  <conditionalFormatting sqref="Q32:Q33">
    <cfRule type="cellIs" dxfId="332" priority="4" operator="notEqual">
      <formula>0</formula>
    </cfRule>
  </conditionalFormatting>
  <conditionalFormatting sqref="Q54:Q55">
    <cfRule type="cellIs" dxfId="331" priority="5" operator="notEqual">
      <formula>0</formula>
    </cfRule>
  </conditionalFormatting>
  <conditionalFormatting sqref="AJ62:AJ63 F63 I63 L63 O63 R63 U63 X63 AA63 AD63 AG63">
    <cfRule type="cellIs" dxfId="330"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H566"/>
  <sheetViews>
    <sheetView showGridLines="0" showZeros="0" zoomScale="85" zoomScaleNormal="85" workbookViewId="0">
      <pane xSplit="1" ySplit="14" topLeftCell="BL15" activePane="bottomRight" state="frozen"/>
      <selection activeCell="B9" sqref="B9:I9"/>
      <selection pane="topRight" activeCell="B9" sqref="B9:I9"/>
      <selection pane="bottomLeft" activeCell="B9" sqref="B9:I9"/>
      <selection pane="bottomRight" activeCell="B9" sqref="B9:I9"/>
    </sheetView>
  </sheetViews>
  <sheetFormatPr defaultColWidth="17.7109375" defaultRowHeight="15.75" outlineLevelCol="1"/>
  <cols>
    <col min="1" max="1" width="17.7109375" style="251" customWidth="1"/>
    <col min="2" max="2" width="44.7109375" style="293" customWidth="1"/>
    <col min="3" max="3" width="14.7109375" style="251" customWidth="1" outlineLevel="1"/>
    <col min="4" max="5" width="11" style="251" customWidth="1" outlineLevel="1"/>
    <col min="6" max="6" width="11" style="251" customWidth="1"/>
    <col min="7" max="7" width="15.7109375" style="251" customWidth="1" outlineLevel="1"/>
    <col min="8" max="8" width="15.7109375" style="292" customWidth="1" outlineLevel="1"/>
    <col min="9" max="9" width="15.7109375" style="251" customWidth="1"/>
    <col min="10" max="10" width="15.7109375" style="251" customWidth="1" outlineLevel="1"/>
    <col min="11" max="12" width="11" style="251" customWidth="1" outlineLevel="1"/>
    <col min="13" max="13" width="11" style="251" customWidth="1"/>
    <col min="14" max="14" width="15.7109375" style="251" customWidth="1" outlineLevel="1"/>
    <col min="15" max="15" width="15.7109375" style="292" customWidth="1" outlineLevel="1"/>
    <col min="16" max="16" width="15.7109375" style="251" customWidth="1"/>
    <col min="17" max="17" width="15.7109375" style="251" customWidth="1" outlineLevel="1"/>
    <col min="18" max="19" width="11" style="251" customWidth="1" outlineLevel="1"/>
    <col min="20" max="20" width="11" style="251" customWidth="1"/>
    <col min="21" max="21" width="15.7109375" style="251" customWidth="1" outlineLevel="1"/>
    <col min="22" max="22" width="15.7109375" style="292" customWidth="1" outlineLevel="1"/>
    <col min="23" max="23" width="15.7109375" style="251" customWidth="1"/>
    <col min="24" max="24" width="15.7109375" style="251" customWidth="1" outlineLevel="1"/>
    <col min="25" max="26" width="11" style="251" customWidth="1" outlineLevel="1"/>
    <col min="27" max="27" width="11" style="251" customWidth="1"/>
    <col min="28" max="28" width="15.7109375" style="251" customWidth="1" outlineLevel="1"/>
    <col min="29" max="29" width="15.7109375" style="292" customWidth="1" outlineLevel="1"/>
    <col min="30" max="30" width="15.7109375" style="251" customWidth="1"/>
    <col min="31" max="31" width="15.7109375" style="251" customWidth="1" outlineLevel="1"/>
    <col min="32" max="33" width="11" style="251" customWidth="1" outlineLevel="1"/>
    <col min="34" max="34" width="11" style="251" customWidth="1"/>
    <col min="35" max="35" width="15.7109375" style="251" customWidth="1" outlineLevel="1"/>
    <col min="36" max="36" width="15.7109375" style="292" customWidth="1" outlineLevel="1"/>
    <col min="37" max="37" width="15.7109375" style="251" customWidth="1"/>
    <col min="38" max="38" width="15.7109375" style="251" customWidth="1" outlineLevel="1"/>
    <col min="39" max="40" width="11" style="251" customWidth="1" outlineLevel="1"/>
    <col min="41" max="41" width="11" style="251" customWidth="1"/>
    <col min="42" max="42" width="15.7109375" style="251" customWidth="1" outlineLevel="1"/>
    <col min="43" max="43" width="15.7109375" style="292" customWidth="1" outlineLevel="1"/>
    <col min="44" max="44" width="15.7109375" style="251" customWidth="1"/>
    <col min="45" max="45" width="15.7109375" style="251" customWidth="1" outlineLevel="1"/>
    <col min="46" max="47" width="11" style="251" customWidth="1" outlineLevel="1"/>
    <col min="48" max="48" width="11" style="251" customWidth="1"/>
    <col min="49" max="49" width="15.7109375" style="251" customWidth="1" outlineLevel="1"/>
    <col min="50" max="50" width="15.7109375" style="292" customWidth="1" outlineLevel="1"/>
    <col min="51" max="51" width="15.7109375" style="251" customWidth="1"/>
    <col min="52" max="52" width="15.7109375" style="251" customWidth="1" outlineLevel="1"/>
    <col min="53" max="54" width="11" style="251" customWidth="1" outlineLevel="1"/>
    <col min="55" max="55" width="11" style="251" customWidth="1"/>
    <col min="56" max="56" width="15.7109375" style="251" customWidth="1" outlineLevel="1"/>
    <col min="57" max="57" width="15.7109375" style="292" customWidth="1" outlineLevel="1"/>
    <col min="58" max="58" width="15.7109375" style="251" customWidth="1"/>
    <col min="59" max="59" width="15.7109375" style="251" customWidth="1" outlineLevel="1"/>
    <col min="60" max="61" width="11" style="251" customWidth="1" outlineLevel="1"/>
    <col min="62" max="62" width="11" style="251" customWidth="1"/>
    <col min="63" max="63" width="15.7109375" style="251" customWidth="1" outlineLevel="1"/>
    <col min="64" max="64" width="15.7109375" style="292" customWidth="1" outlineLevel="1"/>
    <col min="65" max="65" width="15.7109375" style="251" customWidth="1"/>
    <col min="66" max="66" width="15.7109375" style="56" customWidth="1" outlineLevel="1"/>
    <col min="67" max="67" width="12.5703125" style="56" customWidth="1" outlineLevel="1"/>
    <col min="68" max="68" width="9.7109375" style="66" customWidth="1" outlineLevel="1"/>
    <col min="69" max="69" width="10.28515625" style="251" customWidth="1"/>
    <col min="70" max="71" width="17.7109375" style="251" customWidth="1" outlineLevel="1"/>
    <col min="72" max="72" width="17.7109375" style="251" customWidth="1"/>
    <col min="73" max="74" width="17.7109375" style="251" customWidth="1" outlineLevel="1"/>
    <col min="75" max="105" width="17.7109375" style="251" customWidth="1"/>
    <col min="106" max="16384" width="17.7109375" style="251"/>
  </cols>
  <sheetData>
    <row r="1" spans="1:112" s="56" customFormat="1">
      <c r="A1" s="63" t="str">
        <f>'Summary (5)'!A1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(5)'!B3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(5)'!A7</f>
        <v>Provider Name</v>
      </c>
      <c r="B4" s="579">
        <f>'Summary (5)'!B7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(5)'!A8</f>
        <v>Program</v>
      </c>
      <c r="B5" s="579" t="str">
        <f>'Summary (5)'!B8</f>
        <v>RFQ #142 TAY Site in SOMA</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(5)'!A9</f>
        <v>F$P Contract ID#</v>
      </c>
      <c r="B6" s="507" t="e">
        <f>'Summary (5)'!B9</f>
        <v>#REF!</v>
      </c>
      <c r="BN6" s="1589"/>
      <c r="BO6" s="1589"/>
      <c r="BP6" s="1589"/>
    </row>
    <row r="7" spans="1:112" s="70" customFormat="1">
      <c r="A7" s="229" t="s">
        <v>283</v>
      </c>
      <c r="B7" s="581">
        <f>'Summary (5)'!B12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5" thickBot="1">
      <c r="A9" s="251"/>
      <c r="B9" s="134"/>
      <c r="C9" s="1590" t="e">
        <f>'Summary (5)'!H17</f>
        <v>#REF!</v>
      </c>
      <c r="D9" s="1590"/>
      <c r="E9" s="1590"/>
      <c r="F9" s="1590"/>
      <c r="G9" s="1590"/>
      <c r="H9" s="1590"/>
      <c r="I9" s="1590"/>
      <c r="J9" s="1590" t="e">
        <f>'Summary (5)'!K17</f>
        <v>#REF!</v>
      </c>
      <c r="K9" s="1590"/>
      <c r="L9" s="1590"/>
      <c r="M9" s="1590"/>
      <c r="N9" s="1590"/>
      <c r="O9" s="1590"/>
      <c r="P9" s="1590"/>
      <c r="Q9" s="1590" t="e">
        <f>'Summary (5)'!N17</f>
        <v>#REF!</v>
      </c>
      <c r="R9" s="1590"/>
      <c r="S9" s="1590"/>
      <c r="T9" s="1590"/>
      <c r="U9" s="1590"/>
      <c r="V9" s="1590"/>
      <c r="W9" s="1590"/>
      <c r="X9" s="1590" t="e">
        <f>'Summary (5)'!Q17</f>
        <v>#REF!</v>
      </c>
      <c r="Y9" s="1590"/>
      <c r="Z9" s="1590"/>
      <c r="AA9" s="1590"/>
      <c r="AB9" s="1590"/>
      <c r="AC9" s="1590"/>
      <c r="AD9" s="1590"/>
      <c r="AE9" s="1590" t="e">
        <f>'Summary (5)'!T17</f>
        <v>#REF!</v>
      </c>
      <c r="AF9" s="1590"/>
      <c r="AG9" s="1590"/>
      <c r="AH9" s="1590"/>
      <c r="AI9" s="1590"/>
      <c r="AJ9" s="1590"/>
      <c r="AK9" s="1590"/>
      <c r="AL9" s="1590" t="e">
        <f>'Summary (5)'!W17</f>
        <v>#REF!</v>
      </c>
      <c r="AM9" s="1590"/>
      <c r="AN9" s="1590"/>
      <c r="AO9" s="1590"/>
      <c r="AP9" s="1590"/>
      <c r="AQ9" s="1590"/>
      <c r="AR9" s="1590"/>
      <c r="AS9" s="1590" t="e">
        <f>'Summary (5)'!Z17</f>
        <v>#REF!</v>
      </c>
      <c r="AT9" s="1590"/>
      <c r="AU9" s="1590"/>
      <c r="AV9" s="1590"/>
      <c r="AW9" s="1590"/>
      <c r="AX9" s="1590"/>
      <c r="AY9" s="1590"/>
      <c r="AZ9" s="1590" t="e">
        <f>'Summary (5)'!AC17</f>
        <v>#REF!</v>
      </c>
      <c r="BA9" s="1590"/>
      <c r="BB9" s="1590"/>
      <c r="BC9" s="1590"/>
      <c r="BD9" s="1590"/>
      <c r="BE9" s="1590"/>
      <c r="BF9" s="1590"/>
      <c r="BG9" s="1590" t="e">
        <f>'Summary (5)'!AF17</f>
        <v>#REF!</v>
      </c>
      <c r="BH9" s="1590"/>
      <c r="BI9" s="1590"/>
      <c r="BJ9" s="1590"/>
      <c r="BK9" s="1590"/>
      <c r="BL9" s="1590"/>
      <c r="BM9" s="1590"/>
      <c r="BN9" s="1590">
        <f>'Summary (5)'!AM17</f>
        <v>0</v>
      </c>
      <c r="BO9" s="1590"/>
      <c r="BP9" s="1590"/>
      <c r="BQ9" s="1590"/>
      <c r="BR9" s="1590"/>
      <c r="BS9" s="1590"/>
      <c r="BT9" s="1590"/>
    </row>
    <row r="10" spans="1:112" ht="18" customHeight="1">
      <c r="A10" s="1388"/>
      <c r="B10" s="1389"/>
      <c r="C10" s="1406" t="s">
        <v>237</v>
      </c>
      <c r="D10" s="1407"/>
      <c r="E10" s="1407"/>
      <c r="F10" s="1407"/>
      <c r="G10" s="1407"/>
      <c r="H10" s="1407"/>
      <c r="I10" s="1408"/>
      <c r="J10" s="1376" t="s">
        <v>238</v>
      </c>
      <c r="K10" s="1377"/>
      <c r="L10" s="1377"/>
      <c r="M10" s="1377"/>
      <c r="N10" s="1377"/>
      <c r="O10" s="1377"/>
      <c r="P10" s="1378"/>
      <c r="Q10" s="1403" t="s">
        <v>239</v>
      </c>
      <c r="R10" s="1404"/>
      <c r="S10" s="1404"/>
      <c r="T10" s="1404"/>
      <c r="U10" s="1404"/>
      <c r="V10" s="1404"/>
      <c r="W10" s="1405"/>
      <c r="X10" s="1420" t="s">
        <v>240</v>
      </c>
      <c r="Y10" s="1421"/>
      <c r="Z10" s="1421"/>
      <c r="AA10" s="1421"/>
      <c r="AB10" s="1421"/>
      <c r="AC10" s="1421"/>
      <c r="AD10" s="1422"/>
      <c r="AE10" s="1423" t="s">
        <v>241</v>
      </c>
      <c r="AF10" s="1424"/>
      <c r="AG10" s="1424"/>
      <c r="AH10" s="1424"/>
      <c r="AI10" s="1424"/>
      <c r="AJ10" s="1424"/>
      <c r="AK10" s="1425"/>
      <c r="AL10" s="1488" t="s">
        <v>242</v>
      </c>
      <c r="AM10" s="1489"/>
      <c r="AN10" s="1489"/>
      <c r="AO10" s="1489"/>
      <c r="AP10" s="1489"/>
      <c r="AQ10" s="1489"/>
      <c r="AR10" s="1490"/>
      <c r="AS10" s="1491" t="s">
        <v>243</v>
      </c>
      <c r="AT10" s="1492"/>
      <c r="AU10" s="1492"/>
      <c r="AV10" s="1492"/>
      <c r="AW10" s="1492"/>
      <c r="AX10" s="1492"/>
      <c r="AY10" s="1493"/>
      <c r="AZ10" s="1494" t="s">
        <v>244</v>
      </c>
      <c r="BA10" s="1495"/>
      <c r="BB10" s="1495"/>
      <c r="BC10" s="1495"/>
      <c r="BD10" s="1495"/>
      <c r="BE10" s="1495"/>
      <c r="BF10" s="1496"/>
      <c r="BG10" s="1497" t="s">
        <v>245</v>
      </c>
      <c r="BH10" s="1498"/>
      <c r="BI10" s="1498"/>
      <c r="BJ10" s="1498"/>
      <c r="BK10" s="1498"/>
      <c r="BL10" s="1498"/>
      <c r="BM10" s="1499"/>
      <c r="BN10" s="1539" t="s">
        <v>246</v>
      </c>
      <c r="BO10" s="1540"/>
      <c r="BP10" s="1540"/>
      <c r="BQ10" s="1540"/>
      <c r="BR10" s="1540"/>
      <c r="BS10" s="1540"/>
      <c r="BT10" s="1540"/>
      <c r="BU10" s="1591" t="s">
        <v>259</v>
      </c>
      <c r="BV10" s="1592"/>
      <c r="BW10" s="1593"/>
    </row>
    <row r="11" spans="1:112" s="296" customFormat="1" ht="31.5" customHeight="1">
      <c r="A11" s="1390"/>
      <c r="B11" s="1391"/>
      <c r="C11" s="1370" t="s">
        <v>312</v>
      </c>
      <c r="D11" s="1371"/>
      <c r="E11" s="1364" t="s">
        <v>313</v>
      </c>
      <c r="F11" s="1365"/>
      <c r="G11" s="98" t="e">
        <f>'Summary (5)'!E19</f>
        <v>#REF!</v>
      </c>
      <c r="H11" s="316" t="e">
        <f>'Summary (5)'!F19</f>
        <v>#REF!</v>
      </c>
      <c r="I11" s="135" t="e">
        <f>'Summary (5)'!G19</f>
        <v>#REF!</v>
      </c>
      <c r="J11" s="1379" t="s">
        <v>312</v>
      </c>
      <c r="K11" s="1380"/>
      <c r="L11" s="1385" t="s">
        <v>313</v>
      </c>
      <c r="M11" s="1380"/>
      <c r="N11" s="99" t="e">
        <f>'Summary (5)'!H19</f>
        <v>#REF!</v>
      </c>
      <c r="O11" s="317" t="e">
        <f>'Summary (5)'!I19</f>
        <v>#REF!</v>
      </c>
      <c r="P11" s="142" t="e">
        <f>'Summary (5)'!J19</f>
        <v>#REF!</v>
      </c>
      <c r="Q11" s="1409" t="s">
        <v>312</v>
      </c>
      <c r="R11" s="1410"/>
      <c r="S11" s="1415" t="s">
        <v>313</v>
      </c>
      <c r="T11" s="1410"/>
      <c r="U11" s="100" t="e">
        <f>'Summary (5)'!K19</f>
        <v>#REF!</v>
      </c>
      <c r="V11" s="318" t="e">
        <f>'Summary (5)'!L19</f>
        <v>#REF!</v>
      </c>
      <c r="W11" s="145" t="e">
        <f>'Summary (5)'!M19</f>
        <v>#REF!</v>
      </c>
      <c r="X11" s="1358" t="s">
        <v>312</v>
      </c>
      <c r="Y11" s="1359"/>
      <c r="Z11" s="1400" t="s">
        <v>313</v>
      </c>
      <c r="AA11" s="1359"/>
      <c r="AB11" s="101" t="e">
        <f>'Summary (5)'!N19</f>
        <v>#REF!</v>
      </c>
      <c r="AC11" s="319" t="e">
        <f>'Summary (5)'!O19</f>
        <v>#REF!</v>
      </c>
      <c r="AD11" s="148" t="e">
        <f>'Summary (5)'!P19</f>
        <v>#REF!</v>
      </c>
      <c r="AE11" s="1426" t="s">
        <v>312</v>
      </c>
      <c r="AF11" s="1427"/>
      <c r="AG11" s="1432" t="s">
        <v>313</v>
      </c>
      <c r="AH11" s="1427"/>
      <c r="AI11" s="821" t="e">
        <f>'Summary (5)'!Q19</f>
        <v>#REF!</v>
      </c>
      <c r="AJ11" s="320" t="e">
        <f>'Summary (5)'!R19</f>
        <v>#REF!</v>
      </c>
      <c r="AK11" s="151" t="e">
        <f>'Summary (5)'!S19</f>
        <v>#REF!</v>
      </c>
      <c r="AL11" s="1546" t="s">
        <v>312</v>
      </c>
      <c r="AM11" s="1510"/>
      <c r="AN11" s="1509" t="s">
        <v>313</v>
      </c>
      <c r="AO11" s="1510"/>
      <c r="AP11" s="820" t="e">
        <f>'Summary (5)'!T19</f>
        <v>#REF!</v>
      </c>
      <c r="AQ11" s="321" t="e">
        <f>'Summary (5)'!U19</f>
        <v>#REF!</v>
      </c>
      <c r="AR11" s="154" t="e">
        <f>'Summary (5)'!V19</f>
        <v>#REF!</v>
      </c>
      <c r="AS11" s="1515" t="s">
        <v>312</v>
      </c>
      <c r="AT11" s="1516"/>
      <c r="AU11" s="1521" t="s">
        <v>313</v>
      </c>
      <c r="AV11" s="1516"/>
      <c r="AW11" s="818" t="e">
        <f>'Summary (5)'!W19</f>
        <v>#REF!</v>
      </c>
      <c r="AX11" s="322" t="e">
        <f>'Summary (5)'!X19</f>
        <v>#REF!</v>
      </c>
      <c r="AY11" s="157" t="e">
        <f>'Summary (5)'!Y19</f>
        <v>#REF!</v>
      </c>
      <c r="AZ11" s="1524" t="s">
        <v>312</v>
      </c>
      <c r="BA11" s="1525"/>
      <c r="BB11" s="1530" t="s">
        <v>313</v>
      </c>
      <c r="BC11" s="1525"/>
      <c r="BD11" s="823" t="e">
        <f>'Summary (5)'!Z19</f>
        <v>#REF!</v>
      </c>
      <c r="BE11" s="323" t="e">
        <f>'Summary (5)'!AA19</f>
        <v>#REF!</v>
      </c>
      <c r="BF11" s="160" t="e">
        <f>'Summary (5)'!AB19</f>
        <v>#REF!</v>
      </c>
      <c r="BG11" s="1533" t="s">
        <v>312</v>
      </c>
      <c r="BH11" s="1534"/>
      <c r="BI11" s="1541" t="s">
        <v>313</v>
      </c>
      <c r="BJ11" s="1534"/>
      <c r="BK11" s="824" t="e">
        <f>'Summary (5)'!AC19</f>
        <v>#REF!</v>
      </c>
      <c r="BL11" s="324" t="e">
        <f>'Summary (5)'!AD19</f>
        <v>#REF!</v>
      </c>
      <c r="BM11" s="163" t="e">
        <f>'Summary (5)'!AE19</f>
        <v>#REF!</v>
      </c>
      <c r="BN11" s="1500" t="s">
        <v>312</v>
      </c>
      <c r="BO11" s="1501"/>
      <c r="BP11" s="1506" t="s">
        <v>313</v>
      </c>
      <c r="BQ11" s="1501"/>
      <c r="BR11" s="110" t="e">
        <f>'Summary (5)'!AF19</f>
        <v>#REF!</v>
      </c>
      <c r="BS11" s="325" t="e">
        <f>'Summary (5)'!AG19</f>
        <v>#REF!</v>
      </c>
      <c r="BT11" s="692" t="e">
        <f>'Summary (5)'!AH19</f>
        <v>#REF!</v>
      </c>
      <c r="BU11" s="670" t="str">
        <f>'Summary (5)'!AI19</f>
        <v>5/1/2024 - 6/30/2028</v>
      </c>
      <c r="BV11" s="695" t="str">
        <f>'Summary (5)'!AJ19</f>
        <v>5/1/2024 - 6/30/2028</v>
      </c>
      <c r="BW11" s="696" t="str">
        <f>'Summary (5)'!AK19</f>
        <v>5/1/2024 - 6/30/2028</v>
      </c>
    </row>
    <row r="12" spans="1:112" s="296" customFormat="1">
      <c r="A12" s="1390"/>
      <c r="B12" s="1391"/>
      <c r="C12" s="1372"/>
      <c r="D12" s="1373"/>
      <c r="E12" s="1366"/>
      <c r="F12" s="1367"/>
      <c r="G12" s="98" t="e">
        <f>'Summary (5)'!E20</f>
        <v>#REF!</v>
      </c>
      <c r="H12" s="316" t="e">
        <f>'Summary (5)'!F20</f>
        <v>#REF!</v>
      </c>
      <c r="I12" s="135" t="str">
        <f>'Summary (5)'!G20</f>
        <v>0 Months</v>
      </c>
      <c r="J12" s="1381"/>
      <c r="K12" s="1382"/>
      <c r="L12" s="1386"/>
      <c r="M12" s="1382"/>
      <c r="N12" s="99" t="e">
        <f>'Summary (5)'!H20</f>
        <v>#REF!</v>
      </c>
      <c r="O12" s="317" t="e">
        <f>'Summary (5)'!I20</f>
        <v>#REF!</v>
      </c>
      <c r="P12" s="142" t="str">
        <f>'Summary (5)'!J20</f>
        <v>12 Months</v>
      </c>
      <c r="Q12" s="1411"/>
      <c r="R12" s="1412"/>
      <c r="S12" s="1416"/>
      <c r="T12" s="1412"/>
      <c r="U12" s="100" t="e">
        <f>'Summary (5)'!K20</f>
        <v>#REF!</v>
      </c>
      <c r="V12" s="318" t="e">
        <f>'Summary (5)'!L20</f>
        <v>#REF!</v>
      </c>
      <c r="W12" s="145" t="str">
        <f>'Summary (5)'!M20</f>
        <v>12 Months</v>
      </c>
      <c r="X12" s="1360"/>
      <c r="Y12" s="1361"/>
      <c r="Z12" s="1401"/>
      <c r="AA12" s="1361"/>
      <c r="AB12" s="101" t="e">
        <f>'Summary (5)'!N20</f>
        <v>#REF!</v>
      </c>
      <c r="AC12" s="319" t="e">
        <f>'Summary (5)'!O20</f>
        <v>#REF!</v>
      </c>
      <c r="AD12" s="148" t="str">
        <f>'Summary (5)'!P20</f>
        <v>12 Months</v>
      </c>
      <c r="AE12" s="1428"/>
      <c r="AF12" s="1429"/>
      <c r="AG12" s="1433"/>
      <c r="AH12" s="1429"/>
      <c r="AI12" s="821" t="e">
        <f>'Summary (5)'!Q20</f>
        <v>#REF!</v>
      </c>
      <c r="AJ12" s="320" t="e">
        <f>'Summary (5)'!R20</f>
        <v>#REF!</v>
      </c>
      <c r="AK12" s="151" t="str">
        <f>'Summary (5)'!S20</f>
        <v>12 Months</v>
      </c>
      <c r="AL12" s="1547"/>
      <c r="AM12" s="1512"/>
      <c r="AN12" s="1511"/>
      <c r="AO12" s="1512"/>
      <c r="AP12" s="820" t="e">
        <f>'Summary (5)'!T20</f>
        <v>#REF!</v>
      </c>
      <c r="AQ12" s="321" t="e">
        <f>'Summary (5)'!U20</f>
        <v>#REF!</v>
      </c>
      <c r="AR12" s="154" t="e">
        <f>'Summary (5)'!V20</f>
        <v>#REF!</v>
      </c>
      <c r="AS12" s="1517"/>
      <c r="AT12" s="1518"/>
      <c r="AU12" s="1522"/>
      <c r="AV12" s="1518"/>
      <c r="AW12" s="818" t="e">
        <f>'Summary (5)'!W20</f>
        <v>#REF!</v>
      </c>
      <c r="AX12" s="322" t="e">
        <f>'Summary (5)'!X20</f>
        <v>#REF!</v>
      </c>
      <c r="AY12" s="157" t="e">
        <f>'Summary (5)'!Y20</f>
        <v>#REF!</v>
      </c>
      <c r="AZ12" s="1526"/>
      <c r="BA12" s="1527"/>
      <c r="BB12" s="1531"/>
      <c r="BC12" s="1527"/>
      <c r="BD12" s="823" t="e">
        <f>'Summary (5)'!Z20</f>
        <v>#REF!</v>
      </c>
      <c r="BE12" s="323" t="e">
        <f>'Summary (5)'!AA20</f>
        <v>#REF!</v>
      </c>
      <c r="BF12" s="160" t="e">
        <f>'Summary (5)'!AB20</f>
        <v>#REF!</v>
      </c>
      <c r="BG12" s="1535"/>
      <c r="BH12" s="1536"/>
      <c r="BI12" s="1542"/>
      <c r="BJ12" s="1536"/>
      <c r="BK12" s="824" t="e">
        <f>'Summary (5)'!AC20</f>
        <v>#REF!</v>
      </c>
      <c r="BL12" s="324" t="e">
        <f>'Summary (5)'!AD20</f>
        <v>#REF!</v>
      </c>
      <c r="BM12" s="163" t="e">
        <f>'Summary (5)'!AE20</f>
        <v>#REF!</v>
      </c>
      <c r="BN12" s="1502"/>
      <c r="BO12" s="1503"/>
      <c r="BP12" s="1507"/>
      <c r="BQ12" s="1503"/>
      <c r="BR12" s="110" t="e">
        <f>'Summary (5)'!AF20</f>
        <v>#REF!</v>
      </c>
      <c r="BS12" s="325" t="e">
        <f>'Summary (5)'!AG20</f>
        <v>#REF!</v>
      </c>
      <c r="BT12" s="692" t="e">
        <f>'Summary (5)'!AH20</f>
        <v>#REF!</v>
      </c>
      <c r="BU12" s="1594" t="e">
        <f>IF('Summary - SS'!#REF!="New Agreement","","Current")</f>
        <v>#REF!</v>
      </c>
      <c r="BV12" s="1596" t="e">
        <f>'Summary (5)'!AJ20</f>
        <v>#REF!</v>
      </c>
      <c r="BW12" s="1418" t="str">
        <f>'Summary (6)'!AK20</f>
        <v>New</v>
      </c>
    </row>
    <row r="13" spans="1:112" s="297" customFormat="1" ht="15.75" customHeight="1">
      <c r="A13" s="1390"/>
      <c r="B13" s="1391"/>
      <c r="C13" s="1374"/>
      <c r="D13" s="1375"/>
      <c r="E13" s="1368"/>
      <c r="F13" s="1369"/>
      <c r="G13" s="102" t="e">
        <f>IF('Summary - SS'!#REF!="New Agreement","","Current")</f>
        <v>#REF!</v>
      </c>
      <c r="H13" s="316" t="e">
        <f>'Summary (5)'!F21</f>
        <v>#REF!</v>
      </c>
      <c r="I13" s="136" t="str">
        <f>'Summary (5)'!G21</f>
        <v>New</v>
      </c>
      <c r="J13" s="1383"/>
      <c r="K13" s="1384"/>
      <c r="L13" s="1387"/>
      <c r="M13" s="1384"/>
      <c r="N13" s="103" t="e">
        <f>IF('Summary - SS'!#REF!="New Agreement","","Current")</f>
        <v>#REF!</v>
      </c>
      <c r="O13" s="317" t="e">
        <f>'Summary (5)'!I21</f>
        <v>#REF!</v>
      </c>
      <c r="P13" s="143" t="str">
        <f>'Summary (5)'!J21</f>
        <v>New</v>
      </c>
      <c r="Q13" s="1413"/>
      <c r="R13" s="1414"/>
      <c r="S13" s="1417"/>
      <c r="T13" s="1414"/>
      <c r="U13" s="104" t="e">
        <f>IF('Summary - SS'!#REF!="New Agreement","","Current")</f>
        <v>#REF!</v>
      </c>
      <c r="V13" s="318" t="e">
        <f>'Summary (5)'!L21</f>
        <v>#REF!</v>
      </c>
      <c r="W13" s="146" t="str">
        <f>'Summary (5)'!M21</f>
        <v>New</v>
      </c>
      <c r="X13" s="1362"/>
      <c r="Y13" s="1363"/>
      <c r="Z13" s="1402"/>
      <c r="AA13" s="1363"/>
      <c r="AB13" s="105" t="e">
        <f>IF('Summary - SS'!#REF!="New Agreement","","Current")</f>
        <v>#REF!</v>
      </c>
      <c r="AC13" s="326" t="e">
        <f>'Summary (5)'!O21</f>
        <v>#REF!</v>
      </c>
      <c r="AD13" s="149" t="str">
        <f>'Summary (5)'!P21</f>
        <v>New</v>
      </c>
      <c r="AE13" s="1430"/>
      <c r="AF13" s="1431"/>
      <c r="AG13" s="1434"/>
      <c r="AH13" s="1431"/>
      <c r="AI13" s="106" t="e">
        <f>IF('Summary - SS'!#REF!="New Agreement","","Current")</f>
        <v>#REF!</v>
      </c>
      <c r="AJ13" s="327" t="e">
        <f>'Summary (5)'!R21</f>
        <v>#REF!</v>
      </c>
      <c r="AK13" s="152" t="str">
        <f>'Summary (5)'!S21</f>
        <v>New</v>
      </c>
      <c r="AL13" s="1548"/>
      <c r="AM13" s="1514"/>
      <c r="AN13" s="1513"/>
      <c r="AO13" s="1514"/>
      <c r="AP13" s="111" t="e">
        <f>IF('Summary - SS'!#REF!="New Agreement","","Current")</f>
        <v>#REF!</v>
      </c>
      <c r="AQ13" s="328" t="e">
        <f>'Summary (5)'!U21</f>
        <v>#REF!</v>
      </c>
      <c r="AR13" s="155" t="str">
        <f>'Summary (5)'!V21</f>
        <v>New</v>
      </c>
      <c r="AS13" s="1519"/>
      <c r="AT13" s="1520"/>
      <c r="AU13" s="1523"/>
      <c r="AV13" s="1520"/>
      <c r="AW13" s="112" t="e">
        <f>IF('Summary - SS'!#REF!="New Agreement","","Current")</f>
        <v>#REF!</v>
      </c>
      <c r="AX13" s="329" t="e">
        <f>'Summary (5)'!X21</f>
        <v>#REF!</v>
      </c>
      <c r="AY13" s="158" t="str">
        <f>'Summary (5)'!Y21</f>
        <v>New</v>
      </c>
      <c r="AZ13" s="1528"/>
      <c r="BA13" s="1529"/>
      <c r="BB13" s="1532"/>
      <c r="BC13" s="1529"/>
      <c r="BD13" s="113" t="e">
        <f>IF('Summary - SS'!#REF!="New Agreement","","Current")</f>
        <v>#REF!</v>
      </c>
      <c r="BE13" s="330" t="e">
        <f>'Summary (5)'!AA21</f>
        <v>#REF!</v>
      </c>
      <c r="BF13" s="161" t="str">
        <f>'Summary (5)'!AB21</f>
        <v>New</v>
      </c>
      <c r="BG13" s="1537"/>
      <c r="BH13" s="1538"/>
      <c r="BI13" s="1543"/>
      <c r="BJ13" s="1538"/>
      <c r="BK13" s="114" t="e">
        <f>IF('Summary - SS'!#REF!="New Agreement","","Current")</f>
        <v>#REF!</v>
      </c>
      <c r="BL13" s="331" t="e">
        <f>'Summary (5)'!AD21</f>
        <v>#REF!</v>
      </c>
      <c r="BM13" s="164" t="str">
        <f>'Summary (5)'!AE21</f>
        <v>New</v>
      </c>
      <c r="BN13" s="1504"/>
      <c r="BO13" s="1505"/>
      <c r="BP13" s="1508"/>
      <c r="BQ13" s="1505"/>
      <c r="BR13" s="115" t="e">
        <f>IF('Summary - SS'!#REF!="New Agreement","","Current")</f>
        <v>#REF!</v>
      </c>
      <c r="BS13" s="332" t="e">
        <f>'Summary (5)'!AG21</f>
        <v>#REF!</v>
      </c>
      <c r="BT13" s="693" t="str">
        <f>'Summary (5)'!AH21</f>
        <v>New</v>
      </c>
      <c r="BU13" s="1595"/>
      <c r="BV13" s="1597"/>
      <c r="BW13" s="1419"/>
    </row>
    <row r="14" spans="1:112" s="297" customFormat="1" ht="63">
      <c r="A14" s="1392" t="s">
        <v>311</v>
      </c>
      <c r="B14" s="1393"/>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tr">
        <f>V14</f>
        <v>Change</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56"/>
      <c r="B15" s="1189"/>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56"/>
      <c r="B16" s="1189"/>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00000000000001" customHeight="1">
      <c r="A17" s="1356"/>
      <c r="B17" s="1189"/>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00000000000001" customHeight="1">
      <c r="A18" s="1356"/>
      <c r="B18" s="1189"/>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00000000000001" customHeight="1">
      <c r="A19" s="1356"/>
      <c r="B19" s="1189"/>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00000000000001" customHeight="1">
      <c r="A20" s="1356"/>
      <c r="B20" s="1189"/>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00000000000001" customHeight="1">
      <c r="A21" s="1356"/>
      <c r="B21" s="1189"/>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00000000000001" customHeight="1">
      <c r="A22" s="1356"/>
      <c r="B22" s="1189"/>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00000000000001" customHeight="1">
      <c r="A23" s="1356"/>
      <c r="B23" s="1189"/>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00000000000001" customHeight="1">
      <c r="A24" s="1356"/>
      <c r="B24" s="1189"/>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00000000000001" customHeight="1">
      <c r="A25" s="1356"/>
      <c r="B25" s="1189"/>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00000000000001" customHeight="1">
      <c r="A26" s="1356"/>
      <c r="B26" s="1189"/>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00000000000001" customHeight="1">
      <c r="A27" s="1356"/>
      <c r="B27" s="1189"/>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00000000000001" customHeight="1">
      <c r="A28" s="1356"/>
      <c r="B28" s="1189"/>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00000000000001" customHeight="1">
      <c r="A29" s="1356"/>
      <c r="B29" s="1189"/>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00000000000001" customHeight="1">
      <c r="A30" s="1356"/>
      <c r="B30" s="1189"/>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00000000000001" customHeight="1">
      <c r="A31" s="1356"/>
      <c r="B31" s="1189"/>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00000000000001" customHeight="1">
      <c r="A32" s="1356"/>
      <c r="B32" s="1189"/>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00000000000001" customHeight="1">
      <c r="A33" s="1356"/>
      <c r="B33" s="1189"/>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00000000000001" customHeight="1">
      <c r="A34" s="1356"/>
      <c r="B34" s="1189"/>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00000000000001" customHeight="1">
      <c r="A35" s="1356"/>
      <c r="B35" s="1189"/>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00000000000001" customHeight="1">
      <c r="A36" s="1356"/>
      <c r="B36" s="1189"/>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00000000000001" customHeight="1">
      <c r="A37" s="1356"/>
      <c r="B37" s="1189"/>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00000000000001" customHeight="1">
      <c r="A38" s="1356"/>
      <c r="B38" s="1189"/>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00000000000001" customHeight="1">
      <c r="A39" s="1356"/>
      <c r="B39" s="1189"/>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00000000000001" customHeight="1">
      <c r="A40" s="1356"/>
      <c r="B40" s="1189"/>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00000000000001" customHeight="1">
      <c r="A41" s="1356"/>
      <c r="B41" s="1189"/>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00000000000001" customHeight="1">
      <c r="A42" s="1356"/>
      <c r="B42" s="1189"/>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00000000000001" customHeight="1">
      <c r="A43" s="1356"/>
      <c r="B43" s="1189"/>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00000000000001" customHeight="1">
      <c r="A44" s="1356"/>
      <c r="B44" s="1189"/>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00000000000001" customHeight="1">
      <c r="A45" s="1356"/>
      <c r="B45" s="1189"/>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00000000000001" customHeight="1">
      <c r="A46" s="1356"/>
      <c r="B46" s="1189"/>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00000000000001" customHeight="1">
      <c r="A47" s="1356"/>
      <c r="B47" s="1189"/>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00000000000001" customHeight="1">
      <c r="A48" s="1356"/>
      <c r="B48" s="1189"/>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00000000000001" customHeight="1">
      <c r="A49" s="1356"/>
      <c r="B49" s="1189"/>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00000000000001" customHeight="1">
      <c r="A50" s="1356"/>
      <c r="B50" s="1189"/>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00000000000001" customHeight="1">
      <c r="A51" s="1356"/>
      <c r="B51" s="1189"/>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00000000000001" customHeight="1">
      <c r="A52" s="1356"/>
      <c r="B52" s="1189"/>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00000000000001" customHeight="1">
      <c r="A53" s="1356"/>
      <c r="B53" s="1189"/>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00000000000001" customHeight="1">
      <c r="A54" s="1356"/>
      <c r="B54" s="1189"/>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00000000000001" customHeight="1">
      <c r="A55" s="1356"/>
      <c r="B55" s="1189"/>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00000000000001" customHeight="1">
      <c r="A56" s="1356"/>
      <c r="B56" s="1189"/>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00000000000001" customHeight="1">
      <c r="A57" s="1356"/>
      <c r="B57" s="1189"/>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00000000000001" customHeight="1">
      <c r="A58" s="1437"/>
      <c r="B58" s="1438"/>
      <c r="C58" s="1397" t="s">
        <v>319</v>
      </c>
      <c r="D58" s="1398"/>
      <c r="E58" s="1398"/>
      <c r="F58" s="1399"/>
      <c r="G58" s="494">
        <f>ROUND(SUM(G15:G57),0)</f>
        <v>0</v>
      </c>
      <c r="H58" s="492">
        <f>ROUND(SUM(H15:H57),0)</f>
        <v>0</v>
      </c>
      <c r="I58" s="495">
        <f>ROUND(SUM(I15:I57),0)</f>
        <v>0</v>
      </c>
      <c r="J58" s="1397" t="s">
        <v>319</v>
      </c>
      <c r="K58" s="1398"/>
      <c r="L58" s="1398"/>
      <c r="M58" s="1399"/>
      <c r="N58" s="494">
        <f>ROUND(SUM(N15:N57),0)</f>
        <v>0</v>
      </c>
      <c r="O58" s="492">
        <f>ROUND(SUM(O15:O57),0)</f>
        <v>0</v>
      </c>
      <c r="P58" s="495">
        <f>ROUND(SUM(P15:P57),0)</f>
        <v>0</v>
      </c>
      <c r="Q58" s="1397" t="s">
        <v>319</v>
      </c>
      <c r="R58" s="1398"/>
      <c r="S58" s="1398"/>
      <c r="T58" s="1399"/>
      <c r="U58" s="494">
        <f>ROUND(SUM(U15:U57),0)</f>
        <v>0</v>
      </c>
      <c r="V58" s="492">
        <f>ROUND(SUM(V15:V57),0)</f>
        <v>0</v>
      </c>
      <c r="W58" s="495">
        <f>ROUND(SUM(W15:W57),0)</f>
        <v>0</v>
      </c>
      <c r="X58" s="1397" t="s">
        <v>319</v>
      </c>
      <c r="Y58" s="1398"/>
      <c r="Z58" s="1398"/>
      <c r="AA58" s="1399"/>
      <c r="AB58" s="494">
        <f>ROUND(SUM(AB15:AB57),0)</f>
        <v>0</v>
      </c>
      <c r="AC58" s="492">
        <f>ROUND(SUM(AC15:AC57),0)</f>
        <v>0</v>
      </c>
      <c r="AD58" s="495">
        <f>ROUND(SUM(AD15:AD57),0)</f>
        <v>0</v>
      </c>
      <c r="AE58" s="1397" t="s">
        <v>319</v>
      </c>
      <c r="AF58" s="1398"/>
      <c r="AG58" s="1398"/>
      <c r="AH58" s="1399"/>
      <c r="AI58" s="494">
        <f>ROUND(SUM(AI15:AI57),0)</f>
        <v>0</v>
      </c>
      <c r="AJ58" s="492">
        <f>ROUND(SUM(AJ15:AJ57),0)</f>
        <v>0</v>
      </c>
      <c r="AK58" s="495">
        <f>SUM(AK15:AK57)</f>
        <v>0</v>
      </c>
      <c r="AL58" s="1397" t="s">
        <v>319</v>
      </c>
      <c r="AM58" s="1398"/>
      <c r="AN58" s="1398"/>
      <c r="AO58" s="1399"/>
      <c r="AP58" s="494">
        <f>ROUND(SUM(AP15:AP57),0)</f>
        <v>0</v>
      </c>
      <c r="AQ58" s="492">
        <f>ROUND(SUM(AQ15:AQ57),0)</f>
        <v>0</v>
      </c>
      <c r="AR58" s="495">
        <f>ROUND(SUM(AR15:AR57),0)</f>
        <v>0</v>
      </c>
      <c r="AS58" s="1397" t="s">
        <v>319</v>
      </c>
      <c r="AT58" s="1398"/>
      <c r="AU58" s="1398"/>
      <c r="AV58" s="1399"/>
      <c r="AW58" s="494">
        <f>ROUND(SUM(AW15:AW57),0)</f>
        <v>0</v>
      </c>
      <c r="AX58" s="492">
        <f>ROUND(SUM(AX15:AX57),0)</f>
        <v>0</v>
      </c>
      <c r="AY58" s="495">
        <f>ROUND(SUM(AY15:AY57),0)</f>
        <v>0</v>
      </c>
      <c r="AZ58" s="1397" t="s">
        <v>319</v>
      </c>
      <c r="BA58" s="1398"/>
      <c r="BB58" s="1398"/>
      <c r="BC58" s="1399"/>
      <c r="BD58" s="494">
        <f>ROUND(SUM(BD15:BD57),0)</f>
        <v>0</v>
      </c>
      <c r="BE58" s="492">
        <f>ROUND(SUM(BE15:BE57),0)</f>
        <v>0</v>
      </c>
      <c r="BF58" s="495">
        <f>ROUND(SUM(BF15:BF57),0)</f>
        <v>0</v>
      </c>
      <c r="BG58" s="1397" t="s">
        <v>319</v>
      </c>
      <c r="BH58" s="1398"/>
      <c r="BI58" s="1398"/>
      <c r="BJ58" s="1399"/>
      <c r="BK58" s="494">
        <f>ROUND(SUM(BK15:BK57),0)</f>
        <v>0</v>
      </c>
      <c r="BL58" s="492">
        <f>ROUND(SUM(BL15:BL57),0)</f>
        <v>0</v>
      </c>
      <c r="BM58" s="495">
        <f>ROUND(SUM(BM15:BM57),0)</f>
        <v>0</v>
      </c>
      <c r="BN58" s="1397" t="s">
        <v>319</v>
      </c>
      <c r="BO58" s="1398"/>
      <c r="BP58" s="1398"/>
      <c r="BQ58" s="1399"/>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00000000000001" customHeight="1">
      <c r="A59" s="1439" t="s">
        <v>320</v>
      </c>
      <c r="B59" s="1440"/>
      <c r="C59" s="1395"/>
      <c r="D59" s="1395"/>
      <c r="E59" s="1396"/>
      <c r="F59" s="499">
        <f>SUM(F15:F57)</f>
        <v>0</v>
      </c>
      <c r="G59" s="714"/>
      <c r="H59" s="715"/>
      <c r="I59" s="716"/>
      <c r="J59" s="1394"/>
      <c r="K59" s="1395"/>
      <c r="L59" s="1396"/>
      <c r="M59" s="499">
        <f>SUM(M15:M57)</f>
        <v>0</v>
      </c>
      <c r="N59" s="714"/>
      <c r="O59" s="715"/>
      <c r="P59" s="716"/>
      <c r="Q59" s="1394"/>
      <c r="R59" s="1395"/>
      <c r="S59" s="1396"/>
      <c r="T59" s="499">
        <f>SUM(T15:T57)</f>
        <v>0</v>
      </c>
      <c r="U59" s="714"/>
      <c r="V59" s="715"/>
      <c r="W59" s="716"/>
      <c r="X59" s="1394"/>
      <c r="Y59" s="1395"/>
      <c r="Z59" s="1396"/>
      <c r="AA59" s="499">
        <f>SUM(AA15:AA57)</f>
        <v>0</v>
      </c>
      <c r="AB59" s="714"/>
      <c r="AC59" s="715"/>
      <c r="AD59" s="716"/>
      <c r="AE59" s="1394"/>
      <c r="AF59" s="1395"/>
      <c r="AG59" s="1396"/>
      <c r="AH59" s="499"/>
      <c r="AI59" s="714"/>
      <c r="AJ59" s="715"/>
      <c r="AK59" s="716"/>
      <c r="AL59" s="1394"/>
      <c r="AM59" s="1395"/>
      <c r="AN59" s="1396"/>
      <c r="AO59" s="499">
        <f>SUM(AO15:AO57)</f>
        <v>0</v>
      </c>
      <c r="AP59" s="714"/>
      <c r="AQ59" s="715"/>
      <c r="AR59" s="716"/>
      <c r="AS59" s="1394"/>
      <c r="AT59" s="1395"/>
      <c r="AU59" s="1396"/>
      <c r="AV59" s="499">
        <f>SUM(AV15:AV57)</f>
        <v>0</v>
      </c>
      <c r="AW59" s="714"/>
      <c r="AX59" s="715"/>
      <c r="AY59" s="716"/>
      <c r="AZ59" s="1394"/>
      <c r="BA59" s="1395"/>
      <c r="BB59" s="1396"/>
      <c r="BC59" s="499">
        <f>SUM(BC15:BC57)</f>
        <v>0</v>
      </c>
      <c r="BD59" s="714"/>
      <c r="BE59" s="715"/>
      <c r="BF59" s="716"/>
      <c r="BG59" s="1394"/>
      <c r="BH59" s="1395"/>
      <c r="BI59" s="1396"/>
      <c r="BJ59" s="499">
        <f>SUM(BJ15:BJ57)</f>
        <v>0</v>
      </c>
      <c r="BK59" s="714"/>
      <c r="BL59" s="715"/>
      <c r="BM59" s="716"/>
      <c r="BN59" s="1394"/>
      <c r="BO59" s="1395"/>
      <c r="BP59" s="1396"/>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00000000000001" customHeight="1">
      <c r="A60" s="1441" t="s">
        <v>321</v>
      </c>
      <c r="B60" s="1442"/>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00000000000001" customHeight="1">
      <c r="A61" s="1441" t="s">
        <v>322</v>
      </c>
      <c r="B61" s="1442"/>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1"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5" thickBot="1">
      <c r="A62" s="1435" t="s">
        <v>323</v>
      </c>
      <c r="B62" s="1436"/>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ref="BU62:BW62" si="34">SUM(G62,N62,U62,AB62,AI62,AP62,AW62,BD62,BK62,BR62)</f>
        <v>0</v>
      </c>
      <c r="BV62" s="503">
        <f t="shared" si="34"/>
        <v>0</v>
      </c>
      <c r="BW62" s="504">
        <f t="shared" si="34"/>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00000000000001"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00000000000001"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00000000000001"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00000000000001"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00000000000001"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00000000000001"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00000000000001"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00000000000001"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00000000000001"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(5)'!$E87</f>
        <v>1</v>
      </c>
      <c r="D74" s="200">
        <f>'Summary (5)'!$E87</f>
        <v>1</v>
      </c>
      <c r="E74" s="200">
        <f>'Summary (5)'!$E87</f>
        <v>1</v>
      </c>
      <c r="F74" s="200">
        <f>'Summary (5)'!$E87</f>
        <v>1</v>
      </c>
      <c r="G74" s="200">
        <f>'Summary (5)'!$E87</f>
        <v>1</v>
      </c>
      <c r="H74" s="339">
        <f>'Summary (5)'!$E87</f>
        <v>1</v>
      </c>
      <c r="I74" s="201">
        <f>'Summary (5)'!$E87</f>
        <v>1</v>
      </c>
      <c r="J74" s="199">
        <f>'Summary (5)'!$H87</f>
        <v>2</v>
      </c>
      <c r="K74" s="200">
        <f>'Summary (5)'!$H87</f>
        <v>2</v>
      </c>
      <c r="L74" s="200">
        <f>'Summary (5)'!$H87</f>
        <v>2</v>
      </c>
      <c r="M74" s="200">
        <f>'Summary (5)'!$H87</f>
        <v>2</v>
      </c>
      <c r="N74" s="200">
        <f>'Summary (5)'!$H87</f>
        <v>2</v>
      </c>
      <c r="O74" s="339">
        <f>'Summary (5)'!$H87</f>
        <v>2</v>
      </c>
      <c r="P74" s="201">
        <f>'Summary (5)'!$H87</f>
        <v>2</v>
      </c>
      <c r="Q74" s="199">
        <f>'Summary (5)'!$K87</f>
        <v>3</v>
      </c>
      <c r="R74" s="200">
        <f>'Summary (5)'!$K87</f>
        <v>3</v>
      </c>
      <c r="S74" s="200">
        <f>'Summary (5)'!$K87</f>
        <v>3</v>
      </c>
      <c r="T74" s="200">
        <f>'Summary (5)'!$K87</f>
        <v>3</v>
      </c>
      <c r="U74" s="200">
        <f>'Summary (5)'!$K87</f>
        <v>3</v>
      </c>
      <c r="V74" s="339">
        <f>'Summary (5)'!$K87</f>
        <v>3</v>
      </c>
      <c r="W74" s="201">
        <f>'Summary (5)'!$K87</f>
        <v>3</v>
      </c>
      <c r="X74" s="199">
        <f>'Summary (5)'!$N87</f>
        <v>4</v>
      </c>
      <c r="Y74" s="200">
        <f>'Summary (5)'!$N87</f>
        <v>4</v>
      </c>
      <c r="Z74" s="200">
        <f>'Summary (5)'!$N87</f>
        <v>4</v>
      </c>
      <c r="AA74" s="200">
        <f>'Summary (5)'!$N87</f>
        <v>4</v>
      </c>
      <c r="AB74" s="200">
        <f>'Summary (5)'!$N87</f>
        <v>4</v>
      </c>
      <c r="AC74" s="339">
        <f>'Summary (5)'!$N87</f>
        <v>4</v>
      </c>
      <c r="AD74" s="201">
        <f>'Summary (5)'!$N87</f>
        <v>4</v>
      </c>
      <c r="AE74" s="199">
        <f>'Summary (5)'!$Q87</f>
        <v>5</v>
      </c>
      <c r="AF74" s="200">
        <f>'Summary (5)'!$Q87</f>
        <v>5</v>
      </c>
      <c r="AG74" s="200">
        <f>'Summary (5)'!$Q87</f>
        <v>5</v>
      </c>
      <c r="AH74" s="200">
        <f>'Summary (5)'!$Q87</f>
        <v>5</v>
      </c>
      <c r="AI74" s="200">
        <f>'Summary (5)'!$Q87</f>
        <v>5</v>
      </c>
      <c r="AJ74" s="339">
        <f>'Summary (5)'!$Q87</f>
        <v>5</v>
      </c>
      <c r="AK74" s="201">
        <f>'Summary (5)'!$Q87</f>
        <v>5</v>
      </c>
      <c r="AL74" s="199">
        <f>'Summary (5)'!$T87</f>
        <v>6</v>
      </c>
      <c r="AM74" s="200">
        <f>'Summary (5)'!$T87</f>
        <v>6</v>
      </c>
      <c r="AN74" s="200">
        <f>'Summary (5)'!$T87</f>
        <v>6</v>
      </c>
      <c r="AO74" s="200">
        <f>'Summary (5)'!$T87</f>
        <v>6</v>
      </c>
      <c r="AP74" s="200">
        <f>'Summary (5)'!$T87</f>
        <v>6</v>
      </c>
      <c r="AQ74" s="339">
        <f>'Summary (5)'!$T87</f>
        <v>6</v>
      </c>
      <c r="AR74" s="201">
        <f>'Summary (5)'!$T87</f>
        <v>6</v>
      </c>
      <c r="AS74" s="199">
        <f>'Summary (5)'!$W87</f>
        <v>7</v>
      </c>
      <c r="AT74" s="200">
        <f>'Summary (5)'!$W87</f>
        <v>7</v>
      </c>
      <c r="AU74" s="200">
        <f>'Summary (5)'!$W87</f>
        <v>7</v>
      </c>
      <c r="AV74" s="200">
        <f>'Summary (5)'!$W87</f>
        <v>7</v>
      </c>
      <c r="AW74" s="200">
        <f>'Summary (5)'!$W87</f>
        <v>7</v>
      </c>
      <c r="AX74" s="339">
        <f>'Summary (5)'!$W87</f>
        <v>7</v>
      </c>
      <c r="AY74" s="201">
        <f>'Summary (5)'!$W87</f>
        <v>7</v>
      </c>
      <c r="AZ74" s="199">
        <f>'Summary (5)'!$Z87</f>
        <v>8</v>
      </c>
      <c r="BA74" s="200">
        <f>'Summary (5)'!$Z87</f>
        <v>8</v>
      </c>
      <c r="BB74" s="200">
        <f>'Summary (5)'!$Z87</f>
        <v>8</v>
      </c>
      <c r="BC74" s="200">
        <f>'Summary (5)'!$Z87</f>
        <v>8</v>
      </c>
      <c r="BD74" s="200">
        <f>'Summary (5)'!$Z87</f>
        <v>8</v>
      </c>
      <c r="BE74" s="339">
        <f>'Summary (5)'!$Z87</f>
        <v>8</v>
      </c>
      <c r="BF74" s="201">
        <f>'Summary (5)'!$Z87</f>
        <v>8</v>
      </c>
      <c r="BG74" s="199">
        <f>'Summary (5)'!$AC87</f>
        <v>9</v>
      </c>
      <c r="BH74" s="200">
        <f>'Summary (5)'!$AC87</f>
        <v>9</v>
      </c>
      <c r="BI74" s="200">
        <f>'Summary (5)'!$AC87</f>
        <v>9</v>
      </c>
      <c r="BJ74" s="200">
        <f>'Summary (5)'!$AC87</f>
        <v>9</v>
      </c>
      <c r="BK74" s="200">
        <f>'Summary (5)'!$AC87</f>
        <v>9</v>
      </c>
      <c r="BL74" s="339">
        <f>'Summary (5)'!$AC87</f>
        <v>9</v>
      </c>
      <c r="BM74" s="201">
        <f>'Summary (5)'!$AC87</f>
        <v>9</v>
      </c>
      <c r="BN74" s="199">
        <f>'Summary (5)'!$AF87</f>
        <v>10</v>
      </c>
      <c r="BO74" s="200">
        <f>'Summary (5)'!$AF87</f>
        <v>10</v>
      </c>
      <c r="BP74" s="200">
        <f>'Summary (5)'!$AF87</f>
        <v>10</v>
      </c>
      <c r="BQ74" s="200">
        <f>'Summary (5)'!$AF87</f>
        <v>10</v>
      </c>
      <c r="BR74" s="200">
        <f>'Summary (5)'!$AF87</f>
        <v>10</v>
      </c>
      <c r="BS74" s="339">
        <f>'Summary (5)'!$AF87</f>
        <v>10</v>
      </c>
      <c r="BT74" s="201">
        <f>'Summary (5)'!$AF87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(5)'!$E88</f>
        <v>#REF!</v>
      </c>
      <c r="D75" s="65" t="e">
        <f>'Summary (5)'!$E88</f>
        <v>#REF!</v>
      </c>
      <c r="E75" s="65" t="e">
        <f>'Summary (5)'!$E88</f>
        <v>#REF!</v>
      </c>
      <c r="F75" s="65" t="e">
        <f>'Summary (5)'!$E88</f>
        <v>#REF!</v>
      </c>
      <c r="G75" s="65" t="e">
        <f>'Summary (5)'!$E88</f>
        <v>#REF!</v>
      </c>
      <c r="H75" s="340" t="e">
        <f>'Summary (5)'!$E88</f>
        <v>#REF!</v>
      </c>
      <c r="I75" s="203" t="e">
        <f>'Summary (5)'!$E88</f>
        <v>#REF!</v>
      </c>
      <c r="J75" s="202" t="e">
        <f>'Summary (5)'!$H88</f>
        <v>#REF!</v>
      </c>
      <c r="K75" s="65" t="e">
        <f>'Summary (5)'!$H88</f>
        <v>#REF!</v>
      </c>
      <c r="L75" s="65" t="e">
        <f>'Summary (5)'!$H88</f>
        <v>#REF!</v>
      </c>
      <c r="M75" s="65" t="e">
        <f>'Summary (5)'!$H88</f>
        <v>#REF!</v>
      </c>
      <c r="N75" s="65" t="e">
        <f>'Summary (5)'!$H88</f>
        <v>#REF!</v>
      </c>
      <c r="O75" s="340" t="e">
        <f>'Summary (5)'!$H88</f>
        <v>#REF!</v>
      </c>
      <c r="P75" s="203" t="e">
        <f>'Summary (5)'!$H88</f>
        <v>#REF!</v>
      </c>
      <c r="Q75" s="202" t="e">
        <f>'Summary (5)'!$K88</f>
        <v>#REF!</v>
      </c>
      <c r="R75" s="65" t="e">
        <f>'Summary (5)'!$K88</f>
        <v>#REF!</v>
      </c>
      <c r="S75" s="65" t="e">
        <f>'Summary (5)'!$K88</f>
        <v>#REF!</v>
      </c>
      <c r="T75" s="65" t="e">
        <f>'Summary (5)'!$K88</f>
        <v>#REF!</v>
      </c>
      <c r="U75" s="65" t="e">
        <f>'Summary (5)'!$K88</f>
        <v>#REF!</v>
      </c>
      <c r="V75" s="340" t="e">
        <f>'Summary (5)'!$K88</f>
        <v>#REF!</v>
      </c>
      <c r="W75" s="203" t="e">
        <f>'Summary (5)'!$K88</f>
        <v>#REF!</v>
      </c>
      <c r="X75" s="202" t="e">
        <f>'Summary (5)'!$N88</f>
        <v>#REF!</v>
      </c>
      <c r="Y75" s="65" t="e">
        <f>'Summary (5)'!$N88</f>
        <v>#REF!</v>
      </c>
      <c r="Z75" s="65" t="e">
        <f>'Summary (5)'!$N88</f>
        <v>#REF!</v>
      </c>
      <c r="AA75" s="65" t="e">
        <f>'Summary (5)'!$N88</f>
        <v>#REF!</v>
      </c>
      <c r="AB75" s="65" t="e">
        <f>'Summary (5)'!$N88</f>
        <v>#REF!</v>
      </c>
      <c r="AC75" s="340" t="e">
        <f>'Summary (5)'!$N88</f>
        <v>#REF!</v>
      </c>
      <c r="AD75" s="203" t="e">
        <f>'Summary (5)'!$N88</f>
        <v>#REF!</v>
      </c>
      <c r="AE75" s="202" t="e">
        <f>'Summary (5)'!$Q88</f>
        <v>#REF!</v>
      </c>
      <c r="AF75" s="65" t="e">
        <f>'Summary (5)'!$Q88</f>
        <v>#REF!</v>
      </c>
      <c r="AG75" s="65" t="e">
        <f>'Summary (5)'!$Q88</f>
        <v>#REF!</v>
      </c>
      <c r="AH75" s="65" t="e">
        <f>'Summary (5)'!$Q88</f>
        <v>#REF!</v>
      </c>
      <c r="AI75" s="65" t="e">
        <f>'Summary (5)'!$Q88</f>
        <v>#REF!</v>
      </c>
      <c r="AJ75" s="340" t="e">
        <f>'Summary (5)'!$Q88</f>
        <v>#REF!</v>
      </c>
      <c r="AK75" s="203" t="e">
        <f>'Summary (5)'!$Q88</f>
        <v>#REF!</v>
      </c>
      <c r="AL75" s="202" t="e">
        <f>'Summary (5)'!$T88</f>
        <v>#REF!</v>
      </c>
      <c r="AM75" s="65" t="e">
        <f>'Summary (5)'!$T88</f>
        <v>#REF!</v>
      </c>
      <c r="AN75" s="65" t="e">
        <f>'Summary (5)'!$T88</f>
        <v>#REF!</v>
      </c>
      <c r="AO75" s="65" t="e">
        <f>'Summary (5)'!$T88</f>
        <v>#REF!</v>
      </c>
      <c r="AP75" s="65" t="e">
        <f>'Summary (5)'!$T88</f>
        <v>#REF!</v>
      </c>
      <c r="AQ75" s="340" t="e">
        <f>'Summary (5)'!$T88</f>
        <v>#REF!</v>
      </c>
      <c r="AR75" s="203" t="e">
        <f>'Summary (5)'!$T88</f>
        <v>#REF!</v>
      </c>
      <c r="AS75" s="202" t="e">
        <f>'Summary (5)'!$W88</f>
        <v>#REF!</v>
      </c>
      <c r="AT75" s="65" t="e">
        <f>'Summary (5)'!$W88</f>
        <v>#REF!</v>
      </c>
      <c r="AU75" s="65" t="e">
        <f>'Summary (5)'!$W88</f>
        <v>#REF!</v>
      </c>
      <c r="AV75" s="65" t="e">
        <f>'Summary (5)'!$W88</f>
        <v>#REF!</v>
      </c>
      <c r="AW75" s="65" t="e">
        <f>'Summary (5)'!$W88</f>
        <v>#REF!</v>
      </c>
      <c r="AX75" s="340" t="e">
        <f>'Summary (5)'!$W88</f>
        <v>#REF!</v>
      </c>
      <c r="AY75" s="203" t="e">
        <f>'Summary (5)'!$W88</f>
        <v>#REF!</v>
      </c>
      <c r="AZ75" s="202" t="e">
        <f>'Summary (5)'!$Z88</f>
        <v>#REF!</v>
      </c>
      <c r="BA75" s="65" t="e">
        <f>'Summary (5)'!$Z88</f>
        <v>#REF!</v>
      </c>
      <c r="BB75" s="65" t="e">
        <f>'Summary (5)'!$Z88</f>
        <v>#REF!</v>
      </c>
      <c r="BC75" s="65" t="e">
        <f>'Summary (5)'!$Z88</f>
        <v>#REF!</v>
      </c>
      <c r="BD75" s="65" t="e">
        <f>'Summary (5)'!$Z88</f>
        <v>#REF!</v>
      </c>
      <c r="BE75" s="340" t="e">
        <f>'Summary (5)'!$Z88</f>
        <v>#REF!</v>
      </c>
      <c r="BF75" s="203" t="e">
        <f>'Summary (5)'!$Z88</f>
        <v>#REF!</v>
      </c>
      <c r="BG75" s="202" t="e">
        <f>'Summary (5)'!$AC88</f>
        <v>#REF!</v>
      </c>
      <c r="BH75" s="65" t="e">
        <f>'Summary (5)'!$AC88</f>
        <v>#REF!</v>
      </c>
      <c r="BI75" s="65" t="e">
        <f>'Summary (5)'!$AC88</f>
        <v>#REF!</v>
      </c>
      <c r="BJ75" s="65" t="e">
        <f>'Summary (5)'!$AC88</f>
        <v>#REF!</v>
      </c>
      <c r="BK75" s="65" t="e">
        <f>'Summary (5)'!$AC88</f>
        <v>#REF!</v>
      </c>
      <c r="BL75" s="340" t="e">
        <f>'Summary (5)'!$AC88</f>
        <v>#REF!</v>
      </c>
      <c r="BM75" s="203" t="e">
        <f>'Summary (5)'!$AC88</f>
        <v>#REF!</v>
      </c>
      <c r="BN75" s="202" t="e">
        <f>'Summary (5)'!$AF88</f>
        <v>#REF!</v>
      </c>
      <c r="BO75" s="65" t="e">
        <f>'Summary (5)'!$AF88</f>
        <v>#REF!</v>
      </c>
      <c r="BP75" s="65" t="e">
        <f>'Summary (5)'!$AF88</f>
        <v>#REF!</v>
      </c>
      <c r="BQ75" s="65" t="e">
        <f>'Summary (5)'!$AF88</f>
        <v>#REF!</v>
      </c>
      <c r="BR75" s="65" t="e">
        <f>'Summary (5)'!$AF88</f>
        <v>#REF!</v>
      </c>
      <c r="BS75" s="340" t="e">
        <f>'Summary (5)'!$AF88</f>
        <v>#REF!</v>
      </c>
      <c r="BT75" s="203" t="e">
        <f>'Summary (5)'!$AF88</f>
        <v>#REF!</v>
      </c>
      <c r="BU75" s="65">
        <f>'Summary (5)'!AI88</f>
        <v>45413</v>
      </c>
      <c r="BV75" s="65">
        <f>'Summary (5)'!AJ88</f>
        <v>45413</v>
      </c>
      <c r="BW75" s="65">
        <f>'Summary (5)'!AK88</f>
        <v>45413</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(5)'!$E89</f>
        <v>#REF!</v>
      </c>
      <c r="D76" s="65" t="e">
        <f>'Summary (5)'!$E89</f>
        <v>#REF!</v>
      </c>
      <c r="E76" s="65" t="e">
        <f>'Summary (5)'!$E89</f>
        <v>#REF!</v>
      </c>
      <c r="F76" s="65" t="e">
        <f>'Summary (5)'!$E89</f>
        <v>#REF!</v>
      </c>
      <c r="G76" s="65" t="e">
        <f>'Summary (5)'!$E89</f>
        <v>#REF!</v>
      </c>
      <c r="H76" s="340" t="e">
        <f>'Summary (5)'!$E89</f>
        <v>#REF!</v>
      </c>
      <c r="I76" s="203" t="e">
        <f>'Summary (5)'!$E89</f>
        <v>#REF!</v>
      </c>
      <c r="J76" s="202" t="e">
        <f>'Summary (5)'!$H89</f>
        <v>#REF!</v>
      </c>
      <c r="K76" s="65" t="e">
        <f>'Summary (5)'!$H89</f>
        <v>#REF!</v>
      </c>
      <c r="L76" s="65" t="e">
        <f>'Summary (5)'!$H89</f>
        <v>#REF!</v>
      </c>
      <c r="M76" s="65" t="e">
        <f>'Summary (5)'!$H89</f>
        <v>#REF!</v>
      </c>
      <c r="N76" s="65" t="e">
        <f>'Summary (5)'!$H89</f>
        <v>#REF!</v>
      </c>
      <c r="O76" s="340" t="e">
        <f>'Summary (5)'!$H89</f>
        <v>#REF!</v>
      </c>
      <c r="P76" s="203" t="e">
        <f>'Summary (5)'!$H89</f>
        <v>#REF!</v>
      </c>
      <c r="Q76" s="202" t="e">
        <f>'Summary (5)'!$K89</f>
        <v>#REF!</v>
      </c>
      <c r="R76" s="65" t="e">
        <f>'Summary (5)'!$K89</f>
        <v>#REF!</v>
      </c>
      <c r="S76" s="65" t="e">
        <f>'Summary (5)'!$K89</f>
        <v>#REF!</v>
      </c>
      <c r="T76" s="65" t="e">
        <f>'Summary (5)'!$K89</f>
        <v>#REF!</v>
      </c>
      <c r="U76" s="65" t="e">
        <f>'Summary (5)'!$K89</f>
        <v>#REF!</v>
      </c>
      <c r="V76" s="340" t="e">
        <f>'Summary (5)'!$K89</f>
        <v>#REF!</v>
      </c>
      <c r="W76" s="203" t="e">
        <f>'Summary (5)'!$K89</f>
        <v>#REF!</v>
      </c>
      <c r="X76" s="202" t="e">
        <f>'Summary (5)'!$N89</f>
        <v>#REF!</v>
      </c>
      <c r="Y76" s="65" t="e">
        <f>'Summary (5)'!$N89</f>
        <v>#REF!</v>
      </c>
      <c r="Z76" s="65" t="e">
        <f>'Summary (5)'!$N89</f>
        <v>#REF!</v>
      </c>
      <c r="AA76" s="65" t="e">
        <f>'Summary (5)'!$N89</f>
        <v>#REF!</v>
      </c>
      <c r="AB76" s="65" t="e">
        <f>'Summary (5)'!$N89</f>
        <v>#REF!</v>
      </c>
      <c r="AC76" s="340" t="e">
        <f>'Summary (5)'!$N89</f>
        <v>#REF!</v>
      </c>
      <c r="AD76" s="203" t="e">
        <f>'Summary (5)'!$N89</f>
        <v>#REF!</v>
      </c>
      <c r="AE76" s="202" t="e">
        <f>'Summary (5)'!$Q89</f>
        <v>#REF!</v>
      </c>
      <c r="AF76" s="65" t="e">
        <f>'Summary (5)'!$Q89</f>
        <v>#REF!</v>
      </c>
      <c r="AG76" s="65" t="e">
        <f>'Summary (5)'!$Q89</f>
        <v>#REF!</v>
      </c>
      <c r="AH76" s="65" t="e">
        <f>'Summary (5)'!$Q89</f>
        <v>#REF!</v>
      </c>
      <c r="AI76" s="65" t="e">
        <f>'Summary (5)'!$Q89</f>
        <v>#REF!</v>
      </c>
      <c r="AJ76" s="340" t="e">
        <f>'Summary (5)'!$Q89</f>
        <v>#REF!</v>
      </c>
      <c r="AK76" s="203" t="e">
        <f>'Summary (5)'!$Q89</f>
        <v>#REF!</v>
      </c>
      <c r="AL76" s="202" t="e">
        <f>'Summary (5)'!$T89</f>
        <v>#REF!</v>
      </c>
      <c r="AM76" s="65" t="e">
        <f>'Summary (5)'!$T89</f>
        <v>#REF!</v>
      </c>
      <c r="AN76" s="65" t="e">
        <f>'Summary (5)'!$T89</f>
        <v>#REF!</v>
      </c>
      <c r="AO76" s="65" t="e">
        <f>'Summary (5)'!$T89</f>
        <v>#REF!</v>
      </c>
      <c r="AP76" s="65" t="e">
        <f>'Summary (5)'!$T89</f>
        <v>#REF!</v>
      </c>
      <c r="AQ76" s="340" t="e">
        <f>'Summary (5)'!$T89</f>
        <v>#REF!</v>
      </c>
      <c r="AR76" s="203" t="e">
        <f>'Summary (5)'!$T89</f>
        <v>#REF!</v>
      </c>
      <c r="AS76" s="202" t="e">
        <f>'Summary (5)'!$W89</f>
        <v>#REF!</v>
      </c>
      <c r="AT76" s="65" t="e">
        <f>'Summary (5)'!$W89</f>
        <v>#REF!</v>
      </c>
      <c r="AU76" s="65" t="e">
        <f>'Summary (5)'!$W89</f>
        <v>#REF!</v>
      </c>
      <c r="AV76" s="65" t="e">
        <f>'Summary (5)'!$W89</f>
        <v>#REF!</v>
      </c>
      <c r="AW76" s="65" t="e">
        <f>'Summary (5)'!$W89</f>
        <v>#REF!</v>
      </c>
      <c r="AX76" s="340" t="e">
        <f>'Summary (5)'!$W89</f>
        <v>#REF!</v>
      </c>
      <c r="AY76" s="203" t="e">
        <f>'Summary (5)'!$W89</f>
        <v>#REF!</v>
      </c>
      <c r="AZ76" s="202" t="e">
        <f>'Summary (5)'!$Z89</f>
        <v>#REF!</v>
      </c>
      <c r="BA76" s="65" t="e">
        <f>'Summary (5)'!$Z89</f>
        <v>#REF!</v>
      </c>
      <c r="BB76" s="65" t="e">
        <f>'Summary (5)'!$Z89</f>
        <v>#REF!</v>
      </c>
      <c r="BC76" s="65" t="e">
        <f>'Summary (5)'!$Z89</f>
        <v>#REF!</v>
      </c>
      <c r="BD76" s="65" t="e">
        <f>'Summary (5)'!$Z89</f>
        <v>#REF!</v>
      </c>
      <c r="BE76" s="340" t="e">
        <f>'Summary (5)'!$Z89</f>
        <v>#REF!</v>
      </c>
      <c r="BF76" s="203" t="e">
        <f>'Summary (5)'!$Z89</f>
        <v>#REF!</v>
      </c>
      <c r="BG76" s="202" t="e">
        <f>'Summary (5)'!$AC89</f>
        <v>#REF!</v>
      </c>
      <c r="BH76" s="65" t="e">
        <f>'Summary (5)'!$AC89</f>
        <v>#REF!</v>
      </c>
      <c r="BI76" s="65" t="e">
        <f>'Summary (5)'!$AC89</f>
        <v>#REF!</v>
      </c>
      <c r="BJ76" s="65" t="e">
        <f>'Summary (5)'!$AC89</f>
        <v>#REF!</v>
      </c>
      <c r="BK76" s="65" t="e">
        <f>'Summary (5)'!$AC89</f>
        <v>#REF!</v>
      </c>
      <c r="BL76" s="340" t="e">
        <f>'Summary (5)'!$AC89</f>
        <v>#REF!</v>
      </c>
      <c r="BM76" s="203" t="e">
        <f>'Summary (5)'!$AC89</f>
        <v>#REF!</v>
      </c>
      <c r="BN76" s="202" t="e">
        <f>'Summary (5)'!$AF89</f>
        <v>#REF!</v>
      </c>
      <c r="BO76" s="65" t="e">
        <f>'Summary (5)'!$AF89</f>
        <v>#REF!</v>
      </c>
      <c r="BP76" s="65" t="e">
        <f>'Summary (5)'!$AF89</f>
        <v>#REF!</v>
      </c>
      <c r="BQ76" s="65" t="e">
        <f>'Summary (5)'!$AF89</f>
        <v>#REF!</v>
      </c>
      <c r="BR76" s="65" t="e">
        <f>'Summary (5)'!$AF89</f>
        <v>#REF!</v>
      </c>
      <c r="BS76" s="340" t="e">
        <f>'Summary (5)'!$AF89</f>
        <v>#REF!</v>
      </c>
      <c r="BT76" s="203" t="e">
        <f>'Summary (5)'!$AF89</f>
        <v>#REF!</v>
      </c>
      <c r="BU76" s="65">
        <f>'Summary (5)'!AI89</f>
        <v>47238</v>
      </c>
      <c r="BV76" s="65">
        <f>'Summary (5)'!AJ89</f>
        <v>47238</v>
      </c>
      <c r="BW76" s="65">
        <f>'Summary (5)'!AK89</f>
        <v>47238</v>
      </c>
    </row>
    <row r="77" spans="1:112" s="60" customFormat="1">
      <c r="A77" s="482" t="s">
        <v>220</v>
      </c>
      <c r="B77" s="482"/>
      <c r="C77" s="202">
        <f>'Summary (5)'!$E90</f>
        <v>0</v>
      </c>
      <c r="D77" s="65">
        <f>'Summary (5)'!$E90</f>
        <v>0</v>
      </c>
      <c r="E77" s="65">
        <f>'Summary (5)'!$E90</f>
        <v>0</v>
      </c>
      <c r="F77" s="65">
        <f>'Summary (5)'!$E90</f>
        <v>0</v>
      </c>
      <c r="G77" s="65">
        <f>'Summary (5)'!$E90</f>
        <v>0</v>
      </c>
      <c r="H77" s="340">
        <f>'Summary (5)'!$E90</f>
        <v>0</v>
      </c>
      <c r="I77" s="203">
        <f>'Summary (5)'!$E90</f>
        <v>0</v>
      </c>
      <c r="J77" s="202">
        <f>'Summary (5)'!$H90</f>
        <v>0</v>
      </c>
      <c r="K77" s="65">
        <f>'Summary (5)'!$H90</f>
        <v>0</v>
      </c>
      <c r="L77" s="65">
        <f>'Summary (5)'!$H90</f>
        <v>0</v>
      </c>
      <c r="M77" s="65">
        <f>'Summary (5)'!$H90</f>
        <v>0</v>
      </c>
      <c r="N77" s="65">
        <f>'Summary (5)'!$H90</f>
        <v>0</v>
      </c>
      <c r="O77" s="340">
        <f>'Summary (5)'!$H90</f>
        <v>0</v>
      </c>
      <c r="P77" s="203">
        <f>'Summary (5)'!$H90</f>
        <v>0</v>
      </c>
      <c r="Q77" s="202">
        <f>'Summary (5)'!$K90</f>
        <v>0</v>
      </c>
      <c r="R77" s="65">
        <f>'Summary (5)'!$K90</f>
        <v>0</v>
      </c>
      <c r="S77" s="65">
        <f>'Summary (5)'!$K90</f>
        <v>0</v>
      </c>
      <c r="T77" s="65">
        <f>'Summary (5)'!$K90</f>
        <v>0</v>
      </c>
      <c r="U77" s="65">
        <f>'Summary (5)'!$K90</f>
        <v>0</v>
      </c>
      <c r="V77" s="340">
        <f>'Summary (5)'!$K90</f>
        <v>0</v>
      </c>
      <c r="W77" s="203">
        <f>'Summary (5)'!$K90</f>
        <v>0</v>
      </c>
      <c r="X77" s="202">
        <f>'Summary (5)'!$N90</f>
        <v>0</v>
      </c>
      <c r="Y77" s="65">
        <f>'Summary (5)'!$N90</f>
        <v>0</v>
      </c>
      <c r="Z77" s="65">
        <f>'Summary (5)'!$N90</f>
        <v>0</v>
      </c>
      <c r="AA77" s="65">
        <f>'Summary (5)'!$N90</f>
        <v>0</v>
      </c>
      <c r="AB77" s="65">
        <f>'Summary (5)'!$N90</f>
        <v>0</v>
      </c>
      <c r="AC77" s="340">
        <f>'Summary (5)'!$N90</f>
        <v>0</v>
      </c>
      <c r="AD77" s="203">
        <f>'Summary (5)'!$N90</f>
        <v>0</v>
      </c>
      <c r="AE77" s="202">
        <f>'Summary (5)'!$Q90</f>
        <v>0</v>
      </c>
      <c r="AF77" s="65">
        <f>'Summary (5)'!$Q90</f>
        <v>0</v>
      </c>
      <c r="AG77" s="65">
        <f>'Summary (5)'!$Q90</f>
        <v>0</v>
      </c>
      <c r="AH77" s="65">
        <f>'Summary (5)'!$Q90</f>
        <v>0</v>
      </c>
      <c r="AI77" s="65">
        <f>'Summary (5)'!$Q90</f>
        <v>0</v>
      </c>
      <c r="AJ77" s="340">
        <f>'Summary (5)'!$Q90</f>
        <v>0</v>
      </c>
      <c r="AK77" s="203">
        <f>'Summary (5)'!$Q90</f>
        <v>0</v>
      </c>
      <c r="AL77" s="202">
        <f>'Summary (5)'!$T90</f>
        <v>0</v>
      </c>
      <c r="AM77" s="65">
        <f>'Summary (5)'!$T90</f>
        <v>0</v>
      </c>
      <c r="AN77" s="65">
        <f>'Summary (5)'!$T90</f>
        <v>0</v>
      </c>
      <c r="AO77" s="65">
        <f>'Summary (5)'!$T90</f>
        <v>0</v>
      </c>
      <c r="AP77" s="65">
        <f>'Summary (5)'!$T90</f>
        <v>0</v>
      </c>
      <c r="AQ77" s="340">
        <f>'Summary (5)'!$T90</f>
        <v>0</v>
      </c>
      <c r="AR77" s="203">
        <f>'Summary (5)'!$T90</f>
        <v>0</v>
      </c>
      <c r="AS77" s="202">
        <f>'Summary (5)'!$W90</f>
        <v>0</v>
      </c>
      <c r="AT77" s="65">
        <f>'Summary (5)'!$W90</f>
        <v>0</v>
      </c>
      <c r="AU77" s="65">
        <f>'Summary (5)'!$W90</f>
        <v>0</v>
      </c>
      <c r="AV77" s="65">
        <f>'Summary (5)'!$W90</f>
        <v>0</v>
      </c>
      <c r="AW77" s="65">
        <f>'Summary (5)'!$W90</f>
        <v>0</v>
      </c>
      <c r="AX77" s="340">
        <f>'Summary (5)'!$W90</f>
        <v>0</v>
      </c>
      <c r="AY77" s="203">
        <f>'Summary (5)'!$W90</f>
        <v>0</v>
      </c>
      <c r="AZ77" s="202">
        <f>'Summary (5)'!$Z90</f>
        <v>0</v>
      </c>
      <c r="BA77" s="65">
        <f>'Summary (5)'!$Z90</f>
        <v>0</v>
      </c>
      <c r="BB77" s="65">
        <f>'Summary (5)'!$Z90</f>
        <v>0</v>
      </c>
      <c r="BC77" s="65">
        <f>'Summary (5)'!$Z90</f>
        <v>0</v>
      </c>
      <c r="BD77" s="65">
        <f>'Summary (5)'!$Z90</f>
        <v>0</v>
      </c>
      <c r="BE77" s="340">
        <f>'Summary (5)'!$Z90</f>
        <v>0</v>
      </c>
      <c r="BF77" s="203">
        <f>'Summary (5)'!$Z90</f>
        <v>0</v>
      </c>
      <c r="BG77" s="202">
        <f>'Summary (5)'!$AC90</f>
        <v>0</v>
      </c>
      <c r="BH77" s="65">
        <f>'Summary (5)'!$AC90</f>
        <v>0</v>
      </c>
      <c r="BI77" s="65">
        <f>'Summary (5)'!$AC90</f>
        <v>0</v>
      </c>
      <c r="BJ77" s="65">
        <f>'Summary (5)'!$AC90</f>
        <v>0</v>
      </c>
      <c r="BK77" s="65">
        <f>'Summary (5)'!$AC90</f>
        <v>0</v>
      </c>
      <c r="BL77" s="340">
        <f>'Summary (5)'!$AC90</f>
        <v>0</v>
      </c>
      <c r="BM77" s="203">
        <f>'Summary (5)'!$AC90</f>
        <v>0</v>
      </c>
      <c r="BN77" s="202">
        <f>'Summary (5)'!$AF90</f>
        <v>0</v>
      </c>
      <c r="BO77" s="65">
        <f>'Summary (5)'!$AF90</f>
        <v>0</v>
      </c>
      <c r="BP77" s="65">
        <f>'Summary (5)'!$AF90</f>
        <v>0</v>
      </c>
      <c r="BQ77" s="65">
        <f>'Summary (5)'!$AF90</f>
        <v>0</v>
      </c>
      <c r="BR77" s="65">
        <f>'Summary (5)'!$AF90</f>
        <v>0</v>
      </c>
      <c r="BS77" s="340">
        <f>'Summary (5)'!$AF90</f>
        <v>0</v>
      </c>
      <c r="BT77" s="203">
        <f>'Summary (5)'!$AF90</f>
        <v>0</v>
      </c>
      <c r="BU77" s="65">
        <f>'Summary (5)'!AI90</f>
        <v>0</v>
      </c>
      <c r="BV77" s="65">
        <f>'Summary (5)'!AJ90</f>
        <v>0</v>
      </c>
      <c r="BW77" s="65">
        <f>'Summary (5)'!AK90</f>
        <v>0</v>
      </c>
    </row>
    <row r="78" spans="1:112" s="60" customFormat="1" ht="16.5" thickBot="1">
      <c r="A78" s="484" t="s">
        <v>234</v>
      </c>
      <c r="B78" s="484"/>
      <c r="C78" s="204" t="e">
        <f>'Summary (5)'!$E91</f>
        <v>#REF!</v>
      </c>
      <c r="D78" s="205" t="e">
        <f>'Summary (5)'!$E91</f>
        <v>#REF!</v>
      </c>
      <c r="E78" s="205" t="e">
        <f>'Summary (5)'!$E91</f>
        <v>#REF!</v>
      </c>
      <c r="F78" s="205" t="e">
        <f>'Summary (5)'!$E91</f>
        <v>#REF!</v>
      </c>
      <c r="G78" s="205" t="e">
        <f>'Summary (5)'!$E91</f>
        <v>#REF!</v>
      </c>
      <c r="H78" s="341" t="e">
        <f>'Summary (5)'!$E91</f>
        <v>#REF!</v>
      </c>
      <c r="I78" s="206" t="e">
        <f>'Summary (5)'!$E91</f>
        <v>#REF!</v>
      </c>
      <c r="J78" s="204" t="e">
        <f>'Summary (5)'!$H91</f>
        <v>#REF!</v>
      </c>
      <c r="K78" s="205" t="e">
        <f>'Summary (5)'!$H91</f>
        <v>#REF!</v>
      </c>
      <c r="L78" s="205" t="e">
        <f>'Summary (5)'!$H91</f>
        <v>#REF!</v>
      </c>
      <c r="M78" s="205" t="e">
        <f>'Summary (5)'!$H91</f>
        <v>#REF!</v>
      </c>
      <c r="N78" s="205" t="e">
        <f>'Summary (5)'!$H91</f>
        <v>#REF!</v>
      </c>
      <c r="O78" s="341" t="e">
        <f>'Summary (5)'!$H91</f>
        <v>#REF!</v>
      </c>
      <c r="P78" s="206" t="e">
        <f>'Summary (5)'!$H91</f>
        <v>#REF!</v>
      </c>
      <c r="Q78" s="204" t="e">
        <f>'Summary (5)'!$K91</f>
        <v>#REF!</v>
      </c>
      <c r="R78" s="205" t="e">
        <f>'Summary (5)'!$K91</f>
        <v>#REF!</v>
      </c>
      <c r="S78" s="205" t="e">
        <f>'Summary (5)'!$K91</f>
        <v>#REF!</v>
      </c>
      <c r="T78" s="205" t="e">
        <f>'Summary (5)'!$K91</f>
        <v>#REF!</v>
      </c>
      <c r="U78" s="205" t="e">
        <f>'Summary (5)'!$K91</f>
        <v>#REF!</v>
      </c>
      <c r="V78" s="341" t="e">
        <f>'Summary (5)'!$K91</f>
        <v>#REF!</v>
      </c>
      <c r="W78" s="206" t="e">
        <f>'Summary (5)'!$K91</f>
        <v>#REF!</v>
      </c>
      <c r="X78" s="204" t="e">
        <f>'Summary (5)'!$N91</f>
        <v>#REF!</v>
      </c>
      <c r="Y78" s="205" t="e">
        <f>'Summary (5)'!$N91</f>
        <v>#REF!</v>
      </c>
      <c r="Z78" s="205" t="e">
        <f>'Summary (5)'!$N91</f>
        <v>#REF!</v>
      </c>
      <c r="AA78" s="205" t="e">
        <f>'Summary (5)'!$N91</f>
        <v>#REF!</v>
      </c>
      <c r="AB78" s="205" t="e">
        <f>'Summary (5)'!$N91</f>
        <v>#REF!</v>
      </c>
      <c r="AC78" s="341" t="e">
        <f>'Summary (5)'!$N91</f>
        <v>#REF!</v>
      </c>
      <c r="AD78" s="206" t="e">
        <f>'Summary (5)'!$N91</f>
        <v>#REF!</v>
      </c>
      <c r="AE78" s="204" t="e">
        <f>'Summary (5)'!$Q91</f>
        <v>#REF!</v>
      </c>
      <c r="AF78" s="205" t="e">
        <f>'Summary (5)'!$Q91</f>
        <v>#REF!</v>
      </c>
      <c r="AG78" s="205" t="e">
        <f>'Summary (5)'!$Q91</f>
        <v>#REF!</v>
      </c>
      <c r="AH78" s="205" t="e">
        <f>'Summary (5)'!$Q91</f>
        <v>#REF!</v>
      </c>
      <c r="AI78" s="205" t="e">
        <f>'Summary (5)'!$Q91</f>
        <v>#REF!</v>
      </c>
      <c r="AJ78" s="341" t="e">
        <f>'Summary (5)'!$Q91</f>
        <v>#REF!</v>
      </c>
      <c r="AK78" s="206" t="e">
        <f>'Summary (5)'!$Q91</f>
        <v>#REF!</v>
      </c>
      <c r="AL78" s="204" t="e">
        <f>'Summary (5)'!$T91</f>
        <v>#REF!</v>
      </c>
      <c r="AM78" s="205" t="e">
        <f>'Summary (5)'!$T91</f>
        <v>#REF!</v>
      </c>
      <c r="AN78" s="205" t="e">
        <f>'Summary (5)'!$T91</f>
        <v>#REF!</v>
      </c>
      <c r="AO78" s="205" t="e">
        <f>'Summary (5)'!$T91</f>
        <v>#REF!</v>
      </c>
      <c r="AP78" s="205" t="e">
        <f>'Summary (5)'!$T91</f>
        <v>#REF!</v>
      </c>
      <c r="AQ78" s="341" t="e">
        <f>'Summary (5)'!$T91</f>
        <v>#REF!</v>
      </c>
      <c r="AR78" s="206" t="e">
        <f>'Summary (5)'!$T91</f>
        <v>#REF!</v>
      </c>
      <c r="AS78" s="204" t="e">
        <f>'Summary (5)'!$W91</f>
        <v>#REF!</v>
      </c>
      <c r="AT78" s="205" t="e">
        <f>'Summary (5)'!$W91</f>
        <v>#REF!</v>
      </c>
      <c r="AU78" s="205" t="e">
        <f>'Summary (5)'!$W91</f>
        <v>#REF!</v>
      </c>
      <c r="AV78" s="205" t="e">
        <f>'Summary (5)'!$W91</f>
        <v>#REF!</v>
      </c>
      <c r="AW78" s="205" t="e">
        <f>'Summary (5)'!$W91</f>
        <v>#REF!</v>
      </c>
      <c r="AX78" s="341" t="e">
        <f>'Summary (5)'!$W91</f>
        <v>#REF!</v>
      </c>
      <c r="AY78" s="206" t="e">
        <f>'Summary (5)'!$W91</f>
        <v>#REF!</v>
      </c>
      <c r="AZ78" s="204" t="e">
        <f>'Summary (5)'!$Z91</f>
        <v>#REF!</v>
      </c>
      <c r="BA78" s="205" t="e">
        <f>'Summary (5)'!$Z91</f>
        <v>#REF!</v>
      </c>
      <c r="BB78" s="205" t="e">
        <f>'Summary (5)'!$Z91</f>
        <v>#REF!</v>
      </c>
      <c r="BC78" s="205" t="e">
        <f>'Summary (5)'!$Z91</f>
        <v>#REF!</v>
      </c>
      <c r="BD78" s="205" t="e">
        <f>'Summary (5)'!$Z91</f>
        <v>#REF!</v>
      </c>
      <c r="BE78" s="341" t="e">
        <f>'Summary (5)'!$Z91</f>
        <v>#REF!</v>
      </c>
      <c r="BF78" s="206" t="e">
        <f>'Summary (5)'!$Z91</f>
        <v>#REF!</v>
      </c>
      <c r="BG78" s="204" t="e">
        <f>'Summary (5)'!$AC91</f>
        <v>#REF!</v>
      </c>
      <c r="BH78" s="205" t="e">
        <f>'Summary (5)'!$AC91</f>
        <v>#REF!</v>
      </c>
      <c r="BI78" s="205" t="e">
        <f>'Summary (5)'!$AC91</f>
        <v>#REF!</v>
      </c>
      <c r="BJ78" s="205" t="e">
        <f>'Summary (5)'!$AC91</f>
        <v>#REF!</v>
      </c>
      <c r="BK78" s="205" t="e">
        <f>'Summary (5)'!$AC91</f>
        <v>#REF!</v>
      </c>
      <c r="BL78" s="341" t="e">
        <f>'Summary (5)'!$AC91</f>
        <v>#REF!</v>
      </c>
      <c r="BM78" s="206" t="e">
        <f>'Summary (5)'!$AC91</f>
        <v>#REF!</v>
      </c>
      <c r="BN78" s="204" t="e">
        <f>'Summary (5)'!$AF91</f>
        <v>#REF!</v>
      </c>
      <c r="BO78" s="205" t="e">
        <f>'Summary (5)'!$AF91</f>
        <v>#REF!</v>
      </c>
      <c r="BP78" s="205" t="e">
        <f>'Summary (5)'!$AF91</f>
        <v>#REF!</v>
      </c>
      <c r="BQ78" s="205" t="e">
        <f>'Summary (5)'!$AF91</f>
        <v>#REF!</v>
      </c>
      <c r="BR78" s="205" t="e">
        <f>'Summary (5)'!$AF91</f>
        <v>#REF!</v>
      </c>
      <c r="BS78" s="341" t="e">
        <f>'Summary (5)'!$AF91</f>
        <v>#REF!</v>
      </c>
      <c r="BT78" s="206" t="e">
        <f>'Summary (5)'!$AF91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329" priority="13">
      <formula>AND(C15&gt;0,C15&lt;C$79)</formula>
    </cfRule>
  </conditionalFormatting>
  <conditionalFormatting sqref="C15:E57 J15:L57 Q15:S57 X15:Z57 AE15:AG57 AL15:AN57 AS15:AU57 AZ15:BB57 BG15:BI57 BN15:BP57">
    <cfRule type="expression" dxfId="328" priority="10">
      <formula>$A15=""</formula>
    </cfRule>
    <cfRule type="containsBlanks" dxfId="327" priority="12">
      <formula>LEN(TRIM(C15))=0</formula>
    </cfRule>
  </conditionalFormatting>
  <conditionalFormatting sqref="C59:BQ62 BR61 BT61">
    <cfRule type="expression" dxfId="325" priority="526">
      <formula>C$77&gt;C$76</formula>
    </cfRule>
  </conditionalFormatting>
  <conditionalFormatting sqref="C15:BT57 C58 G58:J58 Q58 X58 AE58 AL58 AS58 AZ58 BG58 BN58 N58:P62 U58:W62 AB58:AD62 AI58:AK62 AP58:AR62 AW58:AY62 BD58:BF62 BK58:BM62 BR58:BT62">
    <cfRule type="expression" dxfId="324" priority="7">
      <formula>C$77&gt;C$76</formula>
    </cfRule>
  </conditionalFormatting>
  <conditionalFormatting sqref="N60 P60 U60 W60 AB60 AD60 AI60 AK60 AP60 AR60 AW60 AY60 BD60 BF60 BK60 BM60 BR60 BT60 G60 I60">
    <cfRule type="containsBlanks" dxfId="323" priority="11">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25" id="{A00570C2-FC0C-44D2-9F99-F68D629F2FAF}">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529" id="{720D502F-6551-4AEA-95C8-F7D11E24EAD5}">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L125"/>
  <sheetViews>
    <sheetView showGridLines="0" showZeros="0" zoomScaleNormal="100" workbookViewId="0">
      <pane xSplit="1" ySplit="13" topLeftCell="I75" activePane="bottomRight" state="frozen"/>
      <selection activeCell="B9" sqref="B9:I9"/>
      <selection pane="topRight" activeCell="B9" sqref="B9:I9"/>
      <selection pane="bottomLeft" activeCell="B9" sqref="B9:I9"/>
      <selection pane="bottomRight" activeCell="B9" sqref="B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63" t="str">
        <f>'Summary (5)'!A1</f>
        <v>DEPARTMENT OF HOMELESSNESS AND SUPPORTIVE HOUSING</v>
      </c>
      <c r="B1" s="63"/>
      <c r="C1" s="56"/>
      <c r="D1" s="56"/>
      <c r="E1" s="56"/>
      <c r="F1" s="56"/>
      <c r="G1" s="56"/>
      <c r="AI1" s="437"/>
    </row>
    <row r="2" spans="1:35" ht="15.75">
      <c r="A2" s="63" t="s">
        <v>288</v>
      </c>
      <c r="B2" s="63"/>
      <c r="C2" s="63"/>
      <c r="D2" s="56"/>
      <c r="E2" s="56"/>
      <c r="F2" s="56"/>
      <c r="G2" s="59"/>
    </row>
    <row r="3" spans="1:35" ht="15" customHeight="1">
      <c r="A3" s="68" t="s">
        <v>220</v>
      </c>
      <c r="B3" s="587">
        <f>'Summary (5)'!B3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(5)'!A7</f>
        <v>Provider Name</v>
      </c>
      <c r="B4" s="588">
        <f>'Summary (5)'!B7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(5)'!A8</f>
        <v>Program</v>
      </c>
      <c r="B5" s="588" t="str">
        <f>'Summary (5)'!B8</f>
        <v>RFQ #142 TAY Site in SOMA</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75">
      <c r="A6" s="69" t="str">
        <f>'Summary (5)'!A9</f>
        <v>F$P Contract ID#</v>
      </c>
      <c r="B6" s="589" t="e">
        <f>'Summary (5)'!B9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75">
      <c r="A7" s="69" t="s">
        <v>283</v>
      </c>
      <c r="B7" s="593">
        <f>'Summary (5)'!B12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9" t="e">
        <f>'Summary (5)'!E17</f>
        <v>#REF!</v>
      </c>
      <c r="D8" s="1599"/>
      <c r="E8" s="1599"/>
      <c r="F8" s="1598" t="e">
        <f>'Summary (5)'!H17</f>
        <v>#REF!</v>
      </c>
      <c r="G8" s="1598"/>
      <c r="H8" s="1598"/>
      <c r="I8" s="1598" t="e">
        <f>'Summary (5)'!K17</f>
        <v>#REF!</v>
      </c>
      <c r="J8" s="1598"/>
      <c r="K8" s="1598"/>
      <c r="L8" s="1598" t="e">
        <f>'Summary (5)'!N17</f>
        <v>#REF!</v>
      </c>
      <c r="M8" s="1598"/>
      <c r="N8" s="1598"/>
      <c r="O8" s="1598" t="e">
        <f>'Summary (5)'!Q17</f>
        <v>#REF!</v>
      </c>
      <c r="P8" s="1598"/>
      <c r="Q8" s="1598"/>
      <c r="R8" s="1598" t="e">
        <f>'Summary (5)'!T17</f>
        <v>#REF!</v>
      </c>
      <c r="S8" s="1598"/>
      <c r="T8" s="1598"/>
      <c r="U8" s="1598" t="e">
        <f>'Summary (5)'!W17</f>
        <v>#REF!</v>
      </c>
      <c r="V8" s="1598"/>
      <c r="W8" s="1598"/>
      <c r="X8" s="1598" t="e">
        <f>'Summary (5)'!Z17</f>
        <v>#REF!</v>
      </c>
      <c r="Y8" s="1598"/>
      <c r="Z8" s="1598"/>
      <c r="AA8" s="1598" t="e">
        <f>'Summary (5)'!AC17</f>
        <v>#REF!</v>
      </c>
      <c r="AB8" s="1598"/>
      <c r="AC8" s="1598"/>
      <c r="AD8" s="1598" t="e">
        <f>'Summary (5)'!AF17</f>
        <v>#REF!</v>
      </c>
      <c r="AE8" s="1598"/>
      <c r="AF8" s="1598"/>
    </row>
    <row r="9" spans="1:35" ht="24.75" customHeight="1">
      <c r="C9" s="1607" t="str">
        <f>'Summary (5)'!E18</f>
        <v>Year 1</v>
      </c>
      <c r="D9" s="1608"/>
      <c r="E9" s="1609"/>
      <c r="F9" s="1622" t="str">
        <f>'Summary (5)'!H18</f>
        <v>Year 2</v>
      </c>
      <c r="G9" s="1623"/>
      <c r="H9" s="1624"/>
      <c r="I9" s="1625" t="str">
        <f>'Summary (5)'!K18</f>
        <v>Year 3</v>
      </c>
      <c r="J9" s="1626"/>
      <c r="K9" s="1627"/>
      <c r="L9" s="1628" t="str">
        <f>'Summary (5)'!N18</f>
        <v>Year 4</v>
      </c>
      <c r="M9" s="1629"/>
      <c r="N9" s="1630"/>
      <c r="O9" s="1631" t="str">
        <f>'Summary (5)'!Q18</f>
        <v>Year 5</v>
      </c>
      <c r="P9" s="1632"/>
      <c r="Q9" s="1633"/>
      <c r="R9" s="1634" t="str">
        <f>'Summary (5)'!T18</f>
        <v>Year 6</v>
      </c>
      <c r="S9" s="1635"/>
      <c r="T9" s="1636"/>
      <c r="U9" s="1637" t="str">
        <f>'Summary (5)'!W18</f>
        <v>Year 7</v>
      </c>
      <c r="V9" s="1638"/>
      <c r="W9" s="1639"/>
      <c r="X9" s="1610" t="str">
        <f>'Summary (5)'!Z18</f>
        <v>Year 8</v>
      </c>
      <c r="Y9" s="1611"/>
      <c r="Z9" s="1612"/>
      <c r="AA9" s="1613" t="str">
        <f>'Summary (5)'!AC18</f>
        <v>Year 9</v>
      </c>
      <c r="AB9" s="1614"/>
      <c r="AC9" s="1615"/>
      <c r="AD9" s="1616" t="str">
        <f>'Summary (5)'!AF18</f>
        <v>Year 10</v>
      </c>
      <c r="AE9" s="1617"/>
      <c r="AF9" s="1618"/>
      <c r="AG9" s="1619" t="s">
        <v>259</v>
      </c>
      <c r="AH9" s="1620"/>
      <c r="AI9" s="1621"/>
    </row>
    <row r="10" spans="1:35" s="21" customFormat="1" ht="27" customHeight="1">
      <c r="C10" s="526" t="e">
        <f>'Salary Detail (5)'!G11</f>
        <v>#REF!</v>
      </c>
      <c r="D10" s="527" t="e">
        <f>'Salary Detail (5)'!H11</f>
        <v>#REF!</v>
      </c>
      <c r="E10" s="528" t="e">
        <f>'Salary Detail (5)'!I11</f>
        <v>#REF!</v>
      </c>
      <c r="F10" s="529" t="e">
        <f>'Salary Detail (5)'!N11</f>
        <v>#REF!</v>
      </c>
      <c r="G10" s="530" t="e">
        <f>'Salary Detail (5)'!O11</f>
        <v>#REF!</v>
      </c>
      <c r="H10" s="531" t="e">
        <f>'Salary Detail (5)'!P11</f>
        <v>#REF!</v>
      </c>
      <c r="I10" s="532" t="e">
        <f>'Salary Detail (5)'!U11</f>
        <v>#REF!</v>
      </c>
      <c r="J10" s="533" t="e">
        <f>'Salary Detail (5)'!V11</f>
        <v>#REF!</v>
      </c>
      <c r="K10" s="534" t="e">
        <f>'Salary Detail (5)'!W11</f>
        <v>#REF!</v>
      </c>
      <c r="L10" s="535" t="e">
        <f>'Salary Detail (5)'!AB11</f>
        <v>#REF!</v>
      </c>
      <c r="M10" s="536" t="e">
        <f>'Salary Detail (5)'!AC11</f>
        <v>#REF!</v>
      </c>
      <c r="N10" s="537" t="e">
        <f>'Salary Detail (5)'!AD11</f>
        <v>#REF!</v>
      </c>
      <c r="O10" s="538" t="e">
        <f>'Salary Detail (5)'!AI11</f>
        <v>#REF!</v>
      </c>
      <c r="P10" s="539" t="e">
        <f>'Salary Detail (5)'!AJ11</f>
        <v>#REF!</v>
      </c>
      <c r="Q10" s="540" t="e">
        <f>'Salary Detail (5)'!AK11</f>
        <v>#REF!</v>
      </c>
      <c r="R10" s="541" t="e">
        <f>'Salary Detail (5)'!AP11</f>
        <v>#REF!</v>
      </c>
      <c r="S10" s="542" t="e">
        <f>'Salary Detail (5)'!AQ11</f>
        <v>#REF!</v>
      </c>
      <c r="T10" s="543" t="e">
        <f>'Salary Detail (5)'!AR11</f>
        <v>#REF!</v>
      </c>
      <c r="U10" s="544" t="e">
        <f>'Salary Detail (5)'!AW11</f>
        <v>#REF!</v>
      </c>
      <c r="V10" s="545" t="e">
        <f>'Salary Detail (5)'!AX11</f>
        <v>#REF!</v>
      </c>
      <c r="W10" s="546" t="e">
        <f>'Salary Detail (5)'!AY11</f>
        <v>#REF!</v>
      </c>
      <c r="X10" s="547" t="e">
        <f>'Salary Detail (5)'!BD11</f>
        <v>#REF!</v>
      </c>
      <c r="Y10" s="548" t="e">
        <f>'Salary Detail (5)'!BE11</f>
        <v>#REF!</v>
      </c>
      <c r="Z10" s="549" t="e">
        <f>'Salary Detail (5)'!BF11</f>
        <v>#REF!</v>
      </c>
      <c r="AA10" s="550" t="e">
        <f>'Salary Detail (5)'!BK11</f>
        <v>#REF!</v>
      </c>
      <c r="AB10" s="551" t="e">
        <f>'Salary Detail (5)'!BL11</f>
        <v>#REF!</v>
      </c>
      <c r="AC10" s="552" t="e">
        <f>'Salary Detail (5)'!BM11</f>
        <v>#REF!</v>
      </c>
      <c r="AD10" s="553" t="e">
        <f>'Salary Detail (5)'!BR11</f>
        <v>#REF!</v>
      </c>
      <c r="AE10" s="554" t="e">
        <f>'Salary Detail (5)'!BS11</f>
        <v>#REF!</v>
      </c>
      <c r="AF10" s="555" t="e">
        <f>'Salary Detail (5)'!BT11</f>
        <v>#REF!</v>
      </c>
      <c r="AG10" s="627" t="str">
        <f>'Salary Detail (5)'!BU11</f>
        <v>5/1/2024 - 6/30/2028</v>
      </c>
      <c r="AH10" s="628" t="str">
        <f>'Salary Detail (5)'!BV11</f>
        <v>5/1/2024 - 6/30/2028</v>
      </c>
      <c r="AI10" s="629" t="str">
        <f>'Salary Detail (5)'!BW11</f>
        <v>5/1/2024 - 6/30/2028</v>
      </c>
    </row>
    <row r="11" spans="1:35" s="630" customFormat="1" ht="19.5" customHeight="1">
      <c r="C11" s="784" t="e">
        <f>'Salary Detail (5)'!G12</f>
        <v>#REF!</v>
      </c>
      <c r="D11" s="793" t="e">
        <f>'Salary Detail (5)'!H12</f>
        <v>#REF!</v>
      </c>
      <c r="E11" s="794" t="str">
        <f>'Salary Detail (5)'!I12</f>
        <v>0 Months</v>
      </c>
      <c r="F11" s="787" t="e">
        <f>'Salary Detail (5)'!N12</f>
        <v>#REF!</v>
      </c>
      <c r="G11" s="795" t="e">
        <f>'Salary Detail (5)'!O12</f>
        <v>#REF!</v>
      </c>
      <c r="H11" s="789" t="str">
        <f>'Salary Detail (5)'!P12</f>
        <v>12 Months</v>
      </c>
      <c r="I11" s="796" t="e">
        <f>'Salary Detail (5)'!U12</f>
        <v>#REF!</v>
      </c>
      <c r="J11" s="797" t="e">
        <f>'Salary Detail (5)'!V12</f>
        <v>#REF!</v>
      </c>
      <c r="K11" s="798" t="str">
        <f>'Salary Detail (5)'!W12</f>
        <v>12 Months</v>
      </c>
      <c r="L11" s="760" t="e">
        <f>'Salary Detail (5)'!AB12</f>
        <v>#REF!</v>
      </c>
      <c r="M11" s="799" t="e">
        <f>'Salary Detail (5)'!AC12</f>
        <v>#REF!</v>
      </c>
      <c r="N11" s="762" t="str">
        <f>'Salary Detail (5)'!AD12</f>
        <v>12 Months</v>
      </c>
      <c r="O11" s="763" t="e">
        <f>'Salary Detail (5)'!AI12</f>
        <v>#REF!</v>
      </c>
      <c r="P11" s="800" t="e">
        <f>'Salary Detail (5)'!AJ12</f>
        <v>#REF!</v>
      </c>
      <c r="Q11" s="765" t="str">
        <f>'Salary Detail (5)'!AK12</f>
        <v>12 Months</v>
      </c>
      <c r="R11" s="766" t="e">
        <f>'Salary Detail (5)'!AP12</f>
        <v>#REF!</v>
      </c>
      <c r="S11" s="801" t="e">
        <f>'Salary Detail (5)'!AQ12</f>
        <v>#REF!</v>
      </c>
      <c r="T11" s="768" t="e">
        <f>'Salary Detail (5)'!AR12</f>
        <v>#REF!</v>
      </c>
      <c r="U11" s="769" t="e">
        <f>'Salary Detail (5)'!AW12</f>
        <v>#REF!</v>
      </c>
      <c r="V11" s="802" t="e">
        <f>'Salary Detail (5)'!AX12</f>
        <v>#REF!</v>
      </c>
      <c r="W11" s="771" t="e">
        <f>'Salary Detail (5)'!AY12</f>
        <v>#REF!</v>
      </c>
      <c r="X11" s="772" t="e">
        <f>'Salary Detail (5)'!BD12</f>
        <v>#REF!</v>
      </c>
      <c r="Y11" s="803" t="e">
        <f>'Salary Detail (5)'!BE12</f>
        <v>#REF!</v>
      </c>
      <c r="Z11" s="774" t="e">
        <f>'Salary Detail (5)'!BF12</f>
        <v>#REF!</v>
      </c>
      <c r="AA11" s="775" t="e">
        <f>'Salary Detail (5)'!BK12</f>
        <v>#REF!</v>
      </c>
      <c r="AB11" s="804" t="e">
        <f>'Salary Detail (5)'!BL12</f>
        <v>#REF!</v>
      </c>
      <c r="AC11" s="777" t="e">
        <f>'Salary Detail (5)'!BM12</f>
        <v>#REF!</v>
      </c>
      <c r="AD11" s="778" t="e">
        <f>'Salary Detail (5)'!BR12</f>
        <v>#REF!</v>
      </c>
      <c r="AE11" s="805" t="e">
        <f>'Salary Detail (5)'!BS12</f>
        <v>#REF!</v>
      </c>
      <c r="AF11" s="780" t="e">
        <f>'Salary Detail (5)'!BT12</f>
        <v>#REF!</v>
      </c>
      <c r="AG11" s="1640" t="e">
        <f>'Salary Detail (5)'!BU12</f>
        <v>#REF!</v>
      </c>
      <c r="AH11" s="1642" t="e">
        <f>'Salary Detail (5)'!BV12</f>
        <v>#REF!</v>
      </c>
      <c r="AI11" s="1644" t="str">
        <f>'Salary Detail (5)'!BW12</f>
        <v>New</v>
      </c>
    </row>
    <row r="12" spans="1:35" s="630" customFormat="1" ht="19.5" customHeight="1">
      <c r="C12" s="784" t="e">
        <f>'Salary Detail (5)'!G13</f>
        <v>#REF!</v>
      </c>
      <c r="D12" s="785" t="e">
        <f>'Salary Detail (5)'!H13</f>
        <v>#REF!</v>
      </c>
      <c r="E12" s="786" t="str">
        <f>'Salary Detail (5)'!I13</f>
        <v>New</v>
      </c>
      <c r="F12" s="787" t="e">
        <f>'Salary Detail (5)'!N13</f>
        <v>#REF!</v>
      </c>
      <c r="G12" s="788" t="e">
        <f>'Salary Detail (5)'!O13</f>
        <v>#REF!</v>
      </c>
      <c r="H12" s="789" t="str">
        <f>'Salary Detail (5)'!P13</f>
        <v>New</v>
      </c>
      <c r="I12" s="790" t="e">
        <f>'Salary Detail (5)'!U13</f>
        <v>#REF!</v>
      </c>
      <c r="J12" s="791" t="e">
        <f>'Salary Detail (5)'!V13</f>
        <v>#REF!</v>
      </c>
      <c r="K12" s="792" t="str">
        <f>'Salary Detail (5)'!W13</f>
        <v>New</v>
      </c>
      <c r="L12" s="760" t="e">
        <f>'Salary Detail (5)'!AB13</f>
        <v>#REF!</v>
      </c>
      <c r="M12" s="761" t="e">
        <f>'Salary Detail (5)'!AC13</f>
        <v>#REF!</v>
      </c>
      <c r="N12" s="762" t="str">
        <f>'Salary Detail (5)'!AD13</f>
        <v>New</v>
      </c>
      <c r="O12" s="763" t="e">
        <f>'Salary Detail (5)'!AI13</f>
        <v>#REF!</v>
      </c>
      <c r="P12" s="764" t="e">
        <f>'Salary Detail (5)'!AJ13</f>
        <v>#REF!</v>
      </c>
      <c r="Q12" s="765" t="str">
        <f>'Salary Detail (5)'!AK13</f>
        <v>New</v>
      </c>
      <c r="R12" s="766" t="e">
        <f>'Salary Detail (5)'!AP13</f>
        <v>#REF!</v>
      </c>
      <c r="S12" s="767" t="e">
        <f>'Salary Detail (5)'!AQ13</f>
        <v>#REF!</v>
      </c>
      <c r="T12" s="768" t="str">
        <f>'Salary Detail (5)'!AR13</f>
        <v>New</v>
      </c>
      <c r="U12" s="769" t="e">
        <f>'Salary Detail (5)'!AW13</f>
        <v>#REF!</v>
      </c>
      <c r="V12" s="770" t="e">
        <f>'Salary Detail (5)'!AX13</f>
        <v>#REF!</v>
      </c>
      <c r="W12" s="771" t="str">
        <f>'Salary Detail (5)'!AY13</f>
        <v>New</v>
      </c>
      <c r="X12" s="772" t="e">
        <f>'Salary Detail (5)'!BD13</f>
        <v>#REF!</v>
      </c>
      <c r="Y12" s="773" t="e">
        <f>'Salary Detail (5)'!BE13</f>
        <v>#REF!</v>
      </c>
      <c r="Z12" s="774" t="str">
        <f>'Salary Detail (5)'!BF13</f>
        <v>New</v>
      </c>
      <c r="AA12" s="775" t="e">
        <f>'Salary Detail (5)'!BK13</f>
        <v>#REF!</v>
      </c>
      <c r="AB12" s="776" t="e">
        <f>'Salary Detail (5)'!BL13</f>
        <v>#REF!</v>
      </c>
      <c r="AC12" s="777" t="str">
        <f>'Salary Detail (5)'!BM13</f>
        <v>New</v>
      </c>
      <c r="AD12" s="778" t="e">
        <f>'Salary Detail (5)'!BR13</f>
        <v>#REF!</v>
      </c>
      <c r="AE12" s="779" t="e">
        <f>'Salary Detail (5)'!BS13</f>
        <v>#REF!</v>
      </c>
      <c r="AF12" s="780" t="str">
        <f>'Salary Detail (5)'!BT13</f>
        <v>New</v>
      </c>
      <c r="AG12" s="1641"/>
      <c r="AH12" s="1643"/>
      <c r="AI12" s="1645"/>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2" t="s">
        <v>291</v>
      </c>
      <c r="B14" s="1606"/>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2" t="s">
        <v>292</v>
      </c>
      <c r="B15" s="1606"/>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2" t="s">
        <v>293</v>
      </c>
      <c r="B16" s="1606"/>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2" t="s">
        <v>294</v>
      </c>
      <c r="B17" s="1606"/>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2" t="s">
        <v>295</v>
      </c>
      <c r="B18" s="1606"/>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2" t="s">
        <v>296</v>
      </c>
      <c r="B19" s="1606"/>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2" t="s">
        <v>297</v>
      </c>
      <c r="B20" s="1606"/>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2" t="s">
        <v>298</v>
      </c>
      <c r="B21" s="1606"/>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2" t="s">
        <v>299</v>
      </c>
      <c r="B22" s="1606"/>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3"/>
      <c r="B23" s="1600"/>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3"/>
      <c r="B24" s="1600"/>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3"/>
      <c r="B25" s="1600"/>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3"/>
      <c r="B26" s="1600"/>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3"/>
      <c r="B27" s="1600"/>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3"/>
      <c r="B28" s="1600"/>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3"/>
      <c r="B29" s="1600"/>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3"/>
      <c r="B30" s="1600"/>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3"/>
      <c r="B31" s="1600"/>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3"/>
      <c r="B32" s="1600"/>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3"/>
      <c r="B33" s="1600"/>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3"/>
      <c r="B34" s="1600"/>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3"/>
      <c r="B35" s="1600"/>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3"/>
      <c r="B36" s="1600"/>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3"/>
      <c r="B37" s="1600"/>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3"/>
      <c r="B38" s="1600"/>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3"/>
      <c r="B39" s="1600"/>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3"/>
      <c r="B40" s="1600"/>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3"/>
      <c r="B41" s="1600"/>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3"/>
      <c r="B42" s="1600"/>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3"/>
      <c r="B43" s="1600"/>
      <c r="C43" s="343"/>
      <c r="D43" s="353">
        <f t="shared" ref="D43" si="12">E43-C43</f>
        <v>0</v>
      </c>
      <c r="E43" s="344"/>
      <c r="F43" s="343"/>
      <c r="G43" s="353">
        <f t="shared" ref="G43" si="13">H43-F43</f>
        <v>0</v>
      </c>
      <c r="H43" s="357"/>
      <c r="I43" s="343"/>
      <c r="J43" s="353">
        <f t="shared" ref="J43" si="14">K43-I43</f>
        <v>0</v>
      </c>
      <c r="K43" s="357"/>
      <c r="L43" s="343"/>
      <c r="M43" s="353">
        <f t="shared" ref="M43" si="15">N43-L43</f>
        <v>0</v>
      </c>
      <c r="N43" s="357"/>
      <c r="O43" s="343"/>
      <c r="P43" s="353">
        <f t="shared" ref="P43" si="16">Q43-O43</f>
        <v>0</v>
      </c>
      <c r="Q43" s="357"/>
      <c r="R43" s="343"/>
      <c r="S43" s="353">
        <f t="shared" ref="S43" si="17">T43-R43</f>
        <v>0</v>
      </c>
      <c r="T43" s="357"/>
      <c r="U43" s="343"/>
      <c r="V43" s="353">
        <f t="shared" ref="V43" si="18">W43-U43</f>
        <v>0</v>
      </c>
      <c r="W43" s="357"/>
      <c r="X43" s="343"/>
      <c r="Y43" s="353">
        <f t="shared" ref="Y43" si="19">Z43-X43</f>
        <v>0</v>
      </c>
      <c r="Z43" s="357"/>
      <c r="AA43" s="343"/>
      <c r="AB43" s="353">
        <f t="shared" ref="AB43" si="20">AC43-AA43</f>
        <v>0</v>
      </c>
      <c r="AC43" s="357"/>
      <c r="AD43" s="343"/>
      <c r="AE43" s="353">
        <f t="shared" ref="AE43" si="21">AF43-AD43</f>
        <v>0</v>
      </c>
      <c r="AF43" s="357"/>
      <c r="AG43" s="360">
        <f t="shared" ref="AG43" si="22">SUM(C43,F43,I43,L43,O43,R43,U43,X43,AA43,AD43)</f>
        <v>0</v>
      </c>
      <c r="AH43" s="361">
        <f t="shared" ref="AH43" si="23">SUM(D43,G43,J43,M43,P43,S43,V43,Y43,AB43,AE43)</f>
        <v>0</v>
      </c>
      <c r="AI43" s="557">
        <f t="shared" ref="AI43" si="24">SUM(E43,H43,K43,N43,Q43,T43,W43,Z43,AC43,AF43)</f>
        <v>0</v>
      </c>
      <c r="AJ43"/>
      <c r="AK43"/>
      <c r="AL43"/>
    </row>
    <row r="44" spans="1:38" s="342" customFormat="1" ht="17.25" customHeight="1">
      <c r="A44" s="1343"/>
      <c r="B44" s="1600"/>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3"/>
      <c r="B45" s="1600"/>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3"/>
      <c r="B46" s="1600"/>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3"/>
      <c r="B47" s="1600"/>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3"/>
      <c r="B48" s="1600"/>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3"/>
      <c r="B49" s="1600"/>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3"/>
      <c r="B50" s="1600"/>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3"/>
      <c r="B51" s="1600"/>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3"/>
      <c r="B52" s="1600"/>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3"/>
      <c r="B53" s="1600"/>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3"/>
      <c r="B54" s="1600"/>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3"/>
      <c r="B55" s="1600"/>
      <c r="C55" s="343"/>
      <c r="D55" s="353">
        <f t="shared" ref="D55" si="25">E55-C55</f>
        <v>0</v>
      </c>
      <c r="E55" s="344"/>
      <c r="F55" s="343"/>
      <c r="G55" s="353">
        <f t="shared" ref="G55" si="26">H55-F55</f>
        <v>0</v>
      </c>
      <c r="H55" s="344"/>
      <c r="I55" s="343"/>
      <c r="J55" s="353">
        <f t="shared" ref="J55" si="27">K55-I55</f>
        <v>0</v>
      </c>
      <c r="K55" s="344"/>
      <c r="L55" s="343"/>
      <c r="M55" s="353">
        <f t="shared" ref="M55" si="28">N55-L55</f>
        <v>0</v>
      </c>
      <c r="N55" s="344"/>
      <c r="O55" s="343"/>
      <c r="P55" s="353">
        <f t="shared" ref="P55" si="29">Q55-O55</f>
        <v>0</v>
      </c>
      <c r="Q55" s="344"/>
      <c r="R55" s="343"/>
      <c r="S55" s="353">
        <f t="shared" ref="S55" si="30">T55-R55</f>
        <v>0</v>
      </c>
      <c r="T55" s="344"/>
      <c r="U55" s="343"/>
      <c r="V55" s="353">
        <f t="shared" ref="V55" si="31">W55-U55</f>
        <v>0</v>
      </c>
      <c r="W55" s="344"/>
      <c r="X55" s="343"/>
      <c r="Y55" s="353">
        <f t="shared" ref="Y55" si="32">Z55-X55</f>
        <v>0</v>
      </c>
      <c r="Z55" s="344"/>
      <c r="AA55" s="343"/>
      <c r="AB55" s="353">
        <f t="shared" ref="AB55" si="33">AC55-AA55</f>
        <v>0</v>
      </c>
      <c r="AC55" s="344"/>
      <c r="AD55" s="343"/>
      <c r="AE55" s="353">
        <f t="shared" ref="AE55" si="34">AF55-AD55</f>
        <v>0</v>
      </c>
      <c r="AF55" s="344"/>
      <c r="AG55" s="360">
        <f t="shared" ref="AG55" si="35">SUM(C55,F55,I55,L55,O55,R55,U55,X55,AA55,AD55)</f>
        <v>0</v>
      </c>
      <c r="AH55" s="361">
        <f t="shared" ref="AH55" si="36">SUM(D55,G55,J55,M55,P55,S55,V55,Y55,AB55,AE55)</f>
        <v>0</v>
      </c>
      <c r="AI55" s="557">
        <f t="shared" ref="AI55" si="37">SUM(E55,H55,K55,N55,Q55,T55,W55,Z55,AC55,AF55)</f>
        <v>0</v>
      </c>
    </row>
    <row r="56" spans="1:38" s="342" customFormat="1" ht="17.25" customHeight="1">
      <c r="A56" s="1348" t="s">
        <v>300</v>
      </c>
      <c r="B56" s="1601"/>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3"/>
      <c r="B57" s="1600"/>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3"/>
      <c r="B58" s="1600"/>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3"/>
      <c r="B59" s="1600"/>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3"/>
      <c r="B60" s="1600"/>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3"/>
      <c r="B61" s="1600"/>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3"/>
      <c r="B62" s="1600"/>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3"/>
      <c r="B63" s="1600"/>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3"/>
      <c r="B64" s="1600"/>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38">SUM(C64,F64,I64,L64,O64,R64,U64,X64,AA64,AD64)</f>
        <v>0</v>
      </c>
      <c r="AH64" s="361">
        <f t="shared" si="38"/>
        <v>0</v>
      </c>
      <c r="AI64" s="557">
        <f t="shared" si="38"/>
        <v>0</v>
      </c>
    </row>
    <row r="65" spans="1:37" s="342" customFormat="1" ht="17.25" customHeight="1">
      <c r="A65" s="1343"/>
      <c r="B65" s="1600"/>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38"/>
        <v>0</v>
      </c>
      <c r="AH65" s="361">
        <f t="shared" si="38"/>
        <v>0</v>
      </c>
      <c r="AI65" s="557">
        <f t="shared" si="38"/>
        <v>0</v>
      </c>
    </row>
    <row r="66" spans="1:37" s="342" customFormat="1" ht="17.25" customHeight="1">
      <c r="A66" s="1343"/>
      <c r="B66" s="1600"/>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38"/>
        <v>0</v>
      </c>
      <c r="AH66" s="361">
        <f t="shared" si="38"/>
        <v>0</v>
      </c>
      <c r="AI66" s="557">
        <f t="shared" si="38"/>
        <v>0</v>
      </c>
    </row>
    <row r="67" spans="1:37" s="342" customFormat="1" ht="15" customHeight="1">
      <c r="A67" s="1343"/>
      <c r="B67" s="1600"/>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5" t="s">
        <v>301</v>
      </c>
      <c r="B68" s="1602"/>
      <c r="C68" s="356">
        <f t="shared" ref="C68:AF68" si="39">ROUND(SUM(C14:C67),0)</f>
        <v>0</v>
      </c>
      <c r="D68" s="355">
        <f t="shared" si="39"/>
        <v>0</v>
      </c>
      <c r="E68" s="357">
        <f t="shared" si="39"/>
        <v>0</v>
      </c>
      <c r="F68" s="356">
        <f t="shared" si="39"/>
        <v>0</v>
      </c>
      <c r="G68" s="355">
        <f t="shared" si="39"/>
        <v>0</v>
      </c>
      <c r="H68" s="357">
        <f t="shared" si="39"/>
        <v>0</v>
      </c>
      <c r="I68" s="356">
        <f t="shared" si="39"/>
        <v>0</v>
      </c>
      <c r="J68" s="355">
        <f t="shared" si="39"/>
        <v>0</v>
      </c>
      <c r="K68" s="357">
        <f t="shared" si="39"/>
        <v>0</v>
      </c>
      <c r="L68" s="356">
        <f t="shared" si="39"/>
        <v>0</v>
      </c>
      <c r="M68" s="355">
        <f t="shared" si="39"/>
        <v>0</v>
      </c>
      <c r="N68" s="357">
        <f t="shared" si="39"/>
        <v>0</v>
      </c>
      <c r="O68" s="356">
        <f t="shared" si="39"/>
        <v>0</v>
      </c>
      <c r="P68" s="355">
        <f t="shared" si="39"/>
        <v>0</v>
      </c>
      <c r="Q68" s="357">
        <f t="shared" si="39"/>
        <v>0</v>
      </c>
      <c r="R68" s="356">
        <f t="shared" si="39"/>
        <v>0</v>
      </c>
      <c r="S68" s="355">
        <f t="shared" si="39"/>
        <v>0</v>
      </c>
      <c r="T68" s="357">
        <f t="shared" si="39"/>
        <v>0</v>
      </c>
      <c r="U68" s="356">
        <f t="shared" si="39"/>
        <v>0</v>
      </c>
      <c r="V68" s="355">
        <f t="shared" si="39"/>
        <v>0</v>
      </c>
      <c r="W68" s="357">
        <f t="shared" si="39"/>
        <v>0</v>
      </c>
      <c r="X68" s="356">
        <f t="shared" si="39"/>
        <v>0</v>
      </c>
      <c r="Y68" s="355">
        <f t="shared" si="39"/>
        <v>0</v>
      </c>
      <c r="Z68" s="357">
        <f t="shared" si="39"/>
        <v>0</v>
      </c>
      <c r="AA68" s="356">
        <f t="shared" si="39"/>
        <v>0</v>
      </c>
      <c r="AB68" s="355">
        <f t="shared" si="39"/>
        <v>0</v>
      </c>
      <c r="AC68" s="357">
        <f t="shared" si="39"/>
        <v>0</v>
      </c>
      <c r="AD68" s="356">
        <f t="shared" si="39"/>
        <v>0</v>
      </c>
      <c r="AE68" s="355">
        <f t="shared" si="39"/>
        <v>0</v>
      </c>
      <c r="AF68" s="357">
        <f t="shared" si="39"/>
        <v>0</v>
      </c>
      <c r="AG68" s="358">
        <f t="shared" ref="AG68:AI68" si="40">SUM(AG14:AG66)</f>
        <v>0</v>
      </c>
      <c r="AH68" s="359">
        <f t="shared" si="40"/>
        <v>0</v>
      </c>
      <c r="AI68" s="357">
        <f t="shared" si="40"/>
        <v>0</v>
      </c>
    </row>
    <row r="69" spans="1:37" s="342" customFormat="1" ht="17.25" customHeight="1">
      <c r="A69" s="1351"/>
      <c r="B69" s="1605"/>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0" t="s">
        <v>302</v>
      </c>
      <c r="B70" s="1604"/>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3"/>
      <c r="B71" s="1600"/>
      <c r="C71" s="343"/>
      <c r="D71" s="353">
        <f t="shared" ref="D71:D91" si="41">E71-C71</f>
        <v>0</v>
      </c>
      <c r="E71" s="344"/>
      <c r="F71" s="343"/>
      <c r="G71" s="353">
        <f t="shared" ref="G71:G91" si="42">H71-F71</f>
        <v>0</v>
      </c>
      <c r="H71" s="344"/>
      <c r="I71" s="343"/>
      <c r="J71" s="353">
        <f t="shared" ref="J71:J90" si="43">K71-I71</f>
        <v>0</v>
      </c>
      <c r="K71" s="344"/>
      <c r="L71" s="343"/>
      <c r="M71" s="353">
        <f t="shared" ref="M71:M91" si="44">N71-L71</f>
        <v>0</v>
      </c>
      <c r="N71" s="344"/>
      <c r="O71" s="343"/>
      <c r="P71" s="353">
        <f t="shared" ref="P71:P91" si="45">Q71-O71</f>
        <v>0</v>
      </c>
      <c r="Q71" s="344"/>
      <c r="R71" s="343"/>
      <c r="S71" s="353">
        <f t="shared" ref="S71:S91" si="46">T71-R71</f>
        <v>0</v>
      </c>
      <c r="T71" s="344"/>
      <c r="U71" s="343"/>
      <c r="V71" s="353">
        <f t="shared" ref="V71:V91" si="47">W71-U71</f>
        <v>0</v>
      </c>
      <c r="W71" s="344"/>
      <c r="X71" s="343"/>
      <c r="Y71" s="353">
        <f t="shared" ref="Y71:Y91" si="48">Z71-X71</f>
        <v>0</v>
      </c>
      <c r="Z71" s="344"/>
      <c r="AA71" s="343"/>
      <c r="AB71" s="353">
        <f t="shared" ref="AB71:AB91" si="49">AC71-AA71</f>
        <v>0</v>
      </c>
      <c r="AC71" s="344"/>
      <c r="AD71" s="343"/>
      <c r="AE71" s="353">
        <f t="shared" ref="AE71:AE91" si="50">AF71-AD71</f>
        <v>0</v>
      </c>
      <c r="AF71" s="344"/>
      <c r="AG71" s="360">
        <f t="shared" ref="AG71:AI91" si="51">SUM(C71,F71,I71,L71,O71,R71,U71,X71,AA71,AD71)</f>
        <v>0</v>
      </c>
      <c r="AH71" s="361">
        <f t="shared" si="51"/>
        <v>0</v>
      </c>
      <c r="AI71" s="557">
        <f t="shared" si="51"/>
        <v>0</v>
      </c>
      <c r="AK71" s="438"/>
    </row>
    <row r="72" spans="1:37" s="342" customFormat="1" ht="17.25" customHeight="1">
      <c r="A72" s="1343"/>
      <c r="B72" s="1600"/>
      <c r="C72" s="343"/>
      <c r="D72" s="353">
        <f t="shared" ref="D72:D80" si="52">E72-C72</f>
        <v>0</v>
      </c>
      <c r="E72" s="344"/>
      <c r="F72" s="343"/>
      <c r="G72" s="353">
        <f t="shared" ref="G72:G80" si="53">H72-F72</f>
        <v>0</v>
      </c>
      <c r="H72" s="344"/>
      <c r="I72" s="343"/>
      <c r="J72" s="353">
        <f t="shared" ref="J72:J80" si="54">K72-I72</f>
        <v>0</v>
      </c>
      <c r="K72" s="344"/>
      <c r="L72" s="343"/>
      <c r="M72" s="353">
        <f t="shared" ref="M72:M80" si="55">N72-L72</f>
        <v>0</v>
      </c>
      <c r="N72" s="344"/>
      <c r="O72" s="343"/>
      <c r="P72" s="353">
        <f t="shared" ref="P72:P80" si="56">Q72-O72</f>
        <v>0</v>
      </c>
      <c r="Q72" s="344"/>
      <c r="R72" s="343"/>
      <c r="S72" s="353">
        <f t="shared" ref="S72:S80" si="57">T72-R72</f>
        <v>0</v>
      </c>
      <c r="T72" s="344"/>
      <c r="U72" s="343"/>
      <c r="V72" s="353">
        <f t="shared" ref="V72:V80" si="58">W72-U72</f>
        <v>0</v>
      </c>
      <c r="W72" s="344"/>
      <c r="X72" s="343"/>
      <c r="Y72" s="353">
        <f t="shared" ref="Y72:Y80" si="59">Z72-X72</f>
        <v>0</v>
      </c>
      <c r="Z72" s="344"/>
      <c r="AA72" s="343"/>
      <c r="AB72" s="353">
        <f t="shared" ref="AB72:AB80" si="60">AC72-AA72</f>
        <v>0</v>
      </c>
      <c r="AC72" s="344"/>
      <c r="AD72" s="343"/>
      <c r="AE72" s="353">
        <f t="shared" ref="AE72:AE80" si="61">AF72-AD72</f>
        <v>0</v>
      </c>
      <c r="AF72" s="344"/>
      <c r="AG72" s="360">
        <f t="shared" ref="AG72:AG80" si="62">SUM(C72,F72,I72,L72,O72,R72,U72,X72,AA72,AD72)</f>
        <v>0</v>
      </c>
      <c r="AH72" s="361">
        <f t="shared" ref="AH72:AH80" si="63">SUM(D72,G72,J72,M72,P72,S72,V72,Y72,AB72,AE72)</f>
        <v>0</v>
      </c>
      <c r="AI72" s="557">
        <f t="shared" ref="AI72:AI80" si="64">SUM(E72,H72,K72,N72,Q72,T72,W72,Z72,AC72,AF72)</f>
        <v>0</v>
      </c>
      <c r="AK72" s="438"/>
    </row>
    <row r="73" spans="1:37" s="342" customFormat="1" ht="17.25" customHeight="1">
      <c r="A73" s="1343"/>
      <c r="B73" s="1600"/>
      <c r="C73" s="343"/>
      <c r="D73" s="353">
        <f t="shared" si="52"/>
        <v>0</v>
      </c>
      <c r="E73" s="344"/>
      <c r="F73" s="343"/>
      <c r="G73" s="353">
        <f t="shared" si="53"/>
        <v>0</v>
      </c>
      <c r="H73" s="344"/>
      <c r="I73" s="343"/>
      <c r="J73" s="353">
        <f t="shared" si="54"/>
        <v>0</v>
      </c>
      <c r="K73" s="344"/>
      <c r="L73" s="343"/>
      <c r="M73" s="353">
        <f t="shared" si="55"/>
        <v>0</v>
      </c>
      <c r="N73" s="344"/>
      <c r="O73" s="343"/>
      <c r="P73" s="353">
        <f t="shared" si="56"/>
        <v>0</v>
      </c>
      <c r="Q73" s="344"/>
      <c r="R73" s="343"/>
      <c r="S73" s="353">
        <f t="shared" si="57"/>
        <v>0</v>
      </c>
      <c r="T73" s="344"/>
      <c r="U73" s="343"/>
      <c r="V73" s="353">
        <f t="shared" si="58"/>
        <v>0</v>
      </c>
      <c r="W73" s="344"/>
      <c r="X73" s="343"/>
      <c r="Y73" s="353">
        <f t="shared" si="59"/>
        <v>0</v>
      </c>
      <c r="Z73" s="344"/>
      <c r="AA73" s="343"/>
      <c r="AB73" s="353">
        <f t="shared" si="60"/>
        <v>0</v>
      </c>
      <c r="AC73" s="344"/>
      <c r="AD73" s="343"/>
      <c r="AE73" s="353">
        <f t="shared" si="61"/>
        <v>0</v>
      </c>
      <c r="AF73" s="344"/>
      <c r="AG73" s="360">
        <f t="shared" si="62"/>
        <v>0</v>
      </c>
      <c r="AH73" s="361">
        <f t="shared" si="63"/>
        <v>0</v>
      </c>
      <c r="AI73" s="557">
        <f t="shared" si="64"/>
        <v>0</v>
      </c>
      <c r="AK73" s="438"/>
    </row>
    <row r="74" spans="1:37" s="342" customFormat="1" ht="17.25" customHeight="1">
      <c r="A74" s="1343"/>
      <c r="B74" s="1600"/>
      <c r="C74" s="343"/>
      <c r="D74" s="353">
        <f t="shared" si="52"/>
        <v>0</v>
      </c>
      <c r="E74" s="344"/>
      <c r="F74" s="343"/>
      <c r="G74" s="353">
        <f t="shared" si="53"/>
        <v>0</v>
      </c>
      <c r="H74" s="344"/>
      <c r="I74" s="343"/>
      <c r="J74" s="353">
        <f t="shared" si="54"/>
        <v>0</v>
      </c>
      <c r="K74" s="344"/>
      <c r="L74" s="343"/>
      <c r="M74" s="353">
        <f t="shared" si="55"/>
        <v>0</v>
      </c>
      <c r="N74" s="344"/>
      <c r="O74" s="343"/>
      <c r="P74" s="353">
        <f t="shared" si="56"/>
        <v>0</v>
      </c>
      <c r="Q74" s="344"/>
      <c r="R74" s="343"/>
      <c r="S74" s="353">
        <f t="shared" si="57"/>
        <v>0</v>
      </c>
      <c r="T74" s="344"/>
      <c r="U74" s="343"/>
      <c r="V74" s="353">
        <f t="shared" si="58"/>
        <v>0</v>
      </c>
      <c r="W74" s="344"/>
      <c r="X74" s="343"/>
      <c r="Y74" s="353">
        <f t="shared" si="59"/>
        <v>0</v>
      </c>
      <c r="Z74" s="344"/>
      <c r="AA74" s="343"/>
      <c r="AB74" s="353">
        <f t="shared" si="60"/>
        <v>0</v>
      </c>
      <c r="AC74" s="344"/>
      <c r="AD74" s="343"/>
      <c r="AE74" s="353">
        <f t="shared" si="61"/>
        <v>0</v>
      </c>
      <c r="AF74" s="344"/>
      <c r="AG74" s="360">
        <f t="shared" si="62"/>
        <v>0</v>
      </c>
      <c r="AH74" s="361">
        <f t="shared" si="63"/>
        <v>0</v>
      </c>
      <c r="AI74" s="557">
        <f t="shared" si="64"/>
        <v>0</v>
      </c>
      <c r="AK74" s="438"/>
    </row>
    <row r="75" spans="1:37" s="342" customFormat="1" ht="17.25" customHeight="1">
      <c r="A75" s="1343"/>
      <c r="B75" s="1600"/>
      <c r="C75" s="343"/>
      <c r="D75" s="353">
        <f t="shared" si="52"/>
        <v>0</v>
      </c>
      <c r="E75" s="344"/>
      <c r="F75" s="343"/>
      <c r="G75" s="353">
        <f t="shared" si="53"/>
        <v>0</v>
      </c>
      <c r="H75" s="344"/>
      <c r="I75" s="343"/>
      <c r="J75" s="353">
        <f t="shared" si="54"/>
        <v>0</v>
      </c>
      <c r="K75" s="344"/>
      <c r="L75" s="343"/>
      <c r="M75" s="353">
        <f t="shared" si="55"/>
        <v>0</v>
      </c>
      <c r="N75" s="344"/>
      <c r="O75" s="343"/>
      <c r="P75" s="353">
        <f t="shared" si="56"/>
        <v>0</v>
      </c>
      <c r="Q75" s="344"/>
      <c r="R75" s="343"/>
      <c r="S75" s="353">
        <f t="shared" si="57"/>
        <v>0</v>
      </c>
      <c r="T75" s="344"/>
      <c r="U75" s="343"/>
      <c r="V75" s="353">
        <f t="shared" si="58"/>
        <v>0</v>
      </c>
      <c r="W75" s="344"/>
      <c r="X75" s="343"/>
      <c r="Y75" s="353">
        <f t="shared" si="59"/>
        <v>0</v>
      </c>
      <c r="Z75" s="344"/>
      <c r="AA75" s="343"/>
      <c r="AB75" s="353">
        <f t="shared" si="60"/>
        <v>0</v>
      </c>
      <c r="AC75" s="344"/>
      <c r="AD75" s="343"/>
      <c r="AE75" s="353">
        <f t="shared" si="61"/>
        <v>0</v>
      </c>
      <c r="AF75" s="344"/>
      <c r="AG75" s="360">
        <f t="shared" si="62"/>
        <v>0</v>
      </c>
      <c r="AH75" s="361">
        <f t="shared" si="63"/>
        <v>0</v>
      </c>
      <c r="AI75" s="557">
        <f t="shared" si="64"/>
        <v>0</v>
      </c>
      <c r="AK75" s="438"/>
    </row>
    <row r="76" spans="1:37" s="342" customFormat="1" ht="17.25" customHeight="1">
      <c r="A76" s="1343"/>
      <c r="B76" s="1600"/>
      <c r="C76" s="343"/>
      <c r="D76" s="353">
        <f t="shared" si="52"/>
        <v>0</v>
      </c>
      <c r="E76" s="344"/>
      <c r="F76" s="343"/>
      <c r="G76" s="353">
        <f t="shared" si="53"/>
        <v>0</v>
      </c>
      <c r="H76" s="344"/>
      <c r="I76" s="343"/>
      <c r="J76" s="353">
        <f t="shared" si="54"/>
        <v>0</v>
      </c>
      <c r="K76" s="344"/>
      <c r="L76" s="343"/>
      <c r="M76" s="353">
        <f t="shared" si="55"/>
        <v>0</v>
      </c>
      <c r="N76" s="344"/>
      <c r="O76" s="343"/>
      <c r="P76" s="353">
        <f t="shared" si="56"/>
        <v>0</v>
      </c>
      <c r="Q76" s="344"/>
      <c r="R76" s="343"/>
      <c r="S76" s="353">
        <f t="shared" si="57"/>
        <v>0</v>
      </c>
      <c r="T76" s="344"/>
      <c r="U76" s="343"/>
      <c r="V76" s="353">
        <f t="shared" si="58"/>
        <v>0</v>
      </c>
      <c r="W76" s="344"/>
      <c r="X76" s="343"/>
      <c r="Y76" s="353">
        <f t="shared" si="59"/>
        <v>0</v>
      </c>
      <c r="Z76" s="344"/>
      <c r="AA76" s="343"/>
      <c r="AB76" s="353">
        <f t="shared" si="60"/>
        <v>0</v>
      </c>
      <c r="AC76" s="344"/>
      <c r="AD76" s="343"/>
      <c r="AE76" s="353">
        <f t="shared" si="61"/>
        <v>0</v>
      </c>
      <c r="AF76" s="344"/>
      <c r="AG76" s="360">
        <f t="shared" si="62"/>
        <v>0</v>
      </c>
      <c r="AH76" s="361">
        <f t="shared" si="63"/>
        <v>0</v>
      </c>
      <c r="AI76" s="557">
        <f t="shared" si="64"/>
        <v>0</v>
      </c>
      <c r="AK76" s="438"/>
    </row>
    <row r="77" spans="1:37" s="342" customFormat="1" ht="17.25" customHeight="1">
      <c r="A77" s="1343"/>
      <c r="B77" s="1600"/>
      <c r="C77" s="343"/>
      <c r="D77" s="353">
        <f t="shared" si="52"/>
        <v>0</v>
      </c>
      <c r="E77" s="344"/>
      <c r="F77" s="343"/>
      <c r="G77" s="353">
        <f t="shared" si="53"/>
        <v>0</v>
      </c>
      <c r="H77" s="344"/>
      <c r="I77" s="343"/>
      <c r="J77" s="353">
        <f t="shared" si="54"/>
        <v>0</v>
      </c>
      <c r="K77" s="344"/>
      <c r="L77" s="343"/>
      <c r="M77" s="353">
        <f t="shared" si="55"/>
        <v>0</v>
      </c>
      <c r="N77" s="344"/>
      <c r="O77" s="343"/>
      <c r="P77" s="353">
        <f t="shared" si="56"/>
        <v>0</v>
      </c>
      <c r="Q77" s="344"/>
      <c r="R77" s="343"/>
      <c r="S77" s="353">
        <f t="shared" si="57"/>
        <v>0</v>
      </c>
      <c r="T77" s="344"/>
      <c r="U77" s="343"/>
      <c r="V77" s="353">
        <f t="shared" si="58"/>
        <v>0</v>
      </c>
      <c r="W77" s="344"/>
      <c r="X77" s="343"/>
      <c r="Y77" s="353">
        <f t="shared" si="59"/>
        <v>0</v>
      </c>
      <c r="Z77" s="344"/>
      <c r="AA77" s="343"/>
      <c r="AB77" s="353">
        <f t="shared" si="60"/>
        <v>0</v>
      </c>
      <c r="AC77" s="344"/>
      <c r="AD77" s="343"/>
      <c r="AE77" s="353">
        <f t="shared" si="61"/>
        <v>0</v>
      </c>
      <c r="AF77" s="344"/>
      <c r="AG77" s="360">
        <f t="shared" si="62"/>
        <v>0</v>
      </c>
      <c r="AH77" s="361">
        <f t="shared" si="63"/>
        <v>0</v>
      </c>
      <c r="AI77" s="557">
        <f t="shared" si="64"/>
        <v>0</v>
      </c>
      <c r="AK77" s="438"/>
    </row>
    <row r="78" spans="1:37" s="342" customFormat="1" ht="17.25" customHeight="1">
      <c r="A78" s="1343"/>
      <c r="B78" s="1600"/>
      <c r="C78" s="343"/>
      <c r="D78" s="353">
        <f t="shared" si="52"/>
        <v>0</v>
      </c>
      <c r="E78" s="344"/>
      <c r="F78" s="343"/>
      <c r="G78" s="353">
        <f t="shared" si="53"/>
        <v>0</v>
      </c>
      <c r="H78" s="344"/>
      <c r="I78" s="343"/>
      <c r="J78" s="353">
        <f t="shared" si="54"/>
        <v>0</v>
      </c>
      <c r="K78" s="344"/>
      <c r="L78" s="343"/>
      <c r="M78" s="353">
        <f t="shared" si="55"/>
        <v>0</v>
      </c>
      <c r="N78" s="344"/>
      <c r="O78" s="343"/>
      <c r="P78" s="353">
        <f t="shared" si="56"/>
        <v>0</v>
      </c>
      <c r="Q78" s="344"/>
      <c r="R78" s="343"/>
      <c r="S78" s="353">
        <f t="shared" si="57"/>
        <v>0</v>
      </c>
      <c r="T78" s="344"/>
      <c r="U78" s="343"/>
      <c r="V78" s="353">
        <f t="shared" si="58"/>
        <v>0</v>
      </c>
      <c r="W78" s="344"/>
      <c r="X78" s="343"/>
      <c r="Y78" s="353">
        <f t="shared" si="59"/>
        <v>0</v>
      </c>
      <c r="Z78" s="344"/>
      <c r="AA78" s="343"/>
      <c r="AB78" s="353">
        <f t="shared" si="60"/>
        <v>0</v>
      </c>
      <c r="AC78" s="344"/>
      <c r="AD78" s="343"/>
      <c r="AE78" s="353">
        <f t="shared" si="61"/>
        <v>0</v>
      </c>
      <c r="AF78" s="344"/>
      <c r="AG78" s="360">
        <f t="shared" si="62"/>
        <v>0</v>
      </c>
      <c r="AH78" s="361">
        <f t="shared" si="63"/>
        <v>0</v>
      </c>
      <c r="AI78" s="557">
        <f t="shared" si="64"/>
        <v>0</v>
      </c>
      <c r="AK78" s="438"/>
    </row>
    <row r="79" spans="1:37" s="342" customFormat="1" ht="17.25" customHeight="1">
      <c r="A79" s="1343"/>
      <c r="B79" s="1600"/>
      <c r="C79" s="343"/>
      <c r="D79" s="353">
        <f t="shared" si="52"/>
        <v>0</v>
      </c>
      <c r="E79" s="344"/>
      <c r="F79" s="343"/>
      <c r="G79" s="353">
        <f t="shared" si="53"/>
        <v>0</v>
      </c>
      <c r="H79" s="344"/>
      <c r="I79" s="343"/>
      <c r="J79" s="353">
        <f t="shared" si="54"/>
        <v>0</v>
      </c>
      <c r="K79" s="344"/>
      <c r="L79" s="343"/>
      <c r="M79" s="353">
        <f t="shared" si="55"/>
        <v>0</v>
      </c>
      <c r="N79" s="344"/>
      <c r="O79" s="343"/>
      <c r="P79" s="353">
        <f t="shared" si="56"/>
        <v>0</v>
      </c>
      <c r="Q79" s="344"/>
      <c r="R79" s="343"/>
      <c r="S79" s="353">
        <f t="shared" si="57"/>
        <v>0</v>
      </c>
      <c r="T79" s="344"/>
      <c r="U79" s="343"/>
      <c r="V79" s="353">
        <f t="shared" si="58"/>
        <v>0</v>
      </c>
      <c r="W79" s="344"/>
      <c r="X79" s="343"/>
      <c r="Y79" s="353">
        <f t="shared" si="59"/>
        <v>0</v>
      </c>
      <c r="Z79" s="344"/>
      <c r="AA79" s="343"/>
      <c r="AB79" s="353">
        <f t="shared" si="60"/>
        <v>0</v>
      </c>
      <c r="AC79" s="344"/>
      <c r="AD79" s="343"/>
      <c r="AE79" s="353">
        <f t="shared" si="61"/>
        <v>0</v>
      </c>
      <c r="AF79" s="344"/>
      <c r="AG79" s="360">
        <f t="shared" si="62"/>
        <v>0</v>
      </c>
      <c r="AH79" s="361">
        <f t="shared" si="63"/>
        <v>0</v>
      </c>
      <c r="AI79" s="557">
        <f t="shared" si="64"/>
        <v>0</v>
      </c>
      <c r="AK79" s="438"/>
    </row>
    <row r="80" spans="1:37" s="342" customFormat="1" ht="17.25" customHeight="1">
      <c r="A80" s="1343"/>
      <c r="B80" s="1600"/>
      <c r="C80" s="343"/>
      <c r="D80" s="353">
        <f t="shared" si="52"/>
        <v>0</v>
      </c>
      <c r="E80" s="344"/>
      <c r="F80" s="343"/>
      <c r="G80" s="353">
        <f t="shared" si="53"/>
        <v>0</v>
      </c>
      <c r="H80" s="344"/>
      <c r="I80" s="343"/>
      <c r="J80" s="353">
        <f t="shared" si="54"/>
        <v>0</v>
      </c>
      <c r="K80" s="344"/>
      <c r="L80" s="343"/>
      <c r="M80" s="353">
        <f t="shared" si="55"/>
        <v>0</v>
      </c>
      <c r="N80" s="344"/>
      <c r="O80" s="343"/>
      <c r="P80" s="353">
        <f t="shared" si="56"/>
        <v>0</v>
      </c>
      <c r="Q80" s="344"/>
      <c r="R80" s="343"/>
      <c r="S80" s="353">
        <f t="shared" si="57"/>
        <v>0</v>
      </c>
      <c r="T80" s="344"/>
      <c r="U80" s="343"/>
      <c r="V80" s="353">
        <f t="shared" si="58"/>
        <v>0</v>
      </c>
      <c r="W80" s="344"/>
      <c r="X80" s="343"/>
      <c r="Y80" s="353">
        <f t="shared" si="59"/>
        <v>0</v>
      </c>
      <c r="Z80" s="344"/>
      <c r="AA80" s="343"/>
      <c r="AB80" s="353">
        <f t="shared" si="60"/>
        <v>0</v>
      </c>
      <c r="AC80" s="344"/>
      <c r="AD80" s="343"/>
      <c r="AE80" s="353">
        <f t="shared" si="61"/>
        <v>0</v>
      </c>
      <c r="AF80" s="344"/>
      <c r="AG80" s="360">
        <f t="shared" si="62"/>
        <v>0</v>
      </c>
      <c r="AH80" s="361">
        <f t="shared" si="63"/>
        <v>0</v>
      </c>
      <c r="AI80" s="557">
        <f t="shared" si="64"/>
        <v>0</v>
      </c>
      <c r="AK80" s="438"/>
    </row>
    <row r="81" spans="1:38" s="342" customFormat="1" ht="17.25" customHeight="1">
      <c r="A81" s="1348" t="s">
        <v>303</v>
      </c>
      <c r="B81" s="1601"/>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3"/>
      <c r="B82" s="1600"/>
      <c r="C82" s="343"/>
      <c r="D82" s="353">
        <f t="shared" si="41"/>
        <v>0</v>
      </c>
      <c r="E82" s="344"/>
      <c r="F82" s="343"/>
      <c r="G82" s="353">
        <f t="shared" si="42"/>
        <v>0</v>
      </c>
      <c r="H82" s="344"/>
      <c r="I82" s="343"/>
      <c r="J82" s="353">
        <f t="shared" si="43"/>
        <v>0</v>
      </c>
      <c r="K82" s="344"/>
      <c r="L82" s="343"/>
      <c r="M82" s="353">
        <f t="shared" si="44"/>
        <v>0</v>
      </c>
      <c r="N82" s="344"/>
      <c r="O82" s="343"/>
      <c r="P82" s="353">
        <f t="shared" si="45"/>
        <v>0</v>
      </c>
      <c r="Q82" s="344"/>
      <c r="R82" s="343"/>
      <c r="S82" s="353">
        <f t="shared" si="46"/>
        <v>0</v>
      </c>
      <c r="T82" s="344"/>
      <c r="U82" s="343"/>
      <c r="V82" s="353">
        <f t="shared" si="47"/>
        <v>0</v>
      </c>
      <c r="W82" s="344"/>
      <c r="X82" s="343"/>
      <c r="Y82" s="353">
        <f t="shared" si="48"/>
        <v>0</v>
      </c>
      <c r="Z82" s="344"/>
      <c r="AA82" s="343"/>
      <c r="AB82" s="353">
        <f t="shared" si="49"/>
        <v>0</v>
      </c>
      <c r="AC82" s="344"/>
      <c r="AD82" s="343"/>
      <c r="AE82" s="353">
        <f t="shared" si="50"/>
        <v>0</v>
      </c>
      <c r="AF82" s="344"/>
      <c r="AG82" s="360">
        <f t="shared" si="51"/>
        <v>0</v>
      </c>
      <c r="AH82" s="361">
        <f t="shared" si="51"/>
        <v>0</v>
      </c>
      <c r="AI82" s="557">
        <f t="shared" si="51"/>
        <v>0</v>
      </c>
      <c r="AK82" s="438"/>
    </row>
    <row r="83" spans="1:38" s="342" customFormat="1" ht="17.25" customHeight="1">
      <c r="A83" s="1343"/>
      <c r="B83" s="1600"/>
      <c r="C83" s="343"/>
      <c r="D83" s="353">
        <f t="shared" si="41"/>
        <v>0</v>
      </c>
      <c r="E83" s="344"/>
      <c r="F83" s="343"/>
      <c r="G83" s="353">
        <f t="shared" si="42"/>
        <v>0</v>
      </c>
      <c r="H83" s="344"/>
      <c r="I83" s="343"/>
      <c r="J83" s="353">
        <f t="shared" si="43"/>
        <v>0</v>
      </c>
      <c r="K83" s="344"/>
      <c r="L83" s="343"/>
      <c r="M83" s="353">
        <f t="shared" si="44"/>
        <v>0</v>
      </c>
      <c r="N83" s="344"/>
      <c r="O83" s="343"/>
      <c r="P83" s="353">
        <f t="shared" si="45"/>
        <v>0</v>
      </c>
      <c r="Q83" s="344"/>
      <c r="R83" s="343"/>
      <c r="S83" s="353">
        <f t="shared" si="46"/>
        <v>0</v>
      </c>
      <c r="T83" s="344"/>
      <c r="U83" s="343"/>
      <c r="V83" s="353">
        <f t="shared" si="47"/>
        <v>0</v>
      </c>
      <c r="W83" s="344"/>
      <c r="X83" s="343"/>
      <c r="Y83" s="353">
        <f t="shared" si="48"/>
        <v>0</v>
      </c>
      <c r="Z83" s="344"/>
      <c r="AA83" s="343"/>
      <c r="AB83" s="353">
        <f t="shared" si="49"/>
        <v>0</v>
      </c>
      <c r="AC83" s="344"/>
      <c r="AD83" s="343"/>
      <c r="AE83" s="353">
        <f t="shared" si="50"/>
        <v>0</v>
      </c>
      <c r="AF83" s="344"/>
      <c r="AG83" s="360">
        <f t="shared" si="51"/>
        <v>0</v>
      </c>
      <c r="AH83" s="361">
        <f t="shared" si="51"/>
        <v>0</v>
      </c>
      <c r="AI83" s="557">
        <f t="shared" si="51"/>
        <v>0</v>
      </c>
      <c r="AK83" s="438"/>
    </row>
    <row r="84" spans="1:38" s="342" customFormat="1" ht="17.25" customHeight="1">
      <c r="A84" s="1343"/>
      <c r="B84" s="1600"/>
      <c r="C84" s="343"/>
      <c r="D84" s="353">
        <f t="shared" si="41"/>
        <v>0</v>
      </c>
      <c r="E84" s="344"/>
      <c r="F84" s="343"/>
      <c r="G84" s="353">
        <f t="shared" si="42"/>
        <v>0</v>
      </c>
      <c r="H84" s="344"/>
      <c r="I84" s="343"/>
      <c r="J84" s="353">
        <f t="shared" si="43"/>
        <v>0</v>
      </c>
      <c r="K84" s="344"/>
      <c r="L84" s="343"/>
      <c r="M84" s="353">
        <f t="shared" si="44"/>
        <v>0</v>
      </c>
      <c r="N84" s="344"/>
      <c r="O84" s="343"/>
      <c r="P84" s="353">
        <f t="shared" si="45"/>
        <v>0</v>
      </c>
      <c r="Q84" s="344"/>
      <c r="R84" s="343"/>
      <c r="S84" s="353">
        <f t="shared" si="46"/>
        <v>0</v>
      </c>
      <c r="T84" s="344"/>
      <c r="U84" s="343"/>
      <c r="V84" s="353">
        <f t="shared" si="47"/>
        <v>0</v>
      </c>
      <c r="W84" s="344"/>
      <c r="X84" s="343"/>
      <c r="Y84" s="353">
        <f t="shared" si="48"/>
        <v>0</v>
      </c>
      <c r="Z84" s="344"/>
      <c r="AA84" s="343"/>
      <c r="AB84" s="353">
        <f t="shared" si="49"/>
        <v>0</v>
      </c>
      <c r="AC84" s="344"/>
      <c r="AD84" s="343"/>
      <c r="AE84" s="353">
        <f t="shared" si="50"/>
        <v>0</v>
      </c>
      <c r="AF84" s="344"/>
      <c r="AG84" s="360">
        <f t="shared" si="51"/>
        <v>0</v>
      </c>
      <c r="AH84" s="361">
        <f t="shared" si="51"/>
        <v>0</v>
      </c>
      <c r="AI84" s="557">
        <f t="shared" si="51"/>
        <v>0</v>
      </c>
      <c r="AK84" s="438"/>
    </row>
    <row r="85" spans="1:38" s="342" customFormat="1" ht="17.25" customHeight="1">
      <c r="A85" s="1343"/>
      <c r="B85" s="1600"/>
      <c r="C85" s="343"/>
      <c r="D85" s="353">
        <f t="shared" si="41"/>
        <v>0</v>
      </c>
      <c r="E85" s="344"/>
      <c r="F85" s="343"/>
      <c r="G85" s="353">
        <f t="shared" si="42"/>
        <v>0</v>
      </c>
      <c r="H85" s="344"/>
      <c r="I85" s="343"/>
      <c r="J85" s="353">
        <f t="shared" si="43"/>
        <v>0</v>
      </c>
      <c r="K85" s="344"/>
      <c r="L85" s="343"/>
      <c r="M85" s="353">
        <f t="shared" si="44"/>
        <v>0</v>
      </c>
      <c r="N85" s="344"/>
      <c r="O85" s="343"/>
      <c r="P85" s="353">
        <f t="shared" si="45"/>
        <v>0</v>
      </c>
      <c r="Q85" s="344"/>
      <c r="R85" s="343"/>
      <c r="S85" s="353">
        <f t="shared" si="46"/>
        <v>0</v>
      </c>
      <c r="T85" s="344"/>
      <c r="U85" s="343"/>
      <c r="V85" s="353">
        <f t="shared" si="47"/>
        <v>0</v>
      </c>
      <c r="W85" s="344"/>
      <c r="X85" s="343"/>
      <c r="Y85" s="353">
        <f t="shared" si="48"/>
        <v>0</v>
      </c>
      <c r="Z85" s="344"/>
      <c r="AA85" s="343"/>
      <c r="AB85" s="353">
        <f t="shared" si="49"/>
        <v>0</v>
      </c>
      <c r="AC85" s="344"/>
      <c r="AD85" s="343"/>
      <c r="AE85" s="353">
        <f t="shared" si="50"/>
        <v>0</v>
      </c>
      <c r="AF85" s="344"/>
      <c r="AG85" s="360">
        <f t="shared" si="51"/>
        <v>0</v>
      </c>
      <c r="AH85" s="361">
        <f t="shared" si="51"/>
        <v>0</v>
      </c>
      <c r="AI85" s="557">
        <f t="shared" si="51"/>
        <v>0</v>
      </c>
      <c r="AK85" s="438"/>
    </row>
    <row r="86" spans="1:38" s="342" customFormat="1" ht="17.25" customHeight="1">
      <c r="A86" s="1343"/>
      <c r="B86" s="1600"/>
      <c r="C86" s="343"/>
      <c r="D86" s="353">
        <f t="shared" si="41"/>
        <v>0</v>
      </c>
      <c r="E86" s="344"/>
      <c r="F86" s="343"/>
      <c r="G86" s="353">
        <f t="shared" si="42"/>
        <v>0</v>
      </c>
      <c r="H86" s="344"/>
      <c r="I86" s="343"/>
      <c r="J86" s="353">
        <f t="shared" si="43"/>
        <v>0</v>
      </c>
      <c r="K86" s="344"/>
      <c r="L86" s="343"/>
      <c r="M86" s="353">
        <f t="shared" si="44"/>
        <v>0</v>
      </c>
      <c r="N86" s="344"/>
      <c r="O86" s="343"/>
      <c r="P86" s="353">
        <f t="shared" si="45"/>
        <v>0</v>
      </c>
      <c r="Q86" s="344"/>
      <c r="R86" s="343"/>
      <c r="S86" s="353">
        <f t="shared" si="46"/>
        <v>0</v>
      </c>
      <c r="T86" s="344"/>
      <c r="U86" s="343"/>
      <c r="V86" s="353">
        <f t="shared" si="47"/>
        <v>0</v>
      </c>
      <c r="W86" s="344"/>
      <c r="X86" s="343"/>
      <c r="Y86" s="353">
        <f t="shared" si="48"/>
        <v>0</v>
      </c>
      <c r="Z86" s="344"/>
      <c r="AA86" s="343"/>
      <c r="AB86" s="353">
        <f t="shared" si="49"/>
        <v>0</v>
      </c>
      <c r="AC86" s="344"/>
      <c r="AD86" s="343"/>
      <c r="AE86" s="353">
        <f t="shared" si="50"/>
        <v>0</v>
      </c>
      <c r="AF86" s="344"/>
      <c r="AG86" s="360">
        <f t="shared" si="51"/>
        <v>0</v>
      </c>
      <c r="AH86" s="361">
        <f t="shared" si="51"/>
        <v>0</v>
      </c>
      <c r="AI86" s="557">
        <f t="shared" si="51"/>
        <v>0</v>
      </c>
      <c r="AK86" s="438"/>
    </row>
    <row r="87" spans="1:38" s="342" customFormat="1" ht="17.25" customHeight="1">
      <c r="A87" s="1343"/>
      <c r="B87" s="1600"/>
      <c r="C87" s="343"/>
      <c r="D87" s="353">
        <f t="shared" si="41"/>
        <v>0</v>
      </c>
      <c r="E87" s="344"/>
      <c r="F87" s="343"/>
      <c r="G87" s="353">
        <f t="shared" si="42"/>
        <v>0</v>
      </c>
      <c r="H87" s="344"/>
      <c r="I87" s="343"/>
      <c r="J87" s="353">
        <f t="shared" si="43"/>
        <v>0</v>
      </c>
      <c r="K87" s="344"/>
      <c r="L87" s="343"/>
      <c r="M87" s="353">
        <f t="shared" si="44"/>
        <v>0</v>
      </c>
      <c r="N87" s="344"/>
      <c r="O87" s="343"/>
      <c r="P87" s="353">
        <f t="shared" si="45"/>
        <v>0</v>
      </c>
      <c r="Q87" s="344"/>
      <c r="R87" s="343"/>
      <c r="S87" s="353">
        <f t="shared" si="46"/>
        <v>0</v>
      </c>
      <c r="T87" s="344"/>
      <c r="U87" s="343"/>
      <c r="V87" s="353">
        <f t="shared" si="47"/>
        <v>0</v>
      </c>
      <c r="W87" s="344"/>
      <c r="X87" s="343"/>
      <c r="Y87" s="353">
        <f t="shared" si="48"/>
        <v>0</v>
      </c>
      <c r="Z87" s="344"/>
      <c r="AA87" s="343"/>
      <c r="AB87" s="353">
        <f t="shared" si="49"/>
        <v>0</v>
      </c>
      <c r="AC87" s="344"/>
      <c r="AD87" s="343"/>
      <c r="AE87" s="353">
        <f t="shared" si="50"/>
        <v>0</v>
      </c>
      <c r="AF87" s="344"/>
      <c r="AG87" s="360">
        <f t="shared" si="51"/>
        <v>0</v>
      </c>
      <c r="AH87" s="361">
        <f t="shared" si="51"/>
        <v>0</v>
      </c>
      <c r="AI87" s="557">
        <f t="shared" si="51"/>
        <v>0</v>
      </c>
      <c r="AK87" s="438"/>
      <c r="AL87" s="345"/>
    </row>
    <row r="88" spans="1:38" s="342" customFormat="1" ht="17.25" customHeight="1">
      <c r="A88" s="1343"/>
      <c r="B88" s="1600"/>
      <c r="C88" s="343"/>
      <c r="D88" s="353">
        <f t="shared" si="41"/>
        <v>0</v>
      </c>
      <c r="E88" s="344"/>
      <c r="F88" s="343"/>
      <c r="G88" s="353">
        <f t="shared" si="42"/>
        <v>0</v>
      </c>
      <c r="H88" s="344"/>
      <c r="I88" s="343"/>
      <c r="J88" s="353">
        <f t="shared" si="43"/>
        <v>0</v>
      </c>
      <c r="K88" s="344"/>
      <c r="L88" s="343"/>
      <c r="M88" s="353">
        <f t="shared" si="44"/>
        <v>0</v>
      </c>
      <c r="N88" s="344"/>
      <c r="O88" s="343"/>
      <c r="P88" s="353">
        <f t="shared" si="45"/>
        <v>0</v>
      </c>
      <c r="Q88" s="344"/>
      <c r="R88" s="343"/>
      <c r="S88" s="353">
        <f t="shared" si="46"/>
        <v>0</v>
      </c>
      <c r="T88" s="344"/>
      <c r="U88" s="343"/>
      <c r="V88" s="353">
        <f t="shared" si="47"/>
        <v>0</v>
      </c>
      <c r="W88" s="344"/>
      <c r="X88" s="343"/>
      <c r="Y88" s="353">
        <f t="shared" si="48"/>
        <v>0</v>
      </c>
      <c r="Z88" s="344"/>
      <c r="AA88" s="343"/>
      <c r="AB88" s="353">
        <f t="shared" si="49"/>
        <v>0</v>
      </c>
      <c r="AC88" s="344"/>
      <c r="AD88" s="343"/>
      <c r="AE88" s="353">
        <f t="shared" si="50"/>
        <v>0</v>
      </c>
      <c r="AF88" s="344"/>
      <c r="AG88" s="360">
        <f t="shared" si="51"/>
        <v>0</v>
      </c>
      <c r="AH88" s="361">
        <f t="shared" si="51"/>
        <v>0</v>
      </c>
      <c r="AI88" s="557">
        <f t="shared" si="51"/>
        <v>0</v>
      </c>
    </row>
    <row r="89" spans="1:38" s="342" customFormat="1" ht="17.25" customHeight="1">
      <c r="A89" s="1343"/>
      <c r="B89" s="1600"/>
      <c r="C89" s="343"/>
      <c r="D89" s="353">
        <f t="shared" si="41"/>
        <v>0</v>
      </c>
      <c r="E89" s="344"/>
      <c r="F89" s="343"/>
      <c r="G89" s="353">
        <f t="shared" si="42"/>
        <v>0</v>
      </c>
      <c r="H89" s="344"/>
      <c r="I89" s="343"/>
      <c r="J89" s="353">
        <f>K89-I89</f>
        <v>0</v>
      </c>
      <c r="K89" s="344"/>
      <c r="L89" s="343"/>
      <c r="M89" s="353">
        <f t="shared" si="44"/>
        <v>0</v>
      </c>
      <c r="N89" s="344"/>
      <c r="O89" s="343"/>
      <c r="P89" s="353">
        <f t="shared" si="45"/>
        <v>0</v>
      </c>
      <c r="Q89" s="344"/>
      <c r="R89" s="343"/>
      <c r="S89" s="353">
        <f t="shared" si="46"/>
        <v>0</v>
      </c>
      <c r="T89" s="344"/>
      <c r="U89" s="343"/>
      <c r="V89" s="353">
        <f t="shared" si="47"/>
        <v>0</v>
      </c>
      <c r="W89" s="344"/>
      <c r="X89" s="343"/>
      <c r="Y89" s="353">
        <f t="shared" si="48"/>
        <v>0</v>
      </c>
      <c r="Z89" s="344"/>
      <c r="AA89" s="343"/>
      <c r="AB89" s="353">
        <f t="shared" si="49"/>
        <v>0</v>
      </c>
      <c r="AC89" s="344"/>
      <c r="AD89" s="343"/>
      <c r="AE89" s="353">
        <f t="shared" si="50"/>
        <v>0</v>
      </c>
      <c r="AF89" s="344"/>
      <c r="AG89" s="360">
        <f t="shared" si="51"/>
        <v>0</v>
      </c>
      <c r="AH89" s="361">
        <f t="shared" si="51"/>
        <v>0</v>
      </c>
      <c r="AI89" s="557">
        <f t="shared" si="51"/>
        <v>0</v>
      </c>
    </row>
    <row r="90" spans="1:38" s="342" customFormat="1" ht="17.25" customHeight="1">
      <c r="A90" s="1343"/>
      <c r="B90" s="1600"/>
      <c r="C90" s="343"/>
      <c r="D90" s="353">
        <f t="shared" si="41"/>
        <v>0</v>
      </c>
      <c r="E90" s="344"/>
      <c r="F90" s="343"/>
      <c r="G90" s="353">
        <f t="shared" si="42"/>
        <v>0</v>
      </c>
      <c r="H90" s="344"/>
      <c r="I90" s="343"/>
      <c r="J90" s="353">
        <f t="shared" si="43"/>
        <v>0</v>
      </c>
      <c r="K90" s="344"/>
      <c r="L90" s="343"/>
      <c r="M90" s="353">
        <f t="shared" si="44"/>
        <v>0</v>
      </c>
      <c r="N90" s="344"/>
      <c r="O90" s="343"/>
      <c r="P90" s="353">
        <f t="shared" si="45"/>
        <v>0</v>
      </c>
      <c r="Q90" s="344"/>
      <c r="R90" s="343"/>
      <c r="S90" s="353">
        <f t="shared" si="46"/>
        <v>0</v>
      </c>
      <c r="T90" s="344"/>
      <c r="U90" s="343"/>
      <c r="V90" s="353">
        <f t="shared" si="47"/>
        <v>0</v>
      </c>
      <c r="W90" s="344"/>
      <c r="X90" s="343"/>
      <c r="Y90" s="353">
        <f t="shared" si="48"/>
        <v>0</v>
      </c>
      <c r="Z90" s="344"/>
      <c r="AA90" s="343"/>
      <c r="AB90" s="353">
        <f t="shared" si="49"/>
        <v>0</v>
      </c>
      <c r="AC90" s="344"/>
      <c r="AD90" s="343"/>
      <c r="AE90" s="353">
        <f t="shared" si="50"/>
        <v>0</v>
      </c>
      <c r="AF90" s="344"/>
      <c r="AG90" s="360">
        <f t="shared" si="51"/>
        <v>0</v>
      </c>
      <c r="AH90" s="361">
        <f t="shared" si="51"/>
        <v>0</v>
      </c>
      <c r="AI90" s="557">
        <f t="shared" si="51"/>
        <v>0</v>
      </c>
    </row>
    <row r="91" spans="1:38" s="342" customFormat="1" ht="17.25" customHeight="1">
      <c r="A91" s="1343" t="s">
        <v>304</v>
      </c>
      <c r="B91" s="1600"/>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41"/>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42"/>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44"/>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45"/>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46"/>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47"/>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48"/>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49"/>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50"/>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51"/>
        <v>0</v>
      </c>
      <c r="AH91" s="361">
        <f t="shared" si="51"/>
        <v>0</v>
      </c>
      <c r="AI91" s="557">
        <f t="shared" si="51"/>
        <v>0</v>
      </c>
    </row>
    <row r="92" spans="1:38" s="342" customFormat="1" ht="16.5" customHeight="1">
      <c r="A92" s="1347"/>
      <c r="B92" s="1603"/>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00000000000001" customHeight="1">
      <c r="A93" s="389" t="s">
        <v>305</v>
      </c>
      <c r="B93" s="595"/>
      <c r="C93" s="356">
        <f>ROUND(SUM(C71:C91),0)</f>
        <v>0</v>
      </c>
      <c r="D93" s="353">
        <f t="shared" ref="D93:AF93" si="65">ROUND(SUM(D71:D91),0)</f>
        <v>0</v>
      </c>
      <c r="E93" s="357">
        <f t="shared" si="65"/>
        <v>0</v>
      </c>
      <c r="F93" s="356">
        <f t="shared" si="65"/>
        <v>0</v>
      </c>
      <c r="G93" s="353">
        <f t="shared" si="65"/>
        <v>0</v>
      </c>
      <c r="H93" s="357">
        <f t="shared" si="65"/>
        <v>0</v>
      </c>
      <c r="I93" s="356">
        <f t="shared" si="65"/>
        <v>0</v>
      </c>
      <c r="J93" s="353">
        <f t="shared" si="65"/>
        <v>0</v>
      </c>
      <c r="K93" s="357">
        <f t="shared" si="65"/>
        <v>0</v>
      </c>
      <c r="L93" s="356">
        <f t="shared" si="65"/>
        <v>0</v>
      </c>
      <c r="M93" s="353">
        <f t="shared" si="65"/>
        <v>0</v>
      </c>
      <c r="N93" s="357">
        <f t="shared" si="65"/>
        <v>0</v>
      </c>
      <c r="O93" s="356">
        <f t="shared" si="65"/>
        <v>0</v>
      </c>
      <c r="P93" s="353">
        <f t="shared" si="65"/>
        <v>0</v>
      </c>
      <c r="Q93" s="357">
        <f t="shared" si="65"/>
        <v>0</v>
      </c>
      <c r="R93" s="356">
        <f t="shared" si="65"/>
        <v>0</v>
      </c>
      <c r="S93" s="353">
        <f t="shared" si="65"/>
        <v>0</v>
      </c>
      <c r="T93" s="357">
        <f t="shared" si="65"/>
        <v>0</v>
      </c>
      <c r="U93" s="356">
        <f t="shared" si="65"/>
        <v>0</v>
      </c>
      <c r="V93" s="353">
        <f t="shared" si="65"/>
        <v>0</v>
      </c>
      <c r="W93" s="357">
        <f t="shared" si="65"/>
        <v>0</v>
      </c>
      <c r="X93" s="356">
        <f t="shared" si="65"/>
        <v>0</v>
      </c>
      <c r="Y93" s="353">
        <f t="shared" si="65"/>
        <v>0</v>
      </c>
      <c r="Z93" s="357">
        <f t="shared" si="65"/>
        <v>0</v>
      </c>
      <c r="AA93" s="356">
        <f t="shared" si="65"/>
        <v>0</v>
      </c>
      <c r="AB93" s="353">
        <f t="shared" si="65"/>
        <v>0</v>
      </c>
      <c r="AC93" s="357">
        <f t="shared" si="65"/>
        <v>0</v>
      </c>
      <c r="AD93" s="356">
        <f t="shared" si="65"/>
        <v>0</v>
      </c>
      <c r="AE93" s="353">
        <f t="shared" si="65"/>
        <v>0</v>
      </c>
      <c r="AF93" s="357">
        <f t="shared" si="65"/>
        <v>0</v>
      </c>
      <c r="AG93" s="360">
        <f t="shared" ref="AG93:AI93" si="66">SUM(AG71:AG91)</f>
        <v>0</v>
      </c>
      <c r="AH93" s="361">
        <f>SUM(AH71:AH91)</f>
        <v>0</v>
      </c>
      <c r="AI93" s="362">
        <f t="shared" si="66"/>
        <v>0</v>
      </c>
    </row>
    <row r="94" spans="1:38" s="342" customFormat="1" ht="20.100000000000001"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3"/>
      <c r="B96" s="1600"/>
      <c r="C96" s="343"/>
      <c r="D96" s="353">
        <f t="shared" ref="D96:D102" si="67">E96-C96</f>
        <v>0</v>
      </c>
      <c r="E96" s="344"/>
      <c r="F96" s="356"/>
      <c r="G96" s="353">
        <f t="shared" ref="G96:G102" si="68">H96-F96</f>
        <v>0</v>
      </c>
      <c r="H96" s="357"/>
      <c r="I96" s="356"/>
      <c r="J96" s="353">
        <f t="shared" ref="J96:J102" si="69">K96-I96</f>
        <v>0</v>
      </c>
      <c r="K96" s="357"/>
      <c r="L96" s="356"/>
      <c r="M96" s="353">
        <f t="shared" ref="M96:M102" si="70">N96-L96</f>
        <v>0</v>
      </c>
      <c r="N96" s="357"/>
      <c r="O96" s="356"/>
      <c r="P96" s="353">
        <f t="shared" ref="P96:P102" si="71">Q96-O96</f>
        <v>0</v>
      </c>
      <c r="Q96" s="357"/>
      <c r="R96" s="356"/>
      <c r="S96" s="353">
        <f t="shared" ref="S96:S102" si="72">T96-R96</f>
        <v>0</v>
      </c>
      <c r="T96" s="357"/>
      <c r="U96" s="356"/>
      <c r="V96" s="353">
        <f t="shared" ref="V96:V102" si="73">W96-U96</f>
        <v>0</v>
      </c>
      <c r="W96" s="357"/>
      <c r="X96" s="356"/>
      <c r="Y96" s="353">
        <f t="shared" ref="Y96:Y102" si="74">Z96-X96</f>
        <v>0</v>
      </c>
      <c r="Z96" s="357"/>
      <c r="AA96" s="356"/>
      <c r="AB96" s="353">
        <f t="shared" ref="AB96:AB102" si="75">AC96-AA96</f>
        <v>0</v>
      </c>
      <c r="AC96" s="357"/>
      <c r="AD96" s="356"/>
      <c r="AE96" s="353">
        <f t="shared" ref="AE96:AE102" si="76">AF96-AD96</f>
        <v>0</v>
      </c>
      <c r="AF96" s="357"/>
      <c r="AG96" s="360">
        <f t="shared" ref="AG96:AI102" si="77">SUM(C96,F96,I96,L96,O96,R96,U96,X96,AA96,AD96)</f>
        <v>0</v>
      </c>
      <c r="AH96" s="361">
        <f t="shared" si="77"/>
        <v>0</v>
      </c>
      <c r="AI96" s="557">
        <f t="shared" si="77"/>
        <v>0</v>
      </c>
      <c r="AJ96"/>
      <c r="AK96" s="439"/>
      <c r="AL96"/>
    </row>
    <row r="97" spans="1:38" s="342" customFormat="1" ht="17.25" customHeight="1">
      <c r="A97" s="1343"/>
      <c r="B97" s="1600"/>
      <c r="C97" s="343"/>
      <c r="D97" s="353">
        <f t="shared" si="67"/>
        <v>0</v>
      </c>
      <c r="E97" s="344"/>
      <c r="F97" s="356"/>
      <c r="G97" s="353">
        <f t="shared" si="68"/>
        <v>0</v>
      </c>
      <c r="H97" s="357"/>
      <c r="I97" s="356"/>
      <c r="J97" s="353">
        <f t="shared" si="69"/>
        <v>0</v>
      </c>
      <c r="K97" s="357"/>
      <c r="L97" s="356"/>
      <c r="M97" s="353">
        <f t="shared" si="70"/>
        <v>0</v>
      </c>
      <c r="N97" s="357"/>
      <c r="O97" s="356"/>
      <c r="P97" s="353">
        <f t="shared" si="71"/>
        <v>0</v>
      </c>
      <c r="Q97" s="357"/>
      <c r="R97" s="356"/>
      <c r="S97" s="353">
        <f t="shared" si="72"/>
        <v>0</v>
      </c>
      <c r="T97" s="357"/>
      <c r="U97" s="356"/>
      <c r="V97" s="353">
        <f t="shared" si="73"/>
        <v>0</v>
      </c>
      <c r="W97" s="357"/>
      <c r="X97" s="356"/>
      <c r="Y97" s="353">
        <f t="shared" si="74"/>
        <v>0</v>
      </c>
      <c r="Z97" s="357"/>
      <c r="AA97" s="356"/>
      <c r="AB97" s="353">
        <f t="shared" si="75"/>
        <v>0</v>
      </c>
      <c r="AC97" s="357"/>
      <c r="AD97" s="356"/>
      <c r="AE97" s="353">
        <f t="shared" si="76"/>
        <v>0</v>
      </c>
      <c r="AF97" s="357"/>
      <c r="AG97" s="360">
        <f t="shared" si="77"/>
        <v>0</v>
      </c>
      <c r="AH97" s="361">
        <f t="shared" si="77"/>
        <v>0</v>
      </c>
      <c r="AI97" s="557">
        <f t="shared" si="77"/>
        <v>0</v>
      </c>
      <c r="AK97" s="438"/>
    </row>
    <row r="98" spans="1:38" s="342" customFormat="1" ht="17.25" customHeight="1">
      <c r="A98" s="1343"/>
      <c r="B98" s="1600"/>
      <c r="C98" s="343"/>
      <c r="D98" s="353">
        <f t="shared" si="67"/>
        <v>0</v>
      </c>
      <c r="E98" s="344"/>
      <c r="F98" s="343"/>
      <c r="G98" s="353">
        <f t="shared" si="68"/>
        <v>0</v>
      </c>
      <c r="H98" s="344"/>
      <c r="I98" s="343"/>
      <c r="J98" s="353">
        <f t="shared" si="69"/>
        <v>0</v>
      </c>
      <c r="K98" s="344"/>
      <c r="L98" s="343"/>
      <c r="M98" s="353">
        <f t="shared" si="70"/>
        <v>0</v>
      </c>
      <c r="N98" s="344"/>
      <c r="O98" s="343"/>
      <c r="P98" s="353">
        <f t="shared" si="71"/>
        <v>0</v>
      </c>
      <c r="Q98" s="344"/>
      <c r="R98" s="343"/>
      <c r="S98" s="353">
        <f t="shared" si="72"/>
        <v>0</v>
      </c>
      <c r="T98" s="344"/>
      <c r="U98" s="343"/>
      <c r="V98" s="353">
        <f t="shared" si="73"/>
        <v>0</v>
      </c>
      <c r="W98" s="344"/>
      <c r="X98" s="343"/>
      <c r="Y98" s="353">
        <f t="shared" si="74"/>
        <v>0</v>
      </c>
      <c r="Z98" s="344"/>
      <c r="AA98" s="343"/>
      <c r="AB98" s="353">
        <f t="shared" si="75"/>
        <v>0</v>
      </c>
      <c r="AC98" s="344"/>
      <c r="AD98" s="343"/>
      <c r="AE98" s="353">
        <f t="shared" si="76"/>
        <v>0</v>
      </c>
      <c r="AF98" s="344"/>
      <c r="AG98" s="360">
        <f t="shared" si="77"/>
        <v>0</v>
      </c>
      <c r="AH98" s="361">
        <f t="shared" si="77"/>
        <v>0</v>
      </c>
      <c r="AI98" s="557">
        <f t="shared" si="77"/>
        <v>0</v>
      </c>
      <c r="AJ98"/>
      <c r="AK98" s="439"/>
      <c r="AL98" s="13"/>
    </row>
    <row r="99" spans="1:38" s="342" customFormat="1" ht="17.25" customHeight="1">
      <c r="A99" s="1343"/>
      <c r="B99" s="1600"/>
      <c r="C99" s="343"/>
      <c r="D99" s="353">
        <f t="shared" si="67"/>
        <v>0</v>
      </c>
      <c r="E99" s="344"/>
      <c r="F99" s="343"/>
      <c r="G99" s="353">
        <f t="shared" si="68"/>
        <v>0</v>
      </c>
      <c r="H99" s="344"/>
      <c r="I99" s="343"/>
      <c r="J99" s="353">
        <f t="shared" si="69"/>
        <v>0</v>
      </c>
      <c r="K99" s="344"/>
      <c r="L99" s="343"/>
      <c r="M99" s="353">
        <f t="shared" si="70"/>
        <v>0</v>
      </c>
      <c r="N99" s="344"/>
      <c r="O99" s="343"/>
      <c r="P99" s="353">
        <f t="shared" si="71"/>
        <v>0</v>
      </c>
      <c r="Q99" s="344"/>
      <c r="R99" s="343"/>
      <c r="S99" s="353">
        <f t="shared" si="72"/>
        <v>0</v>
      </c>
      <c r="T99" s="344"/>
      <c r="U99" s="343"/>
      <c r="V99" s="353">
        <f t="shared" si="73"/>
        <v>0</v>
      </c>
      <c r="W99" s="344"/>
      <c r="X99" s="343"/>
      <c r="Y99" s="353">
        <f t="shared" si="74"/>
        <v>0</v>
      </c>
      <c r="Z99" s="344"/>
      <c r="AA99" s="343"/>
      <c r="AB99" s="353">
        <f t="shared" si="75"/>
        <v>0</v>
      </c>
      <c r="AC99" s="344"/>
      <c r="AD99" s="343"/>
      <c r="AE99" s="353">
        <f t="shared" si="76"/>
        <v>0</v>
      </c>
      <c r="AF99" s="344"/>
      <c r="AG99" s="360">
        <f t="shared" si="77"/>
        <v>0</v>
      </c>
      <c r="AH99" s="361">
        <f t="shared" si="77"/>
        <v>0</v>
      </c>
      <c r="AI99" s="557">
        <f t="shared" si="77"/>
        <v>0</v>
      </c>
      <c r="AJ99"/>
      <c r="AK99"/>
      <c r="AL99"/>
    </row>
    <row r="100" spans="1:38" s="342" customFormat="1" ht="17.25" customHeight="1">
      <c r="A100" s="1343"/>
      <c r="B100" s="1600"/>
      <c r="C100" s="343"/>
      <c r="D100" s="353">
        <f t="shared" si="67"/>
        <v>0</v>
      </c>
      <c r="E100" s="344"/>
      <c r="F100" s="343"/>
      <c r="G100" s="353">
        <f t="shared" si="68"/>
        <v>0</v>
      </c>
      <c r="H100" s="344"/>
      <c r="I100" s="343"/>
      <c r="J100" s="353">
        <f t="shared" si="69"/>
        <v>0</v>
      </c>
      <c r="K100" s="344"/>
      <c r="L100" s="343"/>
      <c r="M100" s="353">
        <f t="shared" si="70"/>
        <v>0</v>
      </c>
      <c r="N100" s="344"/>
      <c r="O100" s="343"/>
      <c r="P100" s="353">
        <f t="shared" si="71"/>
        <v>0</v>
      </c>
      <c r="Q100" s="344"/>
      <c r="R100" s="343"/>
      <c r="S100" s="353">
        <f t="shared" si="72"/>
        <v>0</v>
      </c>
      <c r="T100" s="344"/>
      <c r="U100" s="343"/>
      <c r="V100" s="353">
        <f t="shared" si="73"/>
        <v>0</v>
      </c>
      <c r="W100" s="344"/>
      <c r="X100" s="343"/>
      <c r="Y100" s="353">
        <f t="shared" si="74"/>
        <v>0</v>
      </c>
      <c r="Z100" s="344"/>
      <c r="AA100" s="343"/>
      <c r="AB100" s="353">
        <f t="shared" si="75"/>
        <v>0</v>
      </c>
      <c r="AC100" s="344"/>
      <c r="AD100" s="343"/>
      <c r="AE100" s="353">
        <f t="shared" si="76"/>
        <v>0</v>
      </c>
      <c r="AF100" s="344"/>
      <c r="AG100" s="360">
        <f t="shared" si="77"/>
        <v>0</v>
      </c>
      <c r="AH100" s="361">
        <f t="shared" si="77"/>
        <v>0</v>
      </c>
      <c r="AI100" s="557">
        <f t="shared" si="77"/>
        <v>0</v>
      </c>
    </row>
    <row r="101" spans="1:38" s="342" customFormat="1" ht="17.25" customHeight="1">
      <c r="A101" s="1343"/>
      <c r="B101" s="1600"/>
      <c r="C101" s="343"/>
      <c r="D101" s="353">
        <f t="shared" si="67"/>
        <v>0</v>
      </c>
      <c r="E101" s="344"/>
      <c r="F101" s="343"/>
      <c r="G101" s="353">
        <f t="shared" si="68"/>
        <v>0</v>
      </c>
      <c r="H101" s="344"/>
      <c r="I101" s="343"/>
      <c r="J101" s="353">
        <f t="shared" si="69"/>
        <v>0</v>
      </c>
      <c r="K101" s="344"/>
      <c r="L101" s="343"/>
      <c r="M101" s="353">
        <f t="shared" si="70"/>
        <v>0</v>
      </c>
      <c r="N101" s="344"/>
      <c r="O101" s="343"/>
      <c r="P101" s="353">
        <f t="shared" si="71"/>
        <v>0</v>
      </c>
      <c r="Q101" s="344"/>
      <c r="R101" s="343"/>
      <c r="S101" s="353">
        <f t="shared" si="72"/>
        <v>0</v>
      </c>
      <c r="T101" s="344"/>
      <c r="U101" s="343"/>
      <c r="V101" s="353">
        <f t="shared" si="73"/>
        <v>0</v>
      </c>
      <c r="W101" s="344"/>
      <c r="X101" s="343"/>
      <c r="Y101" s="353">
        <f t="shared" si="74"/>
        <v>0</v>
      </c>
      <c r="Z101" s="344"/>
      <c r="AA101" s="343"/>
      <c r="AB101" s="353">
        <f t="shared" si="75"/>
        <v>0</v>
      </c>
      <c r="AC101" s="344"/>
      <c r="AD101" s="343"/>
      <c r="AE101" s="353">
        <f t="shared" si="76"/>
        <v>0</v>
      </c>
      <c r="AF101" s="344"/>
      <c r="AG101" s="360">
        <f t="shared" si="77"/>
        <v>0</v>
      </c>
      <c r="AH101" s="361">
        <f t="shared" si="77"/>
        <v>0</v>
      </c>
      <c r="AI101" s="557">
        <f t="shared" si="77"/>
        <v>0</v>
      </c>
    </row>
    <row r="102" spans="1:38" s="342" customFormat="1" ht="17.25" customHeight="1">
      <c r="A102" s="1343"/>
      <c r="B102" s="1600"/>
      <c r="C102" s="343"/>
      <c r="D102" s="353">
        <f t="shared" si="67"/>
        <v>0</v>
      </c>
      <c r="E102" s="344"/>
      <c r="F102" s="343"/>
      <c r="G102" s="353">
        <f t="shared" si="68"/>
        <v>0</v>
      </c>
      <c r="H102" s="344"/>
      <c r="I102" s="343"/>
      <c r="J102" s="353">
        <f t="shared" si="69"/>
        <v>0</v>
      </c>
      <c r="K102" s="344"/>
      <c r="L102" s="343"/>
      <c r="M102" s="353">
        <f t="shared" si="70"/>
        <v>0</v>
      </c>
      <c r="N102" s="344"/>
      <c r="O102" s="343"/>
      <c r="P102" s="353">
        <f t="shared" si="71"/>
        <v>0</v>
      </c>
      <c r="Q102" s="344"/>
      <c r="R102" s="343"/>
      <c r="S102" s="353">
        <f t="shared" si="72"/>
        <v>0</v>
      </c>
      <c r="T102" s="344"/>
      <c r="U102" s="343"/>
      <c r="V102" s="353">
        <f t="shared" si="73"/>
        <v>0</v>
      </c>
      <c r="W102" s="344"/>
      <c r="X102" s="343"/>
      <c r="Y102" s="353">
        <f t="shared" si="74"/>
        <v>0</v>
      </c>
      <c r="Z102" s="344"/>
      <c r="AA102" s="343"/>
      <c r="AB102" s="353">
        <f t="shared" si="75"/>
        <v>0</v>
      </c>
      <c r="AC102" s="344"/>
      <c r="AD102" s="343"/>
      <c r="AE102" s="353">
        <f t="shared" si="76"/>
        <v>0</v>
      </c>
      <c r="AF102" s="344"/>
      <c r="AG102" s="360">
        <f t="shared" si="77"/>
        <v>0</v>
      </c>
      <c r="AH102" s="361">
        <f t="shared" si="77"/>
        <v>0</v>
      </c>
      <c r="AI102" s="557">
        <f t="shared" si="77"/>
        <v>0</v>
      </c>
    </row>
    <row r="103" spans="1:38" s="342" customFormat="1" ht="15" customHeight="1">
      <c r="A103" s="1343"/>
      <c r="B103" s="1600"/>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00000000000001" customHeight="1">
      <c r="A104" s="1345" t="s">
        <v>307</v>
      </c>
      <c r="B104" s="1602"/>
      <c r="C104" s="356">
        <f>ROUND(SUM(C96:C102),0)</f>
        <v>0</v>
      </c>
      <c r="D104" s="353">
        <f t="shared" ref="D104:AF104" si="78">ROUND(SUM(D96:D102),0)</f>
        <v>0</v>
      </c>
      <c r="E104" s="357">
        <f t="shared" si="78"/>
        <v>0</v>
      </c>
      <c r="F104" s="356">
        <f t="shared" si="78"/>
        <v>0</v>
      </c>
      <c r="G104" s="353">
        <f t="shared" si="78"/>
        <v>0</v>
      </c>
      <c r="H104" s="357">
        <f t="shared" si="78"/>
        <v>0</v>
      </c>
      <c r="I104" s="356">
        <f t="shared" si="78"/>
        <v>0</v>
      </c>
      <c r="J104" s="353">
        <f t="shared" si="78"/>
        <v>0</v>
      </c>
      <c r="K104" s="357">
        <f t="shared" si="78"/>
        <v>0</v>
      </c>
      <c r="L104" s="356">
        <f t="shared" si="78"/>
        <v>0</v>
      </c>
      <c r="M104" s="353">
        <f t="shared" si="78"/>
        <v>0</v>
      </c>
      <c r="N104" s="357">
        <f t="shared" si="78"/>
        <v>0</v>
      </c>
      <c r="O104" s="356">
        <f t="shared" si="78"/>
        <v>0</v>
      </c>
      <c r="P104" s="353">
        <f t="shared" si="78"/>
        <v>0</v>
      </c>
      <c r="Q104" s="357">
        <f t="shared" si="78"/>
        <v>0</v>
      </c>
      <c r="R104" s="356">
        <f t="shared" si="78"/>
        <v>0</v>
      </c>
      <c r="S104" s="353">
        <f t="shared" si="78"/>
        <v>0</v>
      </c>
      <c r="T104" s="357">
        <f t="shared" si="78"/>
        <v>0</v>
      </c>
      <c r="U104" s="356">
        <f t="shared" si="78"/>
        <v>0</v>
      </c>
      <c r="V104" s="353">
        <f t="shared" si="78"/>
        <v>0</v>
      </c>
      <c r="W104" s="357">
        <f t="shared" si="78"/>
        <v>0</v>
      </c>
      <c r="X104" s="356">
        <f t="shared" si="78"/>
        <v>0</v>
      </c>
      <c r="Y104" s="353">
        <f t="shared" si="78"/>
        <v>0</v>
      </c>
      <c r="Z104" s="357">
        <f t="shared" si="78"/>
        <v>0</v>
      </c>
      <c r="AA104" s="356">
        <f t="shared" si="78"/>
        <v>0</v>
      </c>
      <c r="AB104" s="353">
        <f t="shared" si="78"/>
        <v>0</v>
      </c>
      <c r="AC104" s="357">
        <f t="shared" si="78"/>
        <v>0</v>
      </c>
      <c r="AD104" s="356">
        <f t="shared" si="78"/>
        <v>0</v>
      </c>
      <c r="AE104" s="353">
        <f t="shared" si="78"/>
        <v>0</v>
      </c>
      <c r="AF104" s="357">
        <f t="shared" si="78"/>
        <v>0</v>
      </c>
      <c r="AG104" s="360">
        <f t="shared" ref="AG104" si="79">SUM(AG96:AG102)</f>
        <v>0</v>
      </c>
      <c r="AH104" s="361">
        <f>SUM(AH96:AH102)</f>
        <v>0</v>
      </c>
      <c r="AI104" s="362">
        <f t="shared" ref="AI104" si="80">SUM(AI96:AI102)</f>
        <v>0</v>
      </c>
    </row>
    <row r="105" spans="1:38" s="342" customFormat="1" ht="20.100000000000001"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00000000000001"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(5)'!A72</f>
        <v>Template last modified</v>
      </c>
      <c r="AI106" s="559" t="e">
        <f>'Summary (5)'!C72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s="227" customFormat="1" ht="15.75">
      <c r="A120" s="485" t="s">
        <v>231</v>
      </c>
      <c r="B120" s="485"/>
      <c r="C120" s="563">
        <f>'Summary (5)'!E87</f>
        <v>1</v>
      </c>
      <c r="D120" s="563">
        <f>'Summary (5)'!F87</f>
        <v>1</v>
      </c>
      <c r="E120" s="563">
        <f>'Summary (5)'!G87</f>
        <v>1</v>
      </c>
      <c r="F120" s="563">
        <f>'Summary (5)'!H87</f>
        <v>2</v>
      </c>
      <c r="G120" s="563">
        <f>'Summary (5)'!I87</f>
        <v>2</v>
      </c>
      <c r="H120" s="563">
        <f>'Summary (5)'!J87</f>
        <v>2</v>
      </c>
      <c r="I120" s="563">
        <f>'Summary (5)'!K87</f>
        <v>3</v>
      </c>
      <c r="J120" s="563">
        <f>'Summary (5)'!L87</f>
        <v>3</v>
      </c>
      <c r="K120" s="563">
        <f>'Summary (5)'!M87</f>
        <v>3</v>
      </c>
      <c r="L120" s="563">
        <f>'Summary (5)'!N87</f>
        <v>4</v>
      </c>
      <c r="M120" s="563">
        <f>'Summary (5)'!O87</f>
        <v>4</v>
      </c>
      <c r="N120" s="563">
        <f>'Summary (5)'!P87</f>
        <v>4</v>
      </c>
      <c r="O120" s="563">
        <f>'Summary (5)'!Q87</f>
        <v>5</v>
      </c>
      <c r="P120" s="563">
        <f>'Summary (5)'!R87</f>
        <v>5</v>
      </c>
      <c r="Q120" s="563">
        <f>'Summary (5)'!S87</f>
        <v>5</v>
      </c>
      <c r="R120" s="563">
        <f>'Summary (5)'!T87</f>
        <v>6</v>
      </c>
      <c r="S120" s="563">
        <f>'Summary (5)'!U87</f>
        <v>6</v>
      </c>
      <c r="T120" s="563">
        <f>'Summary (5)'!V87</f>
        <v>6</v>
      </c>
      <c r="U120" s="563">
        <f>'Summary (5)'!W87</f>
        <v>7</v>
      </c>
      <c r="V120" s="563">
        <f>'Summary (5)'!X87</f>
        <v>7</v>
      </c>
      <c r="W120" s="563">
        <f>'Summary (5)'!Y87</f>
        <v>7</v>
      </c>
      <c r="X120" s="563">
        <f>'Summary (5)'!Z87</f>
        <v>8</v>
      </c>
      <c r="Y120" s="563">
        <f>'Summary (5)'!AA87</f>
        <v>8</v>
      </c>
      <c r="Z120" s="563">
        <f>'Summary (5)'!AB87</f>
        <v>8</v>
      </c>
      <c r="AA120" s="563">
        <f>'Summary (5)'!AC87</f>
        <v>9</v>
      </c>
      <c r="AB120" s="563">
        <f>'Summary (5)'!AD87</f>
        <v>9</v>
      </c>
      <c r="AC120" s="563">
        <f>'Summary (5)'!AE87</f>
        <v>9</v>
      </c>
      <c r="AD120" s="563">
        <f>'Summary (5)'!AF87</f>
        <v>10</v>
      </c>
      <c r="AE120" s="563">
        <f>'Summary (5)'!AG87</f>
        <v>10</v>
      </c>
      <c r="AF120" s="563">
        <f>'Summary (5)'!AH87</f>
        <v>10</v>
      </c>
      <c r="AG120" s="563">
        <f>AE120</f>
        <v>10</v>
      </c>
      <c r="AH120" s="563">
        <f>AF120</f>
        <v>10</v>
      </c>
      <c r="AI120" s="563">
        <f>AG120</f>
        <v>10</v>
      </c>
    </row>
    <row r="121" spans="1:35" s="479" customFormat="1" ht="15.75">
      <c r="A121" s="486" t="s">
        <v>232</v>
      </c>
      <c r="B121" s="486"/>
      <c r="C121" s="564" t="e">
        <f>'Summary (5)'!E88</f>
        <v>#REF!</v>
      </c>
      <c r="D121" s="564" t="e">
        <f>'Summary (5)'!F88</f>
        <v>#REF!</v>
      </c>
      <c r="E121" s="564">
        <f>'Summary (5)'!G88</f>
        <v>45413</v>
      </c>
      <c r="F121" s="564" t="e">
        <f>'Summary (5)'!H88</f>
        <v>#REF!</v>
      </c>
      <c r="G121" s="564" t="e">
        <f>'Summary (5)'!I88</f>
        <v>#REF!</v>
      </c>
      <c r="H121" s="564">
        <f>'Summary (5)'!J88</f>
        <v>45474</v>
      </c>
      <c r="I121" s="564" t="e">
        <f>'Summary (5)'!K88</f>
        <v>#REF!</v>
      </c>
      <c r="J121" s="564" t="e">
        <f>'Summary (5)'!L88</f>
        <v>#REF!</v>
      </c>
      <c r="K121" s="564">
        <f>'Summary (5)'!M88</f>
        <v>45839</v>
      </c>
      <c r="L121" s="564" t="e">
        <f>'Summary (5)'!N88</f>
        <v>#REF!</v>
      </c>
      <c r="M121" s="564" t="e">
        <f>'Summary (5)'!O88</f>
        <v>#REF!</v>
      </c>
      <c r="N121" s="564">
        <f>'Summary (5)'!P88</f>
        <v>46204</v>
      </c>
      <c r="O121" s="564" t="e">
        <f>'Summary (5)'!Q88</f>
        <v>#REF!</v>
      </c>
      <c r="P121" s="564" t="e">
        <f>'Summary (5)'!R88</f>
        <v>#REF!</v>
      </c>
      <c r="Q121" s="564">
        <f>'Summary (5)'!S88</f>
        <v>46569</v>
      </c>
      <c r="R121" s="564" t="e">
        <f>'Summary (5)'!T88</f>
        <v>#REF!</v>
      </c>
      <c r="S121" s="564" t="e">
        <f>'Summary (5)'!U88</f>
        <v>#REF!</v>
      </c>
      <c r="T121" s="564" t="e">
        <f>'Summary (5)'!V88</f>
        <v>#REF!</v>
      </c>
      <c r="U121" s="564" t="e">
        <f>'Summary (5)'!W88</f>
        <v>#REF!</v>
      </c>
      <c r="V121" s="564" t="e">
        <f>'Summary (5)'!X88</f>
        <v>#REF!</v>
      </c>
      <c r="W121" s="564" t="e">
        <f>'Summary (5)'!Y88</f>
        <v>#REF!</v>
      </c>
      <c r="X121" s="564" t="e">
        <f>'Summary (5)'!Z88</f>
        <v>#REF!</v>
      </c>
      <c r="Y121" s="564" t="e">
        <f>'Summary (5)'!AA88</f>
        <v>#REF!</v>
      </c>
      <c r="Z121" s="564" t="e">
        <f>'Summary (5)'!AB88</f>
        <v>#REF!</v>
      </c>
      <c r="AA121" s="564" t="e">
        <f>'Summary (5)'!AC88</f>
        <v>#REF!</v>
      </c>
      <c r="AB121" s="564" t="e">
        <f>'Summary (5)'!AD88</f>
        <v>#REF!</v>
      </c>
      <c r="AC121" s="564" t="e">
        <f>'Summary (5)'!AE88</f>
        <v>#REF!</v>
      </c>
      <c r="AD121" s="564" t="e">
        <f>'Summary (5)'!AF88</f>
        <v>#REF!</v>
      </c>
      <c r="AE121" s="564" t="e">
        <f>'Summary (5)'!AG88</f>
        <v>#REF!</v>
      </c>
      <c r="AF121" s="564" t="e">
        <f>'Summary (5)'!AH88</f>
        <v>#REF!</v>
      </c>
      <c r="AG121" s="564">
        <f>'Summary (5)'!AI88</f>
        <v>45413</v>
      </c>
      <c r="AH121" s="564">
        <f>'Summary (5)'!AJ88</f>
        <v>45413</v>
      </c>
      <c r="AI121" s="564">
        <f>'Summary (5)'!AK88</f>
        <v>45413</v>
      </c>
    </row>
    <row r="122" spans="1:35" s="479" customFormat="1" ht="15.75">
      <c r="A122" s="486" t="s">
        <v>233</v>
      </c>
      <c r="B122" s="486"/>
      <c r="C122" s="564" t="e">
        <f>'Summary (5)'!E89</f>
        <v>#REF!</v>
      </c>
      <c r="D122" s="564" t="e">
        <f>'Summary (5)'!F89</f>
        <v>#REF!</v>
      </c>
      <c r="E122" s="564">
        <f>'Summary (5)'!G89</f>
        <v>45473</v>
      </c>
      <c r="F122" s="564" t="e">
        <f>'Summary (5)'!H89</f>
        <v>#REF!</v>
      </c>
      <c r="G122" s="564" t="e">
        <f>'Summary (5)'!I89</f>
        <v>#REF!</v>
      </c>
      <c r="H122" s="564">
        <f>'Summary (5)'!J89</f>
        <v>45838</v>
      </c>
      <c r="I122" s="564" t="e">
        <f>'Summary (5)'!K89</f>
        <v>#REF!</v>
      </c>
      <c r="J122" s="564" t="e">
        <f>'Summary (5)'!L89</f>
        <v>#REF!</v>
      </c>
      <c r="K122" s="564">
        <f>'Summary (5)'!M89</f>
        <v>46203</v>
      </c>
      <c r="L122" s="564" t="e">
        <f>'Summary (5)'!N89</f>
        <v>#REF!</v>
      </c>
      <c r="M122" s="564" t="e">
        <f>'Summary (5)'!O89</f>
        <v>#REF!</v>
      </c>
      <c r="N122" s="564">
        <f>'Summary (5)'!P89</f>
        <v>46568</v>
      </c>
      <c r="O122" s="564" t="e">
        <f>'Summary (5)'!Q89</f>
        <v>#REF!</v>
      </c>
      <c r="P122" s="564" t="e">
        <f>'Summary (5)'!R89</f>
        <v>#REF!</v>
      </c>
      <c r="Q122" s="564">
        <f>'Summary (5)'!S89</f>
        <v>46934</v>
      </c>
      <c r="R122" s="564" t="e">
        <f>'Summary (5)'!T89</f>
        <v>#REF!</v>
      </c>
      <c r="S122" s="564" t="e">
        <f>'Summary (5)'!U89</f>
        <v>#REF!</v>
      </c>
      <c r="T122" s="564" t="e">
        <f>'Summary (5)'!V89</f>
        <v>#REF!</v>
      </c>
      <c r="U122" s="564" t="e">
        <f>'Summary (5)'!W89</f>
        <v>#REF!</v>
      </c>
      <c r="V122" s="564" t="e">
        <f>'Summary (5)'!X89</f>
        <v>#REF!</v>
      </c>
      <c r="W122" s="564" t="e">
        <f>'Summary (5)'!Y89</f>
        <v>#REF!</v>
      </c>
      <c r="X122" s="564" t="e">
        <f>'Summary (5)'!Z89</f>
        <v>#REF!</v>
      </c>
      <c r="Y122" s="564" t="e">
        <f>'Summary (5)'!AA89</f>
        <v>#REF!</v>
      </c>
      <c r="Z122" s="564" t="e">
        <f>'Summary (5)'!AB89</f>
        <v>#REF!</v>
      </c>
      <c r="AA122" s="564" t="e">
        <f>'Summary (5)'!AC89</f>
        <v>#REF!</v>
      </c>
      <c r="AB122" s="564" t="e">
        <f>'Summary (5)'!AD89</f>
        <v>#REF!</v>
      </c>
      <c r="AC122" s="564" t="e">
        <f>'Summary (5)'!AE89</f>
        <v>#REF!</v>
      </c>
      <c r="AD122" s="564" t="e">
        <f>'Summary (5)'!AF89</f>
        <v>#REF!</v>
      </c>
      <c r="AE122" s="564" t="e">
        <f>'Summary (5)'!AG89</f>
        <v>#REF!</v>
      </c>
      <c r="AF122" s="564" t="e">
        <f>'Summary (5)'!AH89</f>
        <v>#REF!</v>
      </c>
      <c r="AG122" s="564">
        <f>'Summary (5)'!AI89</f>
        <v>47238</v>
      </c>
      <c r="AH122" s="564">
        <f>'Summary (5)'!AJ89</f>
        <v>47238</v>
      </c>
      <c r="AI122" s="564">
        <f>'Summary (5)'!AK89</f>
        <v>47238</v>
      </c>
    </row>
    <row r="123" spans="1:35" s="227" customFormat="1" ht="15.75">
      <c r="A123" s="485" t="s">
        <v>220</v>
      </c>
      <c r="B123" s="485"/>
      <c r="C123" s="564">
        <f>'Summary (5)'!E90</f>
        <v>0</v>
      </c>
      <c r="D123" s="564">
        <f>'Summary (5)'!F90</f>
        <v>0</v>
      </c>
      <c r="E123" s="564">
        <f>'Summary (5)'!G90</f>
        <v>0</v>
      </c>
      <c r="F123" s="564">
        <f>'Summary (5)'!H90</f>
        <v>0</v>
      </c>
      <c r="G123" s="564">
        <f>'Summary (5)'!I90</f>
        <v>0</v>
      </c>
      <c r="H123" s="564">
        <f>'Summary (5)'!J90</f>
        <v>0</v>
      </c>
      <c r="I123" s="564">
        <f>'Summary (5)'!K90</f>
        <v>0</v>
      </c>
      <c r="J123" s="564">
        <f>'Summary (5)'!L90</f>
        <v>0</v>
      </c>
      <c r="K123" s="564">
        <f>'Summary (5)'!M90</f>
        <v>0</v>
      </c>
      <c r="L123" s="564">
        <f>'Summary (5)'!N90</f>
        <v>0</v>
      </c>
      <c r="M123" s="564">
        <f>'Summary (5)'!O90</f>
        <v>0</v>
      </c>
      <c r="N123" s="564">
        <f>'Summary (5)'!P90</f>
        <v>0</v>
      </c>
      <c r="O123" s="564">
        <f>'Summary (5)'!Q90</f>
        <v>0</v>
      </c>
      <c r="P123" s="564">
        <f>'Summary (5)'!R90</f>
        <v>0</v>
      </c>
      <c r="Q123" s="564">
        <f>'Summary (5)'!S90</f>
        <v>0</v>
      </c>
      <c r="R123" s="564">
        <f>'Summary (5)'!T90</f>
        <v>0</v>
      </c>
      <c r="S123" s="564">
        <f>'Summary (5)'!U90</f>
        <v>0</v>
      </c>
      <c r="T123" s="564">
        <f>'Summary (5)'!V90</f>
        <v>0</v>
      </c>
      <c r="U123" s="564">
        <f>'Summary (5)'!W90</f>
        <v>0</v>
      </c>
      <c r="V123" s="564">
        <f>'Summary (5)'!X90</f>
        <v>0</v>
      </c>
      <c r="W123" s="564">
        <f>'Summary (5)'!Y90</f>
        <v>0</v>
      </c>
      <c r="X123" s="564">
        <f>'Summary (5)'!Z90</f>
        <v>0</v>
      </c>
      <c r="Y123" s="564">
        <f>'Summary (5)'!AA90</f>
        <v>0</v>
      </c>
      <c r="Z123" s="564">
        <f>'Summary (5)'!AB90</f>
        <v>0</v>
      </c>
      <c r="AA123" s="564">
        <f>'Summary (5)'!AC90</f>
        <v>0</v>
      </c>
      <c r="AB123" s="564">
        <f>'Summary (5)'!AD90</f>
        <v>0</v>
      </c>
      <c r="AC123" s="564">
        <f>'Summary (5)'!AE90</f>
        <v>0</v>
      </c>
      <c r="AD123" s="564">
        <f>'Summary (5)'!AF90</f>
        <v>0</v>
      </c>
      <c r="AE123" s="564">
        <f>'Summary (5)'!AG90</f>
        <v>0</v>
      </c>
      <c r="AF123" s="564">
        <f>'Summary (5)'!AH90</f>
        <v>0</v>
      </c>
      <c r="AG123" s="564">
        <f>'Summary (5)'!AI90</f>
        <v>0</v>
      </c>
      <c r="AH123" s="564">
        <f>'Summary (5)'!AJ90</f>
        <v>0</v>
      </c>
      <c r="AI123" s="564">
        <f>'Summary (5)'!AK90</f>
        <v>0</v>
      </c>
    </row>
    <row r="124" spans="1:35" s="227" customFormat="1" ht="15.75">
      <c r="A124" s="487" t="s">
        <v>234</v>
      </c>
      <c r="B124" s="487"/>
      <c r="C124" s="565" t="e">
        <f>'Summary (5)'!E91</f>
        <v>#REF!</v>
      </c>
      <c r="D124" s="565" t="e">
        <f>'Summary (5)'!F91</f>
        <v>#REF!</v>
      </c>
      <c r="E124" s="565" t="e">
        <f>'Summary (5)'!G91</f>
        <v>#REF!</v>
      </c>
      <c r="F124" s="565" t="e">
        <f>'Summary (5)'!H91</f>
        <v>#REF!</v>
      </c>
      <c r="G124" s="565" t="e">
        <f>'Summary (5)'!I91</f>
        <v>#REF!</v>
      </c>
      <c r="H124" s="565" t="e">
        <f>'Summary (5)'!J91</f>
        <v>#REF!</v>
      </c>
      <c r="I124" s="565" t="e">
        <f>'Summary (5)'!K91</f>
        <v>#REF!</v>
      </c>
      <c r="J124" s="565" t="e">
        <f>'Summary (5)'!L91</f>
        <v>#REF!</v>
      </c>
      <c r="K124" s="565" t="e">
        <f>'Summary (5)'!M91</f>
        <v>#REF!</v>
      </c>
      <c r="L124" s="565" t="e">
        <f>'Summary (5)'!N91</f>
        <v>#REF!</v>
      </c>
      <c r="M124" s="565" t="e">
        <f>'Summary (5)'!O91</f>
        <v>#REF!</v>
      </c>
      <c r="N124" s="565" t="e">
        <f>'Summary (5)'!P91</f>
        <v>#REF!</v>
      </c>
      <c r="O124" s="565" t="e">
        <f>'Summary (5)'!Q91</f>
        <v>#REF!</v>
      </c>
      <c r="P124" s="565" t="e">
        <f>'Summary (5)'!R91</f>
        <v>#REF!</v>
      </c>
      <c r="Q124" s="565" t="e">
        <f>'Summary (5)'!S91</f>
        <v>#REF!</v>
      </c>
      <c r="R124" s="565" t="e">
        <f>'Summary (5)'!T91</f>
        <v>#REF!</v>
      </c>
      <c r="S124" s="565" t="e">
        <f>'Summary (5)'!U91</f>
        <v>#REF!</v>
      </c>
      <c r="T124" s="565" t="e">
        <f>'Summary (5)'!V91</f>
        <v>#REF!</v>
      </c>
      <c r="U124" s="565" t="e">
        <f>'Summary (5)'!W91</f>
        <v>#REF!</v>
      </c>
      <c r="V124" s="565" t="e">
        <f>'Summary (5)'!X91</f>
        <v>#REF!</v>
      </c>
      <c r="W124" s="565" t="e">
        <f>'Summary (5)'!Y91</f>
        <v>#REF!</v>
      </c>
      <c r="X124" s="565" t="e">
        <f>'Summary (5)'!Z91</f>
        <v>#REF!</v>
      </c>
      <c r="Y124" s="565" t="e">
        <f>'Summary (5)'!AA91</f>
        <v>#REF!</v>
      </c>
      <c r="Z124" s="565" t="e">
        <f>'Summary (5)'!AB91</f>
        <v>#REF!</v>
      </c>
      <c r="AA124" s="565" t="e">
        <f>'Summary (5)'!AC91</f>
        <v>#REF!</v>
      </c>
      <c r="AB124" s="565" t="e">
        <f>'Summary (5)'!AD91</f>
        <v>#REF!</v>
      </c>
      <c r="AC124" s="565" t="e">
        <f>'Summary (5)'!AE91</f>
        <v>#REF!</v>
      </c>
      <c r="AD124" s="565" t="e">
        <f>'Summary (5)'!AF91</f>
        <v>#REF!</v>
      </c>
      <c r="AE124" s="565" t="e">
        <f>'Summary (5)'!AG91</f>
        <v>#REF!</v>
      </c>
      <c r="AF124" s="565" t="e">
        <f>'Summary (5)'!AH91</f>
        <v>#REF!</v>
      </c>
    </row>
    <row r="125" spans="1:35" s="524" customFormat="1">
      <c r="A125" s="523" t="s">
        <v>309</v>
      </c>
      <c r="B125" s="523"/>
      <c r="C125" s="525">
        <f>'Summary (5)'!E26</f>
        <v>0</v>
      </c>
      <c r="D125" s="525">
        <f>'Summary (5)'!F26</f>
        <v>0</v>
      </c>
      <c r="E125" s="525">
        <f>'Summary (5)'!G26</f>
        <v>0</v>
      </c>
      <c r="F125" s="525">
        <f>'Summary (5)'!H26</f>
        <v>0</v>
      </c>
      <c r="G125" s="525">
        <f>'Summary (5)'!I26</f>
        <v>0</v>
      </c>
      <c r="H125" s="525">
        <f>'Summary (5)'!J26</f>
        <v>0</v>
      </c>
      <c r="I125" s="525">
        <f>'Summary (5)'!K26</f>
        <v>0</v>
      </c>
      <c r="J125" s="525">
        <f>'Summary (5)'!L26</f>
        <v>0</v>
      </c>
      <c r="K125" s="525">
        <f>'Summary (5)'!M26</f>
        <v>0</v>
      </c>
      <c r="L125" s="525">
        <f>'Summary (5)'!N26</f>
        <v>0</v>
      </c>
      <c r="M125" s="525">
        <f>'Summary (5)'!O26</f>
        <v>0</v>
      </c>
      <c r="N125" s="525">
        <f>'Summary (5)'!P26</f>
        <v>0</v>
      </c>
      <c r="O125" s="525">
        <f>'Summary (5)'!Q26</f>
        <v>0</v>
      </c>
      <c r="P125" s="525">
        <f>'Summary (5)'!R26</f>
        <v>0</v>
      </c>
      <c r="Q125" s="525">
        <f>'Summary (5)'!S26</f>
        <v>0</v>
      </c>
      <c r="R125" s="525">
        <f>'Summary (5)'!T26</f>
        <v>0</v>
      </c>
      <c r="S125" s="525">
        <f>'Summary (5)'!U26</f>
        <v>0</v>
      </c>
      <c r="T125" s="525">
        <f>'Summary (5)'!V26</f>
        <v>0</v>
      </c>
      <c r="U125" s="525">
        <f>'Summary (5)'!W26</f>
        <v>0</v>
      </c>
      <c r="V125" s="525">
        <f>'Summary (5)'!X26</f>
        <v>0</v>
      </c>
      <c r="W125" s="525">
        <f>'Summary (5)'!Y26</f>
        <v>0</v>
      </c>
      <c r="X125" s="525">
        <f>'Summary (5)'!Z26</f>
        <v>0</v>
      </c>
      <c r="Y125" s="525">
        <f>'Summary (5)'!AA26</f>
        <v>0</v>
      </c>
      <c r="Z125" s="525">
        <f>'Summary (5)'!AB26</f>
        <v>0</v>
      </c>
      <c r="AA125" s="525">
        <f>'Summary (5)'!AC26</f>
        <v>0</v>
      </c>
      <c r="AB125" s="525">
        <f>'Summary (5)'!AD26</f>
        <v>0</v>
      </c>
      <c r="AC125" s="525">
        <f>'Summary (5)'!AE26</f>
        <v>0</v>
      </c>
      <c r="AD125" s="525">
        <f>'Summary (5)'!AF26</f>
        <v>0</v>
      </c>
      <c r="AE125" s="525">
        <f>'Summary (5)'!AG26</f>
        <v>0</v>
      </c>
      <c r="AF125" s="525">
        <f>'Summary (5)'!AH26</f>
        <v>0</v>
      </c>
      <c r="AG125" s="522"/>
      <c r="AH125" s="522"/>
      <c r="AI125" s="522"/>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320" priority="3">
      <formula>$A14=""</formula>
    </cfRule>
  </conditionalFormatting>
  <conditionalFormatting sqref="C14:AF106">
    <cfRule type="expression" dxfId="319" priority="2">
      <formula>C$123&gt;C$122</formula>
    </cfRule>
  </conditionalFormatting>
  <conditionalFormatting sqref="C82:AF102">
    <cfRule type="expression" dxfId="318"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317" priority="16">
      <formula>LEN(TRIM(E14))=0</formula>
    </cfRule>
  </conditionalFormatting>
  <conditionalFormatting sqref="F91">
    <cfRule type="containsBlanks" dxfId="316" priority="12">
      <formula>LEN(TRIM(F91))=0</formula>
    </cfRule>
  </conditionalFormatting>
  <conditionalFormatting sqref="I91">
    <cfRule type="containsBlanks" dxfId="315" priority="11">
      <formula>LEN(TRIM(I91))=0</formula>
    </cfRule>
  </conditionalFormatting>
  <conditionalFormatting sqref="L91">
    <cfRule type="containsBlanks" dxfId="314" priority="10">
      <formula>LEN(TRIM(L91))=0</formula>
    </cfRule>
  </conditionalFormatting>
  <conditionalFormatting sqref="O91">
    <cfRule type="containsBlanks" dxfId="313" priority="9">
      <formula>LEN(TRIM(O91))=0</formula>
    </cfRule>
  </conditionalFormatting>
  <conditionalFormatting sqref="R91">
    <cfRule type="containsBlanks" dxfId="312" priority="8">
      <formula>LEN(TRIM(R91))=0</formula>
    </cfRule>
  </conditionalFormatting>
  <conditionalFormatting sqref="U91">
    <cfRule type="containsBlanks" dxfId="311" priority="7">
      <formula>LEN(TRIM(U91))=0</formula>
    </cfRule>
  </conditionalFormatting>
  <conditionalFormatting sqref="X91">
    <cfRule type="containsBlanks" dxfId="310" priority="6">
      <formula>LEN(TRIM(X91))=0</formula>
    </cfRule>
  </conditionalFormatting>
  <conditionalFormatting sqref="AA91">
    <cfRule type="containsBlanks" dxfId="309" priority="5">
      <formula>LEN(TRIM(AA91))=0</formula>
    </cfRule>
  </conditionalFormatting>
  <conditionalFormatting sqref="AD91">
    <cfRule type="containsBlanks" dxfId="308" priority="4">
      <formula>LEN(TRIM(AD91))=0</formula>
    </cfRule>
  </conditionalFormatting>
  <dataValidations disablePrompts="1" count="1">
    <dataValidation type="whole" allowBlank="1" showInputMessage="1" showErrorMessage="1" sqref="AC57:AC66 Z57:Z66 W57:W66 T57:T66 Q57:Q66 N57:N66 K57:K66 H57:H66 E57:E66 AF57:AF66" xr:uid="{D4213E45-BCE7-4B3B-8FC8-38D5964EEE8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51" id="{B5AD01DE-9652-4519-9579-207E2C38EE42}">
            <xm:f>C$120&gt;'Summary - SS'!#REF!</xm:f>
            <x14:dxf>
              <fill>
                <patternFill>
                  <bgColor theme="0" tint="-0.499984740745262"/>
                </patternFill>
              </fill>
            </x14:dxf>
          </x14:cfRule>
          <xm:sqref>C9:AF106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J208"/>
  <sheetViews>
    <sheetView showZeros="0" zoomScale="115" zoomScaleNormal="115" workbookViewId="0">
      <pane ySplit="2" topLeftCell="A130" activePane="bottomLeft" state="frozen"/>
      <selection activeCell="B9" sqref="B9:I9"/>
      <selection pane="bottomLeft" activeCell="B9" sqref="B9:I9"/>
    </sheetView>
  </sheetViews>
  <sheetFormatPr defaultColWidth="10.85546875" defaultRowHeight="12.75"/>
  <cols>
    <col min="1" max="1" width="31.7109375" style="8" customWidth="1"/>
    <col min="2" max="2" width="10.7109375" style="8" customWidth="1"/>
    <col min="3" max="3" width="11.28515625" style="180" customWidth="1"/>
    <col min="4" max="4" width="67.7109375" style="4" customWidth="1"/>
    <col min="5" max="5" width="26.7109375" style="8" customWidth="1"/>
    <col min="6" max="6" width="20.7109375" style="8" customWidth="1"/>
    <col min="7" max="7" width="16" style="703" customWidth="1"/>
    <col min="8" max="8" width="20.5703125" style="703" customWidth="1"/>
    <col min="9" max="9" width="20.5703125" style="8" customWidth="1"/>
    <col min="10" max="10" width="19.7109375" style="8" customWidth="1"/>
    <col min="11" max="16384" width="10.85546875" style="8"/>
  </cols>
  <sheetData>
    <row r="1" spans="1:10" ht="13.5" thickBot="1">
      <c r="A1" s="9" t="s">
        <v>325</v>
      </c>
      <c r="B1" s="1463" t="s">
        <v>326</v>
      </c>
      <c r="C1" s="1463"/>
      <c r="I1" s="685" t="s">
        <v>327</v>
      </c>
      <c r="J1" s="686" t="s">
        <v>328</v>
      </c>
    </row>
    <row r="2" spans="1:10" ht="27.75" customHeight="1" thickBot="1">
      <c r="A2" s="222">
        <f>'Summary (5)'!B12</f>
        <v>0</v>
      </c>
      <c r="B2" s="1464"/>
      <c r="C2" s="1465"/>
      <c r="D2" s="665"/>
      <c r="F2" s="207"/>
      <c r="I2" s="687" t="str">
        <f>IFERROR(VLOOKUP(B2,'Dropdown Lists'!F:G,2,FALSE), "auto-populate")</f>
        <v>auto-populate</v>
      </c>
      <c r="J2" s="688" t="str">
        <f>IFERROR(VLOOKUP(B2,'Dropdown Lists'!F:H,3,FALSE),"auto-populate")</f>
        <v>auto-populate</v>
      </c>
    </row>
    <row r="3" spans="1:10" s="4" customFormat="1" ht="38.25">
      <c r="A3" s="718" t="s">
        <v>329</v>
      </c>
      <c r="B3" s="211" t="s">
        <v>317</v>
      </c>
      <c r="C3" s="212" t="s">
        <v>318</v>
      </c>
      <c r="D3" s="211" t="s">
        <v>330</v>
      </c>
      <c r="E3" s="211" t="s">
        <v>331</v>
      </c>
      <c r="F3" s="663" t="s">
        <v>332</v>
      </c>
      <c r="G3" s="704"/>
      <c r="H3" s="704"/>
      <c r="I3" s="14"/>
    </row>
    <row r="4" spans="1:10">
      <c r="A4" s="826">
        <f>'Salary Detail (5)'!A15</f>
        <v>0</v>
      </c>
      <c r="B4" s="6" t="e" cm="1">
        <f t="array" ref="B4">INDEX('Salary Detail (5)'!$C15:$BT15,0,MATCH(1,('Salary Detail (5)'!$C$14:$BT$14='Budget Narrative (5)'!$B$3)*('Salary Detail (5)'!$C$75:$BT$75='Budget Narrative (5)'!$I$2),0))</f>
        <v>#N/A</v>
      </c>
      <c r="C4" s="195" t="e">
        <f t="array" ref="C4">INDEX('Salary Detail (5)'!$C15:$BT15,0,MATCH(1,('Salary Detail (5)'!$C$13:$BT$13="New")*('Salary Detail (5)'!$C$75:$BT$75='Budget Narrative (5)'!$I$2),0))</f>
        <v>#N/A</v>
      </c>
      <c r="D4" s="653"/>
      <c r="E4" s="653"/>
      <c r="F4" s="664"/>
      <c r="I4" s="7"/>
      <c r="J4" s="14"/>
    </row>
    <row r="5" spans="1:10">
      <c r="A5" s="826">
        <f>'Salary Detail (5)'!A16</f>
        <v>0</v>
      </c>
      <c r="B5" s="6" t="e">
        <f t="array" ref="B5">INDEX('Salary Detail (5)'!$C16:$BT16,0,MATCH(1,('Salary Detail (5)'!$C$14:$BT$14='Budget Narrative (5)'!$B$3)*('Salary Detail (5)'!$C$75:$BT$75='Budget Narrative (5)'!$I$2),0))</f>
        <v>#N/A</v>
      </c>
      <c r="C5" s="195" t="e">
        <f t="array" ref="C5">INDEX('Salary Detail (5)'!$C16:$BT16,0,MATCH(1,('Salary Detail (5)'!$C$13:$BT$13="New")*('Salary Detail (5)'!$C$75:$BT$75='Budget Narrative (5)'!$I$2),0))</f>
        <v>#N/A</v>
      </c>
      <c r="D5" s="653"/>
      <c r="E5" s="10"/>
      <c r="F5" s="664"/>
      <c r="I5" s="208"/>
      <c r="J5" s="14"/>
    </row>
    <row r="6" spans="1:10">
      <c r="A6" s="826">
        <f>'Salary Detail (5)'!A17</f>
        <v>0</v>
      </c>
      <c r="B6" s="6" t="e">
        <f t="array" ref="B6">INDEX('Salary Detail (5)'!$C17:$BT17,0,MATCH(1,('Salary Detail (5)'!$C$14:$BT$14='Budget Narrative (5)'!$B$3)*('Salary Detail (5)'!$C$75:$BT$75='Budget Narrative (5)'!$I$2),0))</f>
        <v>#N/A</v>
      </c>
      <c r="C6" s="195" t="e">
        <f t="array" ref="C6">INDEX('Salary Detail (5)'!$C17:$BT17,0,MATCH(1,('Salary Detail (5)'!$C$13:$BT$13="New")*('Salary Detail (5)'!$C$75:$BT$75='Budget Narrative (5)'!$I$2),0))</f>
        <v>#N/A</v>
      </c>
      <c r="D6" s="653"/>
      <c r="E6" s="10"/>
      <c r="F6" s="664"/>
      <c r="I6" s="209"/>
      <c r="J6" s="14"/>
    </row>
    <row r="7" spans="1:10">
      <c r="A7" s="826">
        <f>'Salary Detail (5)'!A18</f>
        <v>0</v>
      </c>
      <c r="B7" s="6" t="e">
        <f t="array" ref="B7">INDEX('Salary Detail (5)'!$C18:$BT18,0,MATCH(1,('Salary Detail (5)'!$C$14:$BT$14='Budget Narrative (5)'!$B$3)*('Salary Detail (5)'!$C$75:$BT$75='Budget Narrative (5)'!$I$2),0))</f>
        <v>#N/A</v>
      </c>
      <c r="C7" s="195" t="e">
        <f t="array" ref="C7">INDEX('Salary Detail (5)'!$C18:$BT18,0,MATCH(1,('Salary Detail (5)'!$C$13:$BT$13="New")*('Salary Detail (5)'!$C$75:$BT$75='Budget Narrative (5)'!$I$2),0))</f>
        <v>#N/A</v>
      </c>
      <c r="D7" s="653"/>
      <c r="E7" s="10"/>
      <c r="F7" s="664"/>
      <c r="I7" s="7"/>
      <c r="J7" s="14"/>
    </row>
    <row r="8" spans="1:10">
      <c r="A8" s="826">
        <f>'Salary Detail (5)'!A19</f>
        <v>0</v>
      </c>
      <c r="B8" s="6" t="e">
        <f t="array" ref="B8">INDEX('Salary Detail (5)'!$C19:$BT19,0,MATCH(1,('Salary Detail (5)'!$C$14:$BT$14='Budget Narrative (5)'!$B$3)*('Salary Detail (5)'!$C$75:$BT$75='Budget Narrative (5)'!$I$2),0))</f>
        <v>#N/A</v>
      </c>
      <c r="C8" s="195" t="e">
        <f t="array" ref="C8">INDEX('Salary Detail (5)'!$C19:$BT19,0,MATCH(1,('Salary Detail (5)'!$C$13:$BT$13="New")*('Salary Detail (5)'!$C$75:$BT$75='Budget Narrative (5)'!$I$2),0))</f>
        <v>#N/A</v>
      </c>
      <c r="D8" s="653"/>
      <c r="E8" s="10"/>
      <c r="F8" s="664"/>
      <c r="I8" s="7"/>
      <c r="J8" s="14"/>
    </row>
    <row r="9" spans="1:10">
      <c r="A9" s="826">
        <f>'Salary Detail (5)'!A20</f>
        <v>0</v>
      </c>
      <c r="B9" s="6" t="e">
        <f t="array" ref="B9">INDEX('Salary Detail (5)'!$C20:$BT20,0,MATCH(1,('Salary Detail (5)'!$C$14:$BT$14='Budget Narrative (5)'!$B$3)*('Salary Detail (5)'!$C$75:$BT$75='Budget Narrative (5)'!$I$2),0))</f>
        <v>#N/A</v>
      </c>
      <c r="C9" s="195" t="e">
        <f t="array" ref="C9">INDEX('Salary Detail (5)'!$C20:$BT20,0,MATCH(1,('Salary Detail (5)'!$C$13:$BT$13="New")*('Salary Detail (5)'!$C$75:$BT$75='Budget Narrative (5)'!$I$2),0))</f>
        <v>#N/A</v>
      </c>
      <c r="D9" s="653"/>
      <c r="E9" s="10"/>
      <c r="F9" s="664"/>
      <c r="I9" s="7"/>
      <c r="J9" s="14"/>
    </row>
    <row r="10" spans="1:10">
      <c r="A10" s="826">
        <f>'Salary Detail (5)'!A21</f>
        <v>0</v>
      </c>
      <c r="B10" s="6" t="e">
        <f t="array" ref="B10">INDEX('Salary Detail (5)'!$C21:$BT21,0,MATCH(1,('Salary Detail (5)'!$C$14:$BT$14='Budget Narrative (5)'!$B$3)*('Salary Detail (5)'!$C$75:$BT$75='Budget Narrative (5)'!$I$2),0))</f>
        <v>#N/A</v>
      </c>
      <c r="C10" s="195" t="e">
        <f t="array" ref="C10">INDEX('Salary Detail (5)'!$C21:$BT21,0,MATCH(1,('Salary Detail (5)'!$C$13:$BT$13="New")*('Salary Detail (5)'!$C$75:$BT$75='Budget Narrative (5)'!$I$2),0))</f>
        <v>#N/A</v>
      </c>
      <c r="D10" s="653"/>
      <c r="E10" s="10"/>
      <c r="F10" s="664"/>
      <c r="I10" s="7"/>
      <c r="J10" s="14"/>
    </row>
    <row r="11" spans="1:10">
      <c r="A11" s="826">
        <f>'Salary Detail (5)'!A22</f>
        <v>0</v>
      </c>
      <c r="B11" s="6" t="e">
        <f t="array" ref="B11">INDEX('Salary Detail (5)'!$C22:$BT22,0,MATCH(1,('Salary Detail (5)'!$C$14:$BT$14='Budget Narrative (5)'!$B$3)*('Salary Detail (5)'!$C$75:$BT$75='Budget Narrative (5)'!$I$2),0))</f>
        <v>#N/A</v>
      </c>
      <c r="C11" s="195" t="e">
        <f t="array" ref="C11">INDEX('Salary Detail (5)'!$C22:$BT22,0,MATCH(1,('Salary Detail (5)'!$C$13:$BT$13="New")*('Salary Detail (5)'!$C$75:$BT$75='Budget Narrative (5)'!$I$2),0))</f>
        <v>#N/A</v>
      </c>
      <c r="D11" s="653"/>
      <c r="E11" s="10"/>
      <c r="F11" s="664"/>
      <c r="I11" s="7"/>
      <c r="J11" s="14"/>
    </row>
    <row r="12" spans="1:10">
      <c r="A12" s="826">
        <f>'Salary Detail (5)'!A23</f>
        <v>0</v>
      </c>
      <c r="B12" s="6" t="e">
        <f t="array" ref="B12">INDEX('Salary Detail (5)'!$C23:$BT23,0,MATCH(1,('Salary Detail (5)'!$C$14:$BT$14='Budget Narrative (5)'!$B$3)*('Salary Detail (5)'!$C$75:$BT$75='Budget Narrative (5)'!$I$2),0))</f>
        <v>#N/A</v>
      </c>
      <c r="C12" s="195" t="e">
        <f t="array" ref="C12">INDEX('Salary Detail (5)'!$C23:$BT23,0,MATCH(1,('Salary Detail (5)'!$C$13:$BT$13="New")*('Salary Detail (5)'!$C$75:$BT$75='Budget Narrative (5)'!$I$2),0))</f>
        <v>#N/A</v>
      </c>
      <c r="D12" s="653"/>
      <c r="E12" s="10"/>
      <c r="F12" s="664"/>
      <c r="I12" s="7"/>
      <c r="J12" s="14"/>
    </row>
    <row r="13" spans="1:10">
      <c r="A13" s="826">
        <f>'Salary Detail (5)'!A24</f>
        <v>0</v>
      </c>
      <c r="B13" s="6" t="e">
        <f t="array" ref="B13">INDEX('Salary Detail (5)'!$C24:$BT24,0,MATCH(1,('Salary Detail (5)'!$C$14:$BT$14='Budget Narrative (5)'!$B$3)*('Salary Detail (5)'!$C$75:$BT$75='Budget Narrative (5)'!$I$2),0))</f>
        <v>#N/A</v>
      </c>
      <c r="C13" s="195" t="e">
        <f t="array" ref="C13">INDEX('Salary Detail (5)'!$C24:$BT24,0,MATCH(1,('Salary Detail (5)'!$C$13:$BT$13="New")*('Salary Detail (5)'!$C$75:$BT$75='Budget Narrative (5)'!$I$2),0))</f>
        <v>#N/A</v>
      </c>
      <c r="D13" s="653"/>
      <c r="E13" s="10"/>
      <c r="F13" s="664"/>
      <c r="I13" s="7"/>
      <c r="J13" s="14"/>
    </row>
    <row r="14" spans="1:10">
      <c r="A14" s="826">
        <f>'Salary Detail (5)'!A25</f>
        <v>0</v>
      </c>
      <c r="B14" s="6" t="e">
        <f t="array" ref="B14">INDEX('Salary Detail (5)'!$C25:$BT25,0,MATCH(1,('Salary Detail (5)'!$C$14:$BT$14='Budget Narrative (5)'!$B$3)*('Salary Detail (5)'!$C$75:$BT$75='Budget Narrative (5)'!$I$2),0))</f>
        <v>#N/A</v>
      </c>
      <c r="C14" s="427" t="e">
        <f t="array" ref="C14">INDEX('Salary Detail (5)'!$C25:$BT25,0,MATCH(1,('Salary Detail (5)'!$C$13:$BT$13="New")*('Salary Detail (5)'!$C$75:$BT$75='Budget Narrative (5)'!$I$2),0))</f>
        <v>#N/A</v>
      </c>
      <c r="D14" s="653"/>
      <c r="E14" s="10"/>
      <c r="F14" s="664"/>
      <c r="I14" s="7"/>
      <c r="J14" s="14"/>
    </row>
    <row r="15" spans="1:10">
      <c r="A15" s="826">
        <f>'Salary Detail (5)'!A26</f>
        <v>0</v>
      </c>
      <c r="B15" s="6" t="e">
        <f t="array" ref="B15">INDEX('Salary Detail (5)'!$C26:$BT26,0,MATCH(1,('Salary Detail (5)'!$C$14:$BT$14='Budget Narrative (5)'!$B$3)*('Salary Detail (5)'!$C$75:$BT$75='Budget Narrative (5)'!$I$2),0))</f>
        <v>#N/A</v>
      </c>
      <c r="C15" s="427" t="e">
        <f t="array" ref="C15">INDEX('Salary Detail (5)'!$C26:$BT26,0,MATCH(1,('Salary Detail (5)'!$C$13:$BT$13="New")*('Salary Detail (5)'!$C$75:$BT$75='Budget Narrative (5)'!$I$2),0))</f>
        <v>#N/A</v>
      </c>
      <c r="D15" s="653"/>
      <c r="E15" s="10"/>
      <c r="F15" s="664"/>
      <c r="I15" s="7"/>
      <c r="J15" s="14"/>
    </row>
    <row r="16" spans="1:10">
      <c r="A16" s="826">
        <f>'Salary Detail (5)'!A27</f>
        <v>0</v>
      </c>
      <c r="B16" s="6" t="e">
        <f t="array" ref="B16">INDEX('Salary Detail (5)'!$C27:$BT27,0,MATCH(1,('Salary Detail (5)'!$C$14:$BT$14='Budget Narrative (5)'!$B$3)*('Salary Detail (5)'!$C$75:$BT$75='Budget Narrative (5)'!$I$2),0))</f>
        <v>#N/A</v>
      </c>
      <c r="C16" s="427" t="e">
        <f t="array" ref="C16">INDEX('Salary Detail (5)'!$C27:$BT27,0,MATCH(1,('Salary Detail (5)'!$C$13:$BT$13="New")*('Salary Detail (5)'!$C$75:$BT$75='Budget Narrative (5)'!$I$2),0))</f>
        <v>#N/A</v>
      </c>
      <c r="D16" s="653"/>
      <c r="E16" s="10"/>
      <c r="F16" s="664"/>
      <c r="I16" s="7"/>
      <c r="J16" s="14"/>
    </row>
    <row r="17" spans="1:10">
      <c r="A17" s="826">
        <f>'Salary Detail (5)'!A28</f>
        <v>0</v>
      </c>
      <c r="B17" s="6" t="e">
        <f t="array" ref="B17">INDEX('Salary Detail (5)'!$C28:$BT28,0,MATCH(1,('Salary Detail (5)'!$C$14:$BT$14='Budget Narrative (5)'!$B$3)*('Salary Detail (5)'!$C$75:$BT$75='Budget Narrative (5)'!$I$2),0))</f>
        <v>#N/A</v>
      </c>
      <c r="C17" s="195" t="e">
        <f t="array" ref="C17">INDEX('Salary Detail (5)'!$C28:$BT28,0,MATCH(1,('Salary Detail (5)'!$C$13:$BT$13="New")*('Salary Detail (5)'!$C$75:$BT$75='Budget Narrative (5)'!$I$2),0))</f>
        <v>#N/A</v>
      </c>
      <c r="D17" s="653"/>
      <c r="E17" s="10"/>
      <c r="F17" s="664"/>
      <c r="I17" s="7"/>
      <c r="J17" s="14"/>
    </row>
    <row r="18" spans="1:10">
      <c r="A18" s="826">
        <f>'Salary Detail (5)'!A29</f>
        <v>0</v>
      </c>
      <c r="B18" s="6" t="e">
        <f t="array" ref="B18">INDEX('Salary Detail (5)'!$C29:$BT29,0,MATCH(1,('Salary Detail (5)'!$C$14:$BT$14='Budget Narrative (5)'!$B$3)*('Salary Detail (5)'!$C$75:$BT$75='Budget Narrative (5)'!$I$2),0))</f>
        <v>#N/A</v>
      </c>
      <c r="C18" s="195" t="e">
        <f t="array" ref="C18">INDEX('Salary Detail (5)'!$C29:$BT29,0,MATCH(1,('Salary Detail (5)'!$C$13:$BT$13="New")*('Salary Detail (5)'!$C$75:$BT$75='Budget Narrative (5)'!$I$2),0))</f>
        <v>#N/A</v>
      </c>
      <c r="D18" s="653"/>
      <c r="E18" s="10"/>
      <c r="F18" s="664"/>
      <c r="I18" s="7"/>
      <c r="J18" s="14"/>
    </row>
    <row r="19" spans="1:10">
      <c r="A19" s="826">
        <f>'Salary Detail (5)'!A30</f>
        <v>0</v>
      </c>
      <c r="B19" s="6" t="e">
        <f t="array" ref="B19">INDEX('Salary Detail (5)'!$C30:$BT30,0,MATCH(1,('Salary Detail (5)'!$C$14:$BT$14='Budget Narrative (5)'!$B$3)*('Salary Detail (5)'!$C$75:$BT$75='Budget Narrative (5)'!$I$2),0))</f>
        <v>#N/A</v>
      </c>
      <c r="C19" s="195" t="e">
        <f t="array" ref="C19">INDEX('Salary Detail (5)'!$C30:$BT30,0,MATCH(1,('Salary Detail (5)'!$C$13:$BT$13="New")*('Salary Detail (5)'!$C$75:$BT$75='Budget Narrative (5)'!$I$2),0))</f>
        <v>#N/A</v>
      </c>
      <c r="D19" s="653"/>
      <c r="E19" s="10"/>
      <c r="F19" s="664"/>
      <c r="I19" s="7"/>
      <c r="J19" s="14"/>
    </row>
    <row r="20" spans="1:10">
      <c r="A20" s="826">
        <f>'Salary Detail (5)'!A31</f>
        <v>0</v>
      </c>
      <c r="B20" s="6" t="e">
        <f t="array" ref="B20">INDEX('Salary Detail (5)'!$C31:$BT31,0,MATCH(1,('Salary Detail (5)'!$C$14:$BT$14='Budget Narrative (5)'!$B$3)*('Salary Detail (5)'!$C$75:$BT$75='Budget Narrative (5)'!$I$2),0))</f>
        <v>#N/A</v>
      </c>
      <c r="C20" s="195" t="e">
        <f t="array" ref="C20">INDEX('Salary Detail (5)'!$C31:$BT31,0,MATCH(1,('Salary Detail (5)'!$C$13:$BT$13="New")*('Salary Detail (5)'!$C$75:$BT$75='Budget Narrative (5)'!$I$2),0))</f>
        <v>#N/A</v>
      </c>
      <c r="D20" s="653"/>
      <c r="E20" s="10"/>
      <c r="F20" s="664"/>
      <c r="I20" s="7"/>
      <c r="J20" s="14"/>
    </row>
    <row r="21" spans="1:10">
      <c r="A21" s="826">
        <f>'Salary Detail (5)'!A32</f>
        <v>0</v>
      </c>
      <c r="B21" s="6" t="e">
        <f t="array" ref="B21">INDEX('Salary Detail (5)'!$C32:$BT32,0,MATCH(1,('Salary Detail (5)'!$C$14:$BT$14='Budget Narrative (5)'!$B$3)*('Salary Detail (5)'!$C$75:$BT$75='Budget Narrative (5)'!$I$2),0))</f>
        <v>#N/A</v>
      </c>
      <c r="C21" s="195" t="e">
        <f t="array" ref="C21">INDEX('Salary Detail (5)'!$C32:$BT32,0,MATCH(1,('Salary Detail (5)'!$C$13:$BT$13="New")*('Salary Detail (5)'!$C$75:$BT$75='Budget Narrative (5)'!$I$2),0))</f>
        <v>#N/A</v>
      </c>
      <c r="D21" s="653"/>
      <c r="E21" s="10"/>
      <c r="F21" s="664"/>
      <c r="I21" s="7"/>
      <c r="J21" s="14"/>
    </row>
    <row r="22" spans="1:10">
      <c r="A22" s="826">
        <f>'Salary Detail (5)'!A33</f>
        <v>0</v>
      </c>
      <c r="B22" s="6" t="e">
        <f t="array" ref="B22">INDEX('Salary Detail (5)'!$C33:$BT33,0,MATCH(1,('Salary Detail (5)'!$C$14:$BT$14='Budget Narrative (5)'!$B$3)*('Salary Detail (5)'!$C$75:$BT$75='Budget Narrative (5)'!$I$2),0))</f>
        <v>#N/A</v>
      </c>
      <c r="C22" s="195" t="e">
        <f t="array" ref="C22">INDEX('Salary Detail (5)'!$C33:$BT33,0,MATCH(1,('Salary Detail (5)'!$C$13:$BT$13="New")*('Salary Detail (5)'!$C$75:$BT$75='Budget Narrative (5)'!$I$2),0))</f>
        <v>#N/A</v>
      </c>
      <c r="D22" s="653"/>
      <c r="E22" s="10"/>
      <c r="F22" s="664"/>
      <c r="I22" s="7"/>
      <c r="J22" s="14"/>
    </row>
    <row r="23" spans="1:10">
      <c r="A23" s="826">
        <f>'Salary Detail (5)'!A34</f>
        <v>0</v>
      </c>
      <c r="B23" s="6" t="e">
        <f t="array" ref="B23">INDEX('Salary Detail (5)'!$C34:$BT34,0,MATCH(1,('Salary Detail (5)'!$C$14:$BT$14='Budget Narrative (5)'!$B$3)*('Salary Detail (5)'!$C$75:$BT$75='Budget Narrative (5)'!$I$2),0))</f>
        <v>#N/A</v>
      </c>
      <c r="C23" s="195" t="e">
        <f t="array" ref="C23">INDEX('Salary Detail (5)'!$C34:$BT34,0,MATCH(1,('Salary Detail (5)'!$C$13:$BT$13="New")*('Salary Detail (5)'!$C$75:$BT$75='Budget Narrative (5)'!$I$2),0))</f>
        <v>#N/A</v>
      </c>
      <c r="D23" s="653"/>
      <c r="E23" s="10"/>
      <c r="F23" s="664"/>
      <c r="I23" s="7"/>
      <c r="J23" s="14"/>
    </row>
    <row r="24" spans="1:10">
      <c r="A24" s="826">
        <f>'Salary Detail (5)'!A35</f>
        <v>0</v>
      </c>
      <c r="B24" s="6" t="e">
        <f t="array" ref="B24">INDEX('Salary Detail (5)'!$C35:$BT35,0,MATCH(1,('Salary Detail (5)'!$C$14:$BT$14='Budget Narrative (5)'!$B$3)*('Salary Detail (5)'!$C$75:$BT$75='Budget Narrative (5)'!$I$2),0))</f>
        <v>#N/A</v>
      </c>
      <c r="C24" s="195" t="e">
        <f t="array" ref="C24">INDEX('Salary Detail (5)'!$C35:$BT35,0,MATCH(1,('Salary Detail (5)'!$C$13:$BT$13="New")*('Salary Detail (5)'!$C$75:$BT$75='Budget Narrative (5)'!$I$2),0))</f>
        <v>#N/A</v>
      </c>
      <c r="D24" s="653"/>
      <c r="E24" s="10"/>
      <c r="F24" s="664"/>
      <c r="I24" s="7"/>
      <c r="J24" s="14"/>
    </row>
    <row r="25" spans="1:10">
      <c r="A25" s="826">
        <f>'Salary Detail (5)'!A36</f>
        <v>0</v>
      </c>
      <c r="B25" s="6" t="e">
        <f t="array" ref="B25">INDEX('Salary Detail (5)'!$C36:$BT36,0,MATCH(1,('Salary Detail (5)'!$C$14:$BT$14='Budget Narrative (5)'!$B$3)*('Salary Detail (5)'!$C$75:$BT$75='Budget Narrative (5)'!$I$2),0))</f>
        <v>#N/A</v>
      </c>
      <c r="C25" s="195" t="e">
        <f t="array" ref="C25">INDEX('Salary Detail (5)'!$C36:$BT36,0,MATCH(1,('Salary Detail (5)'!$C$13:$BT$13="New")*('Salary Detail (5)'!$C$75:$BT$75='Budget Narrative (5)'!$I$2),0))</f>
        <v>#N/A</v>
      </c>
      <c r="D25" s="653"/>
      <c r="E25" s="10"/>
      <c r="F25" s="664"/>
      <c r="I25" s="7"/>
      <c r="J25" s="14"/>
    </row>
    <row r="26" spans="1:10">
      <c r="A26" s="826">
        <f>'Salary Detail (5)'!A37</f>
        <v>0</v>
      </c>
      <c r="B26" s="6" t="e">
        <f t="array" ref="B26">INDEX('Salary Detail (5)'!$C37:$BT37,0,MATCH(1,('Salary Detail (5)'!$C$14:$BT$14='Budget Narrative (5)'!$B$3)*('Salary Detail (5)'!$C$75:$BT$75='Budget Narrative (5)'!$I$2),0))</f>
        <v>#N/A</v>
      </c>
      <c r="C26" s="195" t="e">
        <f t="array" ref="C26">INDEX('Salary Detail (5)'!$C37:$BT37,0,MATCH(1,('Salary Detail (5)'!$C$13:$BT$13="New")*('Salary Detail (5)'!$C$75:$BT$75='Budget Narrative (5)'!$I$2),0))</f>
        <v>#N/A</v>
      </c>
      <c r="D26" s="653"/>
      <c r="E26" s="10"/>
      <c r="F26" s="664"/>
      <c r="J26" s="14"/>
    </row>
    <row r="27" spans="1:10">
      <c r="A27" s="826">
        <f>'Salary Detail (5)'!A38</f>
        <v>0</v>
      </c>
      <c r="B27" s="6" t="e">
        <f t="array" ref="B27">INDEX('Salary Detail (5)'!$C38:$BT38,0,MATCH(1,('Salary Detail (5)'!$C$14:$BT$14='Budget Narrative (5)'!$B$3)*('Salary Detail (5)'!$C$75:$BT$75='Budget Narrative (5)'!$I$2),0))</f>
        <v>#N/A</v>
      </c>
      <c r="C27" s="195" t="e">
        <f t="array" ref="C27">INDEX('Salary Detail (5)'!$C38:$BT38,0,MATCH(1,('Salary Detail (5)'!$C$13:$BT$13="New")*('Salary Detail (5)'!$C$75:$BT$75='Budget Narrative (5)'!$I$2),0))</f>
        <v>#N/A</v>
      </c>
      <c r="D27" s="653"/>
      <c r="E27" s="10"/>
      <c r="F27" s="664"/>
      <c r="I27" s="7"/>
      <c r="J27" s="14"/>
    </row>
    <row r="28" spans="1:10">
      <c r="A28" s="826">
        <f>'Salary Detail (5)'!A39</f>
        <v>0</v>
      </c>
      <c r="B28" s="6" t="e">
        <f t="array" ref="B28">INDEX('Salary Detail (5)'!$C39:$BT39,0,MATCH(1,('Salary Detail (5)'!$C$14:$BT$14='Budget Narrative (5)'!$B$3)*('Salary Detail (5)'!$C$75:$BT$75='Budget Narrative (5)'!$I$2),0))</f>
        <v>#N/A</v>
      </c>
      <c r="C28" s="195" t="e">
        <f t="array" ref="C28">INDEX('Salary Detail (5)'!$C39:$BT39,0,MATCH(1,('Salary Detail (5)'!$C$13:$BT$13="New")*('Salary Detail (5)'!$C$75:$BT$75='Budget Narrative (5)'!$I$2),0))</f>
        <v>#N/A</v>
      </c>
      <c r="D28" s="653"/>
      <c r="E28" s="10"/>
      <c r="F28" s="664"/>
      <c r="I28" s="7"/>
      <c r="J28" s="14"/>
    </row>
    <row r="29" spans="1:10">
      <c r="A29" s="826">
        <f>'Salary Detail (5)'!A40</f>
        <v>0</v>
      </c>
      <c r="B29" s="6" t="e">
        <f t="array" ref="B29">INDEX('Salary Detail (5)'!$C40:$BT40,0,MATCH(1,('Salary Detail (5)'!$C$14:$BT$14='Budget Narrative (5)'!$B$3)*('Salary Detail (5)'!$C$75:$BT$75='Budget Narrative (5)'!$I$2),0))</f>
        <v>#N/A</v>
      </c>
      <c r="C29" s="195" t="e">
        <f t="array" ref="C29">INDEX('Salary Detail (5)'!$C40:$BT40,0,MATCH(1,('Salary Detail (5)'!$C$13:$BT$13="New")*('Salary Detail (5)'!$C$75:$BT$75='Budget Narrative (5)'!$I$2),0))</f>
        <v>#N/A</v>
      </c>
      <c r="D29" s="653"/>
      <c r="E29" s="10"/>
      <c r="F29" s="664"/>
      <c r="I29" s="7"/>
      <c r="J29" s="14"/>
    </row>
    <row r="30" spans="1:10">
      <c r="A30" s="826">
        <f>'Salary Detail (5)'!A41</f>
        <v>0</v>
      </c>
      <c r="B30" s="6" t="e">
        <f t="array" ref="B30">INDEX('Salary Detail (5)'!$C41:$BT41,0,MATCH(1,('Salary Detail (5)'!$C$14:$BT$14='Budget Narrative (5)'!$B$3)*('Salary Detail (5)'!$C$75:$BT$75='Budget Narrative (5)'!$I$2),0))</f>
        <v>#N/A</v>
      </c>
      <c r="C30" s="195" t="e">
        <f t="array" ref="C30">INDEX('Salary Detail (5)'!$C41:$BT41,0,MATCH(1,('Salary Detail (5)'!$C$13:$BT$13="New")*('Salary Detail (5)'!$C$75:$BT$75='Budget Narrative (5)'!$I$2),0))</f>
        <v>#N/A</v>
      </c>
      <c r="D30" s="653"/>
      <c r="E30" s="10"/>
      <c r="F30" s="664"/>
      <c r="I30" s="7"/>
      <c r="J30" s="14"/>
    </row>
    <row r="31" spans="1:10">
      <c r="A31" s="826">
        <f>'Salary Detail (5)'!A42</f>
        <v>0</v>
      </c>
      <c r="B31" s="6" t="e">
        <f t="array" ref="B31">INDEX('Salary Detail (5)'!$C42:$BT42,0,MATCH(1,('Salary Detail (5)'!$C$14:$BT$14='Budget Narrative (5)'!$B$3)*('Salary Detail (5)'!$C$75:$BT$75='Budget Narrative (5)'!$I$2),0))</f>
        <v>#N/A</v>
      </c>
      <c r="C31" s="195" t="e">
        <f t="array" ref="C31">INDEX('Salary Detail (5)'!$C42:$BT42,0,MATCH(1,('Salary Detail (5)'!$C$13:$BT$13="New")*('Salary Detail (5)'!$C$75:$BT$75='Budget Narrative (5)'!$I$2),0))</f>
        <v>#N/A</v>
      </c>
      <c r="D31" s="653"/>
      <c r="E31" s="10"/>
      <c r="F31" s="664"/>
      <c r="I31" s="7"/>
      <c r="J31" s="14"/>
    </row>
    <row r="32" spans="1:10">
      <c r="A32" s="826">
        <f>'Salary Detail (5)'!A43</f>
        <v>0</v>
      </c>
      <c r="B32" s="6" t="e">
        <f t="array" ref="B32">INDEX('Salary Detail (5)'!$C43:$BT43,0,MATCH(1,('Salary Detail (5)'!$C$14:$BT$14='Budget Narrative (5)'!$B$3)*('Salary Detail (5)'!$C$75:$BT$75='Budget Narrative (5)'!$I$2),0))</f>
        <v>#N/A</v>
      </c>
      <c r="C32" s="195" t="e">
        <f t="array" ref="C32">INDEX('Salary Detail (5)'!$C43:$BT43,0,MATCH(1,('Salary Detail (5)'!$C$13:$BT$13="New")*('Salary Detail (5)'!$C$75:$BT$75='Budget Narrative (5)'!$I$2),0))</f>
        <v>#N/A</v>
      </c>
      <c r="D32" s="653"/>
      <c r="E32" s="10"/>
      <c r="F32" s="664"/>
      <c r="I32" s="7"/>
      <c r="J32" s="14"/>
    </row>
    <row r="33" spans="1:10">
      <c r="A33" s="826">
        <f>'Salary Detail (5)'!A44</f>
        <v>0</v>
      </c>
      <c r="B33" s="6" t="e">
        <f t="array" ref="B33">INDEX('Salary Detail (5)'!$C44:$BT44,0,MATCH(1,('Salary Detail (5)'!$C$14:$BT$14='Budget Narrative (5)'!$B$3)*('Salary Detail (5)'!$C$75:$BT$75='Budget Narrative (5)'!$I$2),0))</f>
        <v>#N/A</v>
      </c>
      <c r="C33" s="195" t="e">
        <f t="array" ref="C33">INDEX('Salary Detail (5)'!$C44:$BT44,0,MATCH(1,('Salary Detail (5)'!$C$13:$BT$13="New")*('Salary Detail (5)'!$C$75:$BT$75='Budget Narrative (5)'!$I$2),0))</f>
        <v>#N/A</v>
      </c>
      <c r="D33" s="653"/>
      <c r="E33" s="10"/>
      <c r="F33" s="664"/>
      <c r="I33" s="7"/>
      <c r="J33" s="14"/>
    </row>
    <row r="34" spans="1:10">
      <c r="A34" s="826">
        <f>'Salary Detail (5)'!A45</f>
        <v>0</v>
      </c>
      <c r="B34" s="6" t="e">
        <f t="array" ref="B34">INDEX('Salary Detail (5)'!$C45:$BT45,0,MATCH(1,('Salary Detail (5)'!$C$14:$BT$14='Budget Narrative (5)'!$B$3)*('Salary Detail (5)'!$C$75:$BT$75='Budget Narrative (5)'!$I$2),0))</f>
        <v>#N/A</v>
      </c>
      <c r="C34" s="195" t="e">
        <f t="array" ref="C34">INDEX('Salary Detail (5)'!$C45:$BT45,0,MATCH(1,('Salary Detail (5)'!$C$13:$BT$13="New")*('Salary Detail (5)'!$C$75:$BT$75='Budget Narrative (5)'!$I$2),0))</f>
        <v>#N/A</v>
      </c>
      <c r="D34" s="653"/>
      <c r="E34" s="10"/>
      <c r="F34" s="664"/>
      <c r="I34" s="7"/>
      <c r="J34" s="14"/>
    </row>
    <row r="35" spans="1:10">
      <c r="A35" s="826">
        <f>'Salary Detail (5)'!A46</f>
        <v>0</v>
      </c>
      <c r="B35" s="6" t="e">
        <f t="array" ref="B35">INDEX('Salary Detail (5)'!$C46:$BT46,0,MATCH(1,('Salary Detail (5)'!$C$14:$BT$14='Budget Narrative (5)'!$B$3)*('Salary Detail (5)'!$C$75:$BT$75='Budget Narrative (5)'!$I$2),0))</f>
        <v>#N/A</v>
      </c>
      <c r="C35" s="195" t="e">
        <f t="array" ref="C35">INDEX('Salary Detail (5)'!$C46:$BT46,0,MATCH(1,('Salary Detail (5)'!$C$13:$BT$13="New")*('Salary Detail (5)'!$C$75:$BT$75='Budget Narrative (5)'!$I$2),0))</f>
        <v>#N/A</v>
      </c>
      <c r="D35" s="653"/>
      <c r="E35" s="10"/>
      <c r="F35" s="664"/>
      <c r="I35" s="7"/>
      <c r="J35" s="14"/>
    </row>
    <row r="36" spans="1:10">
      <c r="A36" s="826">
        <f>'Salary Detail (5)'!A47</f>
        <v>0</v>
      </c>
      <c r="B36" s="6" t="e">
        <f t="array" ref="B36">INDEX('Salary Detail (5)'!$C47:$BT47,0,MATCH(1,('Salary Detail (5)'!$C$14:$BT$14='Budget Narrative (5)'!$B$3)*('Salary Detail (5)'!$C$75:$BT$75='Budget Narrative (5)'!$I$2),0))</f>
        <v>#N/A</v>
      </c>
      <c r="C36" s="195" t="e">
        <f t="array" ref="C36">INDEX('Salary Detail (5)'!$C47:$BT47,0,MATCH(1,('Salary Detail (5)'!$C$13:$BT$13="New")*('Salary Detail (5)'!$C$75:$BT$75='Budget Narrative (5)'!$I$2),0))</f>
        <v>#N/A</v>
      </c>
      <c r="D36" s="653"/>
      <c r="E36" s="10"/>
      <c r="F36" s="664"/>
      <c r="I36" s="7"/>
      <c r="J36" s="14"/>
    </row>
    <row r="37" spans="1:10">
      <c r="A37" s="826">
        <f>'Salary Detail (5)'!A48</f>
        <v>0</v>
      </c>
      <c r="B37" s="6" t="e">
        <f t="array" ref="B37">INDEX('Salary Detail (5)'!$C48:$BT48,0,MATCH(1,('Salary Detail (5)'!$C$14:$BT$14='Budget Narrative (5)'!$B$3)*('Salary Detail (5)'!$C$75:$BT$75='Budget Narrative (5)'!$I$2),0))</f>
        <v>#N/A</v>
      </c>
      <c r="C37" s="195" t="e">
        <f t="array" ref="C37">INDEX('Salary Detail (5)'!$C48:$BT48,0,MATCH(1,('Salary Detail (5)'!$C$13:$BT$13="New")*('Salary Detail (5)'!$C$75:$BT$75='Budget Narrative (5)'!$I$2),0))</f>
        <v>#N/A</v>
      </c>
      <c r="D37" s="653"/>
      <c r="E37" s="10"/>
      <c r="F37" s="664"/>
      <c r="I37" s="7"/>
      <c r="J37" s="14"/>
    </row>
    <row r="38" spans="1:10">
      <c r="A38" s="826">
        <f>'Salary Detail (5)'!A49</f>
        <v>0</v>
      </c>
      <c r="B38" s="6" t="e">
        <f t="array" ref="B38">INDEX('Salary Detail (5)'!$C49:$BT49,0,MATCH(1,('Salary Detail (5)'!$C$14:$BT$14='Budget Narrative (5)'!$B$3)*('Salary Detail (5)'!$C$75:$BT$75='Budget Narrative (5)'!$I$2),0))</f>
        <v>#N/A</v>
      </c>
      <c r="C38" s="195" t="e">
        <f t="array" ref="C38">INDEX('Salary Detail (5)'!$C49:$BT49,0,MATCH(1,('Salary Detail (5)'!$C$13:$BT$13="New")*('Salary Detail (5)'!$C$75:$BT$75='Budget Narrative (5)'!$I$2),0))</f>
        <v>#N/A</v>
      </c>
      <c r="D38" s="653"/>
      <c r="E38" s="10"/>
      <c r="F38" s="664"/>
      <c r="I38" s="7"/>
      <c r="J38" s="14"/>
    </row>
    <row r="39" spans="1:10">
      <c r="A39" s="826">
        <f>'Salary Detail (5)'!A50</f>
        <v>0</v>
      </c>
      <c r="B39" s="6" t="e">
        <f t="array" ref="B39">INDEX('Salary Detail (5)'!$C50:$BT50,0,MATCH(1,('Salary Detail (5)'!$C$14:$BT$14='Budget Narrative (5)'!$B$3)*('Salary Detail (5)'!$C$75:$BT$75='Budget Narrative (5)'!$I$2),0))</f>
        <v>#N/A</v>
      </c>
      <c r="C39" s="195" t="e">
        <f t="array" ref="C39">INDEX('Salary Detail (5)'!$C50:$BT50,0,MATCH(1,('Salary Detail (5)'!$C$13:$BT$13="New")*('Salary Detail (5)'!$C$75:$BT$75='Budget Narrative (5)'!$I$2),0))</f>
        <v>#N/A</v>
      </c>
      <c r="D39" s="653"/>
      <c r="E39" s="10"/>
      <c r="F39" s="664"/>
      <c r="I39" s="7"/>
      <c r="J39" s="14"/>
    </row>
    <row r="40" spans="1:10">
      <c r="A40" s="826">
        <f>'Salary Detail (5)'!A51</f>
        <v>0</v>
      </c>
      <c r="B40" s="6" t="e">
        <f t="array" ref="B40">INDEX('Salary Detail (5)'!$C51:$BT51,0,MATCH(1,('Salary Detail (5)'!$C$14:$BT$14='Budget Narrative (5)'!$B$3)*('Salary Detail (5)'!$C$75:$BT$75='Budget Narrative (5)'!$I$2),0))</f>
        <v>#N/A</v>
      </c>
      <c r="C40" s="195" t="e">
        <f t="array" ref="C40">INDEX('Salary Detail (5)'!$C51:$BT51,0,MATCH(1,('Salary Detail (5)'!$C$13:$BT$13="New")*('Salary Detail (5)'!$C$75:$BT$75='Budget Narrative (5)'!$I$2),0))</f>
        <v>#N/A</v>
      </c>
      <c r="D40" s="653"/>
      <c r="E40" s="3"/>
      <c r="F40" s="664"/>
    </row>
    <row r="41" spans="1:10">
      <c r="A41" s="826">
        <f>'Salary Detail (5)'!A52</f>
        <v>0</v>
      </c>
      <c r="B41" s="6" t="e">
        <f t="array" ref="B41">INDEX('Salary Detail (5)'!$C52:$BT52,0,MATCH(1,('Salary Detail (5)'!$C$14:$BT$14='Budget Narrative (5)'!$B$3)*('Salary Detail (5)'!$C$75:$BT$75='Budget Narrative (5)'!$I$2),0))</f>
        <v>#N/A</v>
      </c>
      <c r="C41" s="195" t="e">
        <f t="array" ref="C41">INDEX('Salary Detail (5)'!$C52:$BT52,0,MATCH(1,('Salary Detail (5)'!$C$13:$BT$13="New")*('Salary Detail (5)'!$C$75:$BT$75='Budget Narrative (5)'!$I$2),0))</f>
        <v>#N/A</v>
      </c>
      <c r="D41" s="653"/>
      <c r="E41" s="3"/>
      <c r="F41" s="664"/>
    </row>
    <row r="42" spans="1:10" ht="15.6" customHeight="1">
      <c r="A42" s="826">
        <f>'Salary Detail (5)'!A53</f>
        <v>0</v>
      </c>
      <c r="B42" s="6" t="e">
        <f t="array" ref="B42">INDEX('Salary Detail (5)'!$C53:$BT53,0,MATCH(1,('Salary Detail (5)'!$C$14:$BT$14='Budget Narrative (5)'!$B$3)*('Salary Detail (5)'!$C$75:$BT$75='Budget Narrative (5)'!$I$2),0))</f>
        <v>#N/A</v>
      </c>
      <c r="C42" s="195" t="e">
        <f t="array" ref="C42">INDEX('Salary Detail (5)'!$C53:$BT53,0,MATCH(1,('Salary Detail (5)'!$C$13:$BT$13="New")*('Salary Detail (5)'!$C$75:$BT$75='Budget Narrative (5)'!$I$2),0))</f>
        <v>#N/A</v>
      </c>
      <c r="D42" s="653"/>
      <c r="E42" s="10"/>
      <c r="F42" s="664"/>
      <c r="I42" s="7"/>
      <c r="J42" s="14"/>
    </row>
    <row r="43" spans="1:10" ht="15.6" customHeight="1">
      <c r="A43" s="826">
        <f>'Salary Detail (5)'!A54</f>
        <v>0</v>
      </c>
      <c r="B43" s="6" t="e">
        <f t="array" ref="B43">INDEX('Salary Detail (5)'!$C54:$BT54,0,MATCH(1,('Salary Detail (5)'!$C$14:$BT$14='Budget Narrative (5)'!$B$3)*('Salary Detail (5)'!$C$75:$BT$75='Budget Narrative (5)'!$I$2),0))</f>
        <v>#N/A</v>
      </c>
      <c r="C43" s="195" t="e">
        <f t="array" ref="C43">INDEX('Salary Detail (5)'!$C54:$BT54,0,MATCH(1,('Salary Detail (5)'!$C$13:$BT$13="New")*('Salary Detail (5)'!$C$75:$BT$75='Budget Narrative (5)'!$I$2),0))</f>
        <v>#N/A</v>
      </c>
      <c r="D43" s="653"/>
      <c r="E43" s="10"/>
      <c r="F43" s="664"/>
      <c r="I43" s="7"/>
      <c r="J43" s="14"/>
    </row>
    <row r="44" spans="1:10" ht="15.6" customHeight="1">
      <c r="A44" s="826">
        <f>'Salary Detail (5)'!A55</f>
        <v>0</v>
      </c>
      <c r="B44" s="6" t="e">
        <f t="array" ref="B44">INDEX('Salary Detail (5)'!$C55:$BT55,0,MATCH(1,('Salary Detail (5)'!$C$14:$BT$14='Budget Narrative (5)'!$B$3)*('Salary Detail (5)'!$C$75:$BT$75='Budget Narrative (5)'!$I$2),0))</f>
        <v>#N/A</v>
      </c>
      <c r="C44" s="195" t="e">
        <f t="array" ref="C44">INDEX('Salary Detail (5)'!$C55:$BT55,0,MATCH(1,('Salary Detail (5)'!$C$13:$BT$13="New")*('Salary Detail (5)'!$C$75:$BT$75='Budget Narrative (5)'!$I$2),0))</f>
        <v>#N/A</v>
      </c>
      <c r="D44" s="653"/>
      <c r="E44" s="10"/>
      <c r="F44" s="664"/>
      <c r="I44" s="7"/>
      <c r="J44" s="14"/>
    </row>
    <row r="45" spans="1:10" ht="15.6" customHeight="1">
      <c r="A45" s="829">
        <f>'Salary Detail (5)'!A56</f>
        <v>0</v>
      </c>
      <c r="B45" s="6" t="e">
        <f t="array" ref="B45">INDEX('Salary Detail (5)'!$C56:$BT56,0,MATCH(1,('Salary Detail (5)'!$C$14:$BT$14='Budget Narrative (5)'!$B$3)*('Salary Detail (5)'!$C$75:$BT$75='Budget Narrative (5)'!$I$2),0))</f>
        <v>#N/A</v>
      </c>
      <c r="C45" s="195" t="e">
        <f t="array" ref="C45">INDEX('Salary Detail (5)'!$C56:$BT56,0,MATCH(1,('Salary Detail (5)'!$C$13:$BT$13="New")*('Salary Detail (5)'!$C$75:$BT$75='Budget Narrative (5)'!$I$2),0))</f>
        <v>#N/A</v>
      </c>
      <c r="D45" s="654"/>
      <c r="E45" s="178"/>
      <c r="F45" s="664"/>
      <c r="I45" s="7"/>
      <c r="J45" s="14"/>
    </row>
    <row r="46" spans="1:10" ht="15.6"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(5)'!$C61:$BT61,0,MATCH(1,('Salary Detail (5)'!$C$13:$BT$13="New")*('Salary Detail (5)'!$C$75:$BT$75='Budget Narrative (5)'!$I$2),0))</f>
        <v>#N/A</v>
      </c>
      <c r="D47" s="746" t="s">
        <v>335</v>
      </c>
      <c r="E47" s="747"/>
      <c r="F47" s="748"/>
      <c r="G47" s="727"/>
      <c r="H47" s="728"/>
      <c r="I47" s="729"/>
      <c r="J47" s="730"/>
    </row>
    <row r="48" spans="1:10" s="731" customFormat="1" ht="16.5" customHeight="1" thickBot="1">
      <c r="A48" s="1468" t="s">
        <v>336</v>
      </c>
      <c r="B48" s="1469"/>
      <c r="C48" s="723" t="e">
        <f>C46+C47</f>
        <v>#N/A</v>
      </c>
      <c r="D48" s="724"/>
      <c r="E48" s="725"/>
      <c r="F48" s="726"/>
      <c r="G48" s="727"/>
      <c r="H48" s="728"/>
      <c r="I48" s="729"/>
      <c r="J48" s="730"/>
    </row>
    <row r="49" spans="1:10" ht="13.5" thickBot="1">
      <c r="A49" s="10"/>
      <c r="B49" s="12"/>
      <c r="C49" s="181"/>
      <c r="E49" s="10"/>
      <c r="F49" s="10"/>
      <c r="G49" s="705"/>
      <c r="I49" s="7"/>
      <c r="J49" s="4"/>
    </row>
    <row r="50" spans="1:10" s="4" customFormat="1" ht="39" customHeight="1">
      <c r="A50" s="1466" t="s">
        <v>263</v>
      </c>
      <c r="B50" s="1467"/>
      <c r="C50" s="212" t="s">
        <v>290</v>
      </c>
      <c r="D50" s="211" t="s">
        <v>330</v>
      </c>
      <c r="E50" s="213" t="s">
        <v>331</v>
      </c>
      <c r="F50" s="198"/>
      <c r="G50" s="704"/>
      <c r="H50" s="704"/>
    </row>
    <row r="51" spans="1:10">
      <c r="A51" s="1461" t="str">
        <f>'Operating Detail (5)'!A14</f>
        <v>Rental of Property</v>
      </c>
      <c r="B51" s="1462"/>
      <c r="C51" s="228" t="e">
        <f t="array" ref="C51">INDEX('Operating Detail (5)'!$C14:$AF14,0,MATCH(1,('Operating Detail (5)'!$C$12:$AF$12="New")*('Operating Detail (5)'!$C$121:$AF$121='Budget Narrative (5)'!$I$2),0))</f>
        <v>#N/A</v>
      </c>
      <c r="D51" s="657"/>
      <c r="E51" s="658"/>
      <c r="F51" s="827"/>
      <c r="I51" s="11"/>
      <c r="J51" s="4"/>
    </row>
    <row r="52" spans="1:10">
      <c r="A52" s="1461" t="str">
        <f>'Operating Detail (5)'!A15</f>
        <v xml:space="preserve">Utilities(Elec, Water, Gas, Phone, Scavenger) </v>
      </c>
      <c r="B52" s="1462"/>
      <c r="C52" s="228" t="e">
        <f t="array" ref="C52">INDEX('Operating Detail (5)'!$C15:$AF15,0,MATCH(1,('Operating Detail (5)'!$C$12:$AF$12="New")*('Operating Detail (5)'!$C$121:$AF$121='Budget Narrative (5)'!$I$2),0))</f>
        <v>#N/A</v>
      </c>
      <c r="D52" s="657"/>
      <c r="E52" s="659"/>
      <c r="F52" s="827"/>
      <c r="I52" s="11"/>
      <c r="J52" s="4"/>
    </row>
    <row r="53" spans="1:10">
      <c r="A53" s="1461" t="str">
        <f>'Operating Detail (5)'!A16</f>
        <v>Office Supplies, Postage</v>
      </c>
      <c r="B53" s="1462"/>
      <c r="C53" s="228" t="e">
        <f t="array" ref="C53">INDEX('Operating Detail (5)'!$C16:$AF16,0,MATCH(1,('Operating Detail (5)'!$C$12:$AF$12="New")*('Operating Detail (5)'!$C$121:$AF$121='Budget Narrative (5)'!$I$2),0))</f>
        <v>#N/A</v>
      </c>
      <c r="D53" s="657"/>
      <c r="E53" s="660"/>
      <c r="F53" s="827"/>
      <c r="I53" s="7"/>
      <c r="J53" s="14"/>
    </row>
    <row r="54" spans="1:10">
      <c r="A54" s="1461" t="str">
        <f>'Operating Detail (5)'!A17</f>
        <v>Building Maintenance Supplies and Repair</v>
      </c>
      <c r="B54" s="1462"/>
      <c r="C54" s="228" t="e">
        <f t="array" ref="C54">INDEX('Operating Detail (5)'!$C17:$AF17,0,MATCH(1,('Operating Detail (5)'!$C$12:$AF$12="New")*('Operating Detail (5)'!$C$121:$AF$121='Budget Narrative (5)'!$I$2),0))</f>
        <v>#N/A</v>
      </c>
      <c r="D54" s="657"/>
      <c r="E54" s="659"/>
      <c r="F54" s="827"/>
      <c r="I54" s="7"/>
      <c r="J54" s="14"/>
    </row>
    <row r="55" spans="1:10">
      <c r="A55" s="1461" t="str">
        <f>'Operating Detail (5)'!A18</f>
        <v>Printing and Reproduction</v>
      </c>
      <c r="B55" s="1462"/>
      <c r="C55" s="228" t="e">
        <f t="array" ref="C55">INDEX('Operating Detail (5)'!$C18:$AF18,0,MATCH(1,('Operating Detail (5)'!$C$12:$AF$12="New")*('Operating Detail (5)'!$C$121:$AF$121='Budget Narrative (5)'!$I$2),0))</f>
        <v>#N/A</v>
      </c>
      <c r="D55" s="657"/>
      <c r="E55" s="659"/>
      <c r="F55" s="827"/>
      <c r="I55" s="11"/>
      <c r="J55" s="14"/>
    </row>
    <row r="56" spans="1:10">
      <c r="A56" s="1461" t="str">
        <f>'Operating Detail (5)'!A19</f>
        <v>Insurance</v>
      </c>
      <c r="B56" s="1462"/>
      <c r="C56" s="228" t="e">
        <f t="array" ref="C56">INDEX('Operating Detail (5)'!$C19:$AF19,0,MATCH(1,('Operating Detail (5)'!$C$12:$AF$12="New")*('Operating Detail (5)'!$C$121:$AF$121='Budget Narrative (5)'!$I$2),0))</f>
        <v>#N/A</v>
      </c>
      <c r="D56" s="657"/>
      <c r="E56" s="659"/>
      <c r="F56" s="827"/>
      <c r="I56" s="11"/>
      <c r="J56" s="14"/>
    </row>
    <row r="57" spans="1:10">
      <c r="A57" s="1461" t="s">
        <v>249</v>
      </c>
      <c r="B57" s="1462"/>
      <c r="C57" s="228" t="e">
        <f t="array" ref="C57">INDEX('Operating Detail (5)'!$C20:$AF20,0,MATCH(1,('Operating Detail (5)'!$C$12:$AF$12="New")*('Operating Detail (5)'!$C$121:$AF$121='Budget Narrative (5)'!$I$2),0))</f>
        <v>#N/A</v>
      </c>
      <c r="D57" s="657"/>
      <c r="E57" s="659"/>
      <c r="F57" s="827"/>
      <c r="I57" s="11"/>
      <c r="J57" s="14"/>
    </row>
    <row r="58" spans="1:10">
      <c r="A58" s="1461" t="str">
        <f>'Operating Detail (5)'!A21</f>
        <v>Staff Travel-(Local &amp; Out of Town)</v>
      </c>
      <c r="B58" s="1462"/>
      <c r="C58" s="228" t="e">
        <f t="array" ref="C58">INDEX('Operating Detail (5)'!$C21:$AF21,0,MATCH(1,('Operating Detail (5)'!$C$12:$AF$12="New")*('Operating Detail (5)'!$C$121:$AF$121='Budget Narrative (5)'!$I$2),0))</f>
        <v>#N/A</v>
      </c>
      <c r="D58" s="657"/>
      <c r="E58" s="659"/>
      <c r="F58" s="827"/>
      <c r="I58" s="11"/>
      <c r="J58" s="14"/>
    </row>
    <row r="59" spans="1:10">
      <c r="A59" s="1461" t="str">
        <f>'Operating Detail (5)'!A22</f>
        <v>Rental of Equipment</v>
      </c>
      <c r="B59" s="1462"/>
      <c r="C59" s="228" t="e">
        <f t="array" ref="C59">INDEX('Operating Detail (5)'!$C22:$AF22,0,MATCH(1,('Operating Detail (5)'!$C$12:$AF$12="New")*('Operating Detail (5)'!$C$121:$AF$121='Budget Narrative (5)'!$I$2),0))</f>
        <v>#N/A</v>
      </c>
      <c r="D59" s="657"/>
      <c r="E59" s="659"/>
      <c r="F59" s="827"/>
      <c r="I59" s="11"/>
      <c r="J59" s="14"/>
    </row>
    <row r="60" spans="1:10">
      <c r="A60" s="1470">
        <f>'Operating Detail (5)'!A23</f>
        <v>0</v>
      </c>
      <c r="B60" s="1471"/>
      <c r="C60" s="228" t="e">
        <f t="array" ref="C60">INDEX('Operating Detail (5)'!$C23:$AF23,0,MATCH(1,('Operating Detail (5)'!$C$12:$AF$12="New")*('Operating Detail (5)'!$C$121:$AF$121='Budget Narrative (5)'!$I$2),0))</f>
        <v>#N/A</v>
      </c>
      <c r="D60" s="657"/>
      <c r="E60" s="659"/>
      <c r="F60" s="827"/>
      <c r="I60" s="11"/>
      <c r="J60" s="14"/>
    </row>
    <row r="61" spans="1:10">
      <c r="A61" s="1470">
        <f>'Operating Detail (5)'!A24</f>
        <v>0</v>
      </c>
      <c r="B61" s="1471"/>
      <c r="C61" s="228" t="e">
        <f t="array" ref="C61">INDEX('Operating Detail (5)'!$C24:$AF24,0,MATCH(1,('Operating Detail (5)'!$C$12:$AF$12="New")*('Operating Detail (5)'!$C$121:$AF$121='Budget Narrative (5)'!$I$2),0))</f>
        <v>#N/A</v>
      </c>
      <c r="D61" s="657"/>
      <c r="E61" s="659"/>
      <c r="F61" s="827"/>
      <c r="I61" s="7"/>
      <c r="J61" s="14"/>
    </row>
    <row r="62" spans="1:10">
      <c r="A62" s="1470">
        <f>'Operating Detail (5)'!A25</f>
        <v>0</v>
      </c>
      <c r="B62" s="1471"/>
      <c r="C62" s="228" t="e">
        <f t="array" ref="C62">INDEX('Operating Detail (5)'!$C25:$AF25,0,MATCH(1,('Operating Detail (5)'!$C$12:$AF$12="New")*('Operating Detail (5)'!$C$121:$AF$121='Budget Narrative (5)'!$I$2),0))</f>
        <v>#N/A</v>
      </c>
      <c r="D62" s="657"/>
      <c r="E62" s="659"/>
      <c r="F62" s="827"/>
      <c r="I62" s="7"/>
      <c r="J62" s="14"/>
    </row>
    <row r="63" spans="1:10">
      <c r="A63" s="1470">
        <f>'Operating Detail (5)'!A26</f>
        <v>0</v>
      </c>
      <c r="B63" s="1471"/>
      <c r="C63" s="228" t="e">
        <f t="array" ref="C63">INDEX('Operating Detail (5)'!$C26:$AF26,0,MATCH(1,('Operating Detail (5)'!$C$12:$AF$12="New")*('Operating Detail (5)'!$C$121:$AF$121='Budget Narrative (5)'!$I$2),0))</f>
        <v>#N/A</v>
      </c>
      <c r="D63" s="657"/>
      <c r="E63" s="659"/>
      <c r="F63" s="827"/>
      <c r="I63" s="7"/>
      <c r="J63" s="14"/>
    </row>
    <row r="64" spans="1:10">
      <c r="A64" s="1470">
        <f>'Operating Detail (5)'!A27</f>
        <v>0</v>
      </c>
      <c r="B64" s="1471"/>
      <c r="C64" s="228" t="e">
        <f t="array" ref="C64">INDEX('Operating Detail (5)'!$C27:$AF27,0,MATCH(1,('Operating Detail (5)'!$C$12:$AF$12="New")*('Operating Detail (5)'!$C$121:$AF$121='Budget Narrative (5)'!$I$2),0))</f>
        <v>#N/A</v>
      </c>
      <c r="D64" s="657"/>
      <c r="E64" s="659"/>
      <c r="F64" s="827"/>
      <c r="I64" s="7"/>
      <c r="J64" s="14"/>
    </row>
    <row r="65" spans="1:10">
      <c r="A65" s="1470">
        <f>'Operating Detail (5)'!A28</f>
        <v>0</v>
      </c>
      <c r="B65" s="1471"/>
      <c r="C65" s="228" t="e">
        <f t="array" ref="C65">INDEX('Operating Detail (5)'!$C28:$AF28,0,MATCH(1,('Operating Detail (5)'!$C$12:$AF$12="New")*('Operating Detail (5)'!$C$121:$AF$121='Budget Narrative (5)'!$I$2),0))</f>
        <v>#N/A</v>
      </c>
      <c r="D65" s="657"/>
      <c r="E65" s="659"/>
      <c r="F65" s="827"/>
    </row>
    <row r="66" spans="1:10">
      <c r="A66" s="1470">
        <f>'Operating Detail (5)'!A29</f>
        <v>0</v>
      </c>
      <c r="B66" s="1471"/>
      <c r="C66" s="228" t="e">
        <f t="array" ref="C66">INDEX('Operating Detail (5)'!$C29:$AF29,0,MATCH(1,('Operating Detail (5)'!$C$12:$AF$12="New")*('Operating Detail (5)'!$C$121:$AF$121='Budget Narrative (5)'!$I$2),0))</f>
        <v>#N/A</v>
      </c>
      <c r="D66" s="657"/>
      <c r="E66" s="659"/>
      <c r="F66" s="827"/>
      <c r="I66" s="7"/>
      <c r="J66" s="14"/>
    </row>
    <row r="67" spans="1:10">
      <c r="A67" s="1470">
        <f>'Operating Detail (5)'!A30</f>
        <v>0</v>
      </c>
      <c r="B67" s="1471"/>
      <c r="C67" s="228" t="e">
        <f t="array" ref="C67">INDEX('Operating Detail (5)'!$C30:$AF30,0,MATCH(1,('Operating Detail (5)'!$C$12:$AF$12="New")*('Operating Detail (5)'!$C$121:$AF$121='Budget Narrative (5)'!$I$2),0))</f>
        <v>#N/A</v>
      </c>
      <c r="D67" s="657"/>
      <c r="E67" s="659"/>
      <c r="F67" s="827"/>
      <c r="I67" s="7"/>
      <c r="J67" s="14"/>
    </row>
    <row r="68" spans="1:10">
      <c r="A68" s="1470">
        <f>'Operating Detail (5)'!A31</f>
        <v>0</v>
      </c>
      <c r="B68" s="1471"/>
      <c r="C68" s="228" t="e">
        <f t="array" ref="C68">INDEX('Operating Detail (5)'!$C31:$AF31,0,MATCH(1,('Operating Detail (5)'!$C$12:$AF$12="New")*('Operating Detail (5)'!$C$121:$AF$121='Budget Narrative (5)'!$I$2),0))</f>
        <v>#N/A</v>
      </c>
      <c r="D68" s="657"/>
      <c r="E68" s="659"/>
      <c r="F68" s="827"/>
      <c r="I68" s="7"/>
      <c r="J68" s="14"/>
    </row>
    <row r="69" spans="1:10">
      <c r="A69" s="1470">
        <f>'Operating Detail (5)'!A32</f>
        <v>0</v>
      </c>
      <c r="B69" s="1471"/>
      <c r="C69" s="228" t="e">
        <f t="array" ref="C69">INDEX('Operating Detail (5)'!$C32:$AF32,0,MATCH(1,('Operating Detail (5)'!$C$12:$AF$12="New")*('Operating Detail (5)'!$C$121:$AF$121='Budget Narrative (5)'!$I$2),0))</f>
        <v>#N/A</v>
      </c>
      <c r="D69" s="657"/>
      <c r="E69" s="659"/>
      <c r="F69" s="827"/>
      <c r="I69" s="7"/>
    </row>
    <row r="70" spans="1:10">
      <c r="A70" s="1470">
        <f>'Operating Detail (5)'!A33</f>
        <v>0</v>
      </c>
      <c r="B70" s="1471"/>
      <c r="C70" s="228" t="e">
        <f t="array" ref="C70">INDEX('Operating Detail (5)'!$C33:$AF33,0,MATCH(1,('Operating Detail (5)'!$C$12:$AF$12="New")*('Operating Detail (5)'!$C$121:$AF$121='Budget Narrative (5)'!$I$2),0))</f>
        <v>#N/A</v>
      </c>
      <c r="D70" s="657"/>
      <c r="E70" s="659"/>
      <c r="F70" s="827"/>
      <c r="I70" s="7"/>
      <c r="J70" s="14"/>
    </row>
    <row r="71" spans="1:10">
      <c r="A71" s="1470">
        <f>'Operating Detail (5)'!A34</f>
        <v>0</v>
      </c>
      <c r="B71" s="1471"/>
      <c r="C71" s="228" t="e">
        <f t="array" ref="C71">INDEX('Operating Detail (5)'!$C34:$AF34,0,MATCH(1,('Operating Detail (5)'!$C$12:$AF$12="New")*('Operating Detail (5)'!$C$121:$AF$121='Budget Narrative (5)'!$I$2),0))</f>
        <v>#N/A</v>
      </c>
      <c r="D71" s="657"/>
      <c r="E71" s="659"/>
      <c r="F71" s="827"/>
      <c r="I71" s="7"/>
      <c r="J71" s="14"/>
    </row>
    <row r="72" spans="1:10">
      <c r="A72" s="1470">
        <f>'Operating Detail (5)'!A35</f>
        <v>0</v>
      </c>
      <c r="B72" s="1471"/>
      <c r="C72" s="228" t="e">
        <f t="array" ref="C72">INDEX('Operating Detail (5)'!$C35:$AF35,0,MATCH(1,('Operating Detail (5)'!$C$12:$AF$12="New")*('Operating Detail (5)'!$C$121:$AF$121='Budget Narrative (5)'!$I$2),0))</f>
        <v>#N/A</v>
      </c>
      <c r="D72" s="657"/>
      <c r="E72" s="659"/>
      <c r="F72" s="827"/>
      <c r="I72" s="7"/>
      <c r="J72" s="14"/>
    </row>
    <row r="73" spans="1:10">
      <c r="A73" s="1470">
        <f>'Operating Detail (5)'!A36</f>
        <v>0</v>
      </c>
      <c r="B73" s="1471"/>
      <c r="C73" s="228" t="e">
        <f t="array" ref="C73">INDEX('Operating Detail (5)'!$C36:$AF36,0,MATCH(1,('Operating Detail (5)'!$C$12:$AF$12="New")*('Operating Detail (5)'!$C$121:$AF$121='Budget Narrative (5)'!$I$2),0))</f>
        <v>#N/A</v>
      </c>
      <c r="D73" s="657"/>
      <c r="E73" s="659"/>
      <c r="F73" s="827"/>
    </row>
    <row r="74" spans="1:10">
      <c r="A74" s="1470">
        <f>'Operating Detail (5)'!A37</f>
        <v>0</v>
      </c>
      <c r="B74" s="1471"/>
      <c r="C74" s="228" t="e">
        <f t="array" ref="C74">INDEX('Operating Detail (5)'!$C37:$AF37,0,MATCH(1,('Operating Detail (5)'!$C$12:$AF$12="New")*('Operating Detail (5)'!$C$121:$AF$121='Budget Narrative (5)'!$I$2),0))</f>
        <v>#N/A</v>
      </c>
      <c r="D74" s="657"/>
      <c r="E74" s="659"/>
      <c r="F74" s="827"/>
      <c r="I74" s="7"/>
      <c r="J74" s="4"/>
    </row>
    <row r="75" spans="1:10">
      <c r="A75" s="1470">
        <f>'Operating Detail (5)'!A38</f>
        <v>0</v>
      </c>
      <c r="B75" s="1471"/>
      <c r="C75" s="228" t="e">
        <f t="array" ref="C75">INDEX('Operating Detail (5)'!$C38:$AF38,0,MATCH(1,('Operating Detail (5)'!$C$12:$AF$12="New")*('Operating Detail (5)'!$C$121:$AF$121='Budget Narrative (5)'!$I$2),0))</f>
        <v>#N/A</v>
      </c>
      <c r="D75" s="657"/>
      <c r="E75" s="659"/>
      <c r="F75" s="827"/>
      <c r="I75" s="7"/>
      <c r="J75" s="4"/>
    </row>
    <row r="76" spans="1:10">
      <c r="A76" s="1470">
        <f>'Operating Detail (5)'!A39</f>
        <v>0</v>
      </c>
      <c r="B76" s="1471"/>
      <c r="C76" s="228" t="e">
        <f t="array" ref="C76">INDEX('Operating Detail (5)'!$C39:$AF39,0,MATCH(1,('Operating Detail (5)'!$C$12:$AF$12="New")*('Operating Detail (5)'!$C$121:$AF$121='Budget Narrative (5)'!$I$2),0))</f>
        <v>#N/A</v>
      </c>
      <c r="D76" s="657"/>
      <c r="E76" s="659"/>
      <c r="F76" s="827"/>
      <c r="I76" s="7"/>
      <c r="J76" s="4"/>
    </row>
    <row r="77" spans="1:10">
      <c r="A77" s="1470">
        <f>'Operating Detail (5)'!A40</f>
        <v>0</v>
      </c>
      <c r="B77" s="1471"/>
      <c r="C77" s="228" t="e">
        <f t="array" ref="C77">INDEX('Operating Detail (5)'!$C40:$AF40,0,MATCH(1,('Operating Detail (5)'!$C$12:$AF$12="New")*('Operating Detail (5)'!$C$121:$AF$121='Budget Narrative (5)'!$I$2),0))</f>
        <v>#N/A</v>
      </c>
      <c r="D77" s="657"/>
      <c r="E77" s="659"/>
      <c r="F77" s="827"/>
    </row>
    <row r="78" spans="1:10">
      <c r="A78" s="1470">
        <f>'Operating Detail (5)'!A41</f>
        <v>0</v>
      </c>
      <c r="B78" s="1471"/>
      <c r="C78" s="228" t="e">
        <f t="array" ref="C78">INDEX('Operating Detail (5)'!$C41:$AF41,0,MATCH(1,('Operating Detail (5)'!$C$12:$AF$12="New")*('Operating Detail (5)'!$C$121:$AF$121='Budget Narrative (5)'!$I$2),0))</f>
        <v>#N/A</v>
      </c>
      <c r="D78" s="657"/>
      <c r="E78" s="659"/>
      <c r="F78" s="827"/>
      <c r="I78" s="7"/>
      <c r="J78" s="14"/>
    </row>
    <row r="79" spans="1:10">
      <c r="A79" s="1470">
        <f>'Operating Detail (5)'!A42</f>
        <v>0</v>
      </c>
      <c r="B79" s="1471"/>
      <c r="C79" s="228" t="e">
        <f t="array" ref="C79">INDEX('Operating Detail (5)'!$C42:$AF42,0,MATCH(1,('Operating Detail (5)'!$C$12:$AF$12="New")*('Operating Detail (5)'!$C$121:$AF$121='Budget Narrative (5)'!$I$2),0))</f>
        <v>#N/A</v>
      </c>
      <c r="D79" s="657"/>
      <c r="E79" s="659"/>
      <c r="F79" s="827"/>
      <c r="I79" s="7"/>
      <c r="J79" s="14"/>
    </row>
    <row r="80" spans="1:10">
      <c r="A80" s="1470">
        <f>'Operating Detail (5)'!A43</f>
        <v>0</v>
      </c>
      <c r="B80" s="1471"/>
      <c r="C80" s="228" t="e">
        <f t="array" ref="C80">INDEX('Operating Detail (5)'!$C43:$AF43,0,MATCH(1,('Operating Detail (5)'!$C$12:$AF$12="New")*('Operating Detail (5)'!$C$121:$AF$121='Budget Narrative (5)'!$I$2),0))</f>
        <v>#N/A</v>
      </c>
      <c r="D80" s="657"/>
      <c r="E80" s="659"/>
      <c r="F80" s="827"/>
      <c r="I80" s="7"/>
      <c r="J80" s="14"/>
    </row>
    <row r="81" spans="1:10">
      <c r="A81" s="1470">
        <f>'Operating Detail (5)'!A44</f>
        <v>0</v>
      </c>
      <c r="B81" s="1471"/>
      <c r="C81" s="228" t="e">
        <f t="array" ref="C81">INDEX('Operating Detail (5)'!$C44:$AF44,0,MATCH(1,('Operating Detail (5)'!$C$12:$AF$12="New")*('Operating Detail (5)'!$C$121:$AF$121='Budget Narrative (5)'!$I$2),0))</f>
        <v>#N/A</v>
      </c>
      <c r="D81" s="657"/>
      <c r="E81" s="659"/>
      <c r="F81" s="827"/>
      <c r="I81" s="7"/>
      <c r="J81" s="14"/>
    </row>
    <row r="82" spans="1:10">
      <c r="A82" s="1470">
        <f>'Operating Detail (5)'!A45</f>
        <v>0</v>
      </c>
      <c r="B82" s="1471"/>
      <c r="C82" s="228" t="e">
        <f t="array" ref="C82">INDEX('Operating Detail (5)'!$C45:$AF45,0,MATCH(1,('Operating Detail (5)'!$C$12:$AF$12="New")*('Operating Detail (5)'!$C$121:$AF$121='Budget Narrative (5)'!$I$2),0))</f>
        <v>#N/A</v>
      </c>
      <c r="D82" s="657"/>
      <c r="E82" s="659"/>
      <c r="F82" s="827"/>
      <c r="I82" s="7"/>
      <c r="J82" s="14"/>
    </row>
    <row r="83" spans="1:10">
      <c r="A83" s="1470">
        <f>'Operating Detail (5)'!A46</f>
        <v>0</v>
      </c>
      <c r="B83" s="1471"/>
      <c r="C83" s="228" t="e">
        <f t="array" ref="C83">INDEX('Operating Detail (5)'!$C46:$AF46,0,MATCH(1,('Operating Detail (5)'!$C$12:$AF$12="New")*('Operating Detail (5)'!$C$121:$AF$121='Budget Narrative (5)'!$I$2),0))</f>
        <v>#N/A</v>
      </c>
      <c r="D83" s="657"/>
      <c r="E83" s="659"/>
      <c r="F83" s="827"/>
      <c r="I83" s="7"/>
      <c r="J83" s="14"/>
    </row>
    <row r="84" spans="1:10">
      <c r="A84" s="1470">
        <f>'Operating Detail (5)'!A47</f>
        <v>0</v>
      </c>
      <c r="B84" s="1471"/>
      <c r="C84" s="228" t="e">
        <f t="array" ref="C84">INDEX('Operating Detail (5)'!$C47:$AF47,0,MATCH(1,('Operating Detail (5)'!$C$12:$AF$12="New")*('Operating Detail (5)'!$C$121:$AF$121='Budget Narrative (5)'!$I$2),0))</f>
        <v>#N/A</v>
      </c>
      <c r="D84" s="657"/>
      <c r="E84" s="659"/>
      <c r="F84" s="827"/>
      <c r="I84" s="7"/>
      <c r="J84" s="14"/>
    </row>
    <row r="85" spans="1:10">
      <c r="A85" s="1470">
        <f>'Operating Detail (5)'!A48</f>
        <v>0</v>
      </c>
      <c r="B85" s="1471"/>
      <c r="C85" s="228" t="e">
        <f t="array" ref="C85">INDEX('Operating Detail (5)'!$C48:$AF48,0,MATCH(1,('Operating Detail (5)'!$C$12:$AF$12="New")*('Operating Detail (5)'!$C$121:$AF$121='Budget Narrative (5)'!$I$2),0))</f>
        <v>#N/A</v>
      </c>
      <c r="D85" s="657"/>
      <c r="E85" s="659"/>
      <c r="F85" s="827"/>
      <c r="I85" s="7"/>
      <c r="J85" s="14"/>
    </row>
    <row r="86" spans="1:10">
      <c r="A86" s="1470">
        <f>'Operating Detail (5)'!A49</f>
        <v>0</v>
      </c>
      <c r="B86" s="1471"/>
      <c r="C86" s="228" t="e">
        <f t="array" ref="C86">INDEX('Operating Detail (5)'!$C49:$AF49,0,MATCH(1,('Operating Detail (5)'!$C$12:$AF$12="New")*('Operating Detail (5)'!$C$121:$AF$121='Budget Narrative (5)'!$I$2),0))</f>
        <v>#N/A</v>
      </c>
      <c r="D86" s="657"/>
      <c r="E86" s="659"/>
      <c r="F86" s="827"/>
      <c r="I86" s="7"/>
      <c r="J86" s="14"/>
    </row>
    <row r="87" spans="1:10">
      <c r="A87" s="1470">
        <f>'Operating Detail (5)'!A50</f>
        <v>0</v>
      </c>
      <c r="B87" s="1471"/>
      <c r="C87" s="228" t="e">
        <f t="array" ref="C87">INDEX('Operating Detail (5)'!$C50:$AF50,0,MATCH(1,('Operating Detail (5)'!$C$12:$AF$12="New")*('Operating Detail (5)'!$C$121:$AF$121='Budget Narrative (5)'!$I$2),0))</f>
        <v>#N/A</v>
      </c>
      <c r="D87" s="657"/>
      <c r="E87" s="659"/>
      <c r="F87" s="827"/>
      <c r="I87" s="7"/>
      <c r="J87" s="14"/>
    </row>
    <row r="88" spans="1:10">
      <c r="A88" s="1470">
        <f>'Operating Detail (5)'!A51</f>
        <v>0</v>
      </c>
      <c r="B88" s="1471"/>
      <c r="C88" s="228" t="e">
        <f t="array" ref="C88">INDEX('Operating Detail (5)'!$C51:$AF51,0,MATCH(1,('Operating Detail (5)'!$C$12:$AF$12="New")*('Operating Detail (5)'!$C$121:$AF$121='Budget Narrative (5)'!$I$2),0))</f>
        <v>#N/A</v>
      </c>
      <c r="D88" s="657"/>
      <c r="E88" s="659"/>
      <c r="F88" s="827"/>
      <c r="I88" s="7"/>
      <c r="J88" s="14"/>
    </row>
    <row r="89" spans="1:10">
      <c r="A89" s="1470">
        <f>'Operating Detail (5)'!A52</f>
        <v>0</v>
      </c>
      <c r="B89" s="1471"/>
      <c r="C89" s="228" t="e">
        <f t="array" ref="C89">INDEX('Operating Detail (5)'!$C52:$AF52,0,MATCH(1,('Operating Detail (5)'!$C$12:$AF$12="New")*('Operating Detail (5)'!$C$121:$AF$121='Budget Narrative (5)'!$I$2),0))</f>
        <v>#N/A</v>
      </c>
      <c r="D89" s="657"/>
      <c r="E89" s="659"/>
      <c r="F89" s="827"/>
      <c r="I89" s="7"/>
      <c r="J89" s="14"/>
    </row>
    <row r="90" spans="1:10">
      <c r="A90" s="1470">
        <f>'Operating Detail (5)'!A53</f>
        <v>0</v>
      </c>
      <c r="B90" s="1471"/>
      <c r="C90" s="228" t="e">
        <f t="array" ref="C90">INDEX('Operating Detail (5)'!$C53:$AF53,0,MATCH(1,('Operating Detail (5)'!$C$12:$AF$12="New")*('Operating Detail (5)'!$C$121:$AF$121='Budget Narrative (5)'!$I$2),0))</f>
        <v>#N/A</v>
      </c>
      <c r="D90" s="657"/>
      <c r="E90" s="659"/>
      <c r="F90" s="827"/>
      <c r="I90" s="7"/>
      <c r="J90" s="14"/>
    </row>
    <row r="91" spans="1:10">
      <c r="A91" s="1470">
        <f>'Operating Detail (5)'!A54</f>
        <v>0</v>
      </c>
      <c r="B91" s="1471"/>
      <c r="C91" s="228" t="e">
        <f t="array" ref="C91">INDEX('Operating Detail (5)'!$C54:$AF54,0,MATCH(1,('Operating Detail (5)'!$C$12:$AF$12="New")*('Operating Detail (5)'!$C$121:$AF$121='Budget Narrative (5)'!$I$2),0))</f>
        <v>#N/A</v>
      </c>
      <c r="D91" s="657"/>
      <c r="E91" s="659"/>
      <c r="F91" s="827"/>
      <c r="I91" s="7"/>
      <c r="J91" s="14"/>
    </row>
    <row r="92" spans="1:10">
      <c r="A92" s="1470">
        <f>'Operating Detail (5)'!A55</f>
        <v>0</v>
      </c>
      <c r="B92" s="1471"/>
      <c r="C92" s="228" t="e">
        <f t="array" ref="C92">INDEX('Operating Detail (5)'!$C55:$AF55,0,MATCH(1,('Operating Detail (5)'!$C$12:$AF$12="New")*('Operating Detail (5)'!$C$121:$AF$121='Budget Narrative (5)'!$I$2),0))</f>
        <v>#N/A</v>
      </c>
      <c r="D92" s="657"/>
      <c r="E92" s="659"/>
      <c r="F92" s="827"/>
      <c r="I92" s="7"/>
      <c r="J92" s="14"/>
    </row>
    <row r="93" spans="1:10">
      <c r="A93" s="1472" t="str">
        <f>'Operating Detail (5)'!A56</f>
        <v>Consultants:</v>
      </c>
      <c r="B93" s="1473"/>
      <c r="C93" s="661"/>
      <c r="D93" s="661"/>
      <c r="E93" s="662"/>
      <c r="F93" s="827"/>
      <c r="I93" s="7"/>
      <c r="J93" s="14"/>
    </row>
    <row r="94" spans="1:10">
      <c r="A94" s="1470">
        <f>'Operating Detail (5)'!A57</f>
        <v>0</v>
      </c>
      <c r="B94" s="1471"/>
      <c r="C94" s="228" t="e">
        <f t="array" ref="C94">INDEX('Operating Detail (5)'!$C57:$AF57,0,MATCH(1,('Operating Detail (5)'!$C$12:$AF$12="New")*('Operating Detail (5)'!$C$121:$AF$121='Budget Narrative (5)'!$I$2),0))</f>
        <v>#N/A</v>
      </c>
      <c r="D94" s="657"/>
      <c r="E94" s="659"/>
      <c r="F94" s="827"/>
      <c r="I94" s="7"/>
      <c r="J94" s="14"/>
    </row>
    <row r="95" spans="1:10">
      <c r="A95" s="1470">
        <f>'Operating Detail (5)'!A58</f>
        <v>0</v>
      </c>
      <c r="B95" s="1471"/>
      <c r="C95" s="228" t="e">
        <f t="array" ref="C95">INDEX('Operating Detail (5)'!$C58:$AF58,0,MATCH(1,('Operating Detail (5)'!$C$12:$AF$12="New")*('Operating Detail (5)'!$C$121:$AF$121='Budget Narrative (5)'!$I$2),0))</f>
        <v>#N/A</v>
      </c>
      <c r="D95" s="657"/>
      <c r="E95" s="659"/>
      <c r="F95" s="827"/>
      <c r="I95" s="7"/>
      <c r="J95" s="14"/>
    </row>
    <row r="96" spans="1:10">
      <c r="A96" s="1470">
        <f>'Operating Detail (5)'!A59</f>
        <v>0</v>
      </c>
      <c r="B96" s="1471"/>
      <c r="C96" s="228" t="e">
        <f t="array" ref="C96">INDEX('Operating Detail (5)'!$C59:$AF59,0,MATCH(1,('Operating Detail (5)'!$C$12:$AF$12="New")*('Operating Detail (5)'!$C$121:$AF$121='Budget Narrative (5)'!$I$2),0))</f>
        <v>#N/A</v>
      </c>
      <c r="D96" s="657"/>
      <c r="E96" s="659"/>
      <c r="F96" s="827"/>
      <c r="I96" s="7"/>
      <c r="J96" s="14"/>
    </row>
    <row r="97" spans="1:10">
      <c r="A97" s="1470">
        <f>'Operating Detail (5)'!A60</f>
        <v>0</v>
      </c>
      <c r="B97" s="1471"/>
      <c r="C97" s="228" t="e">
        <f t="array" ref="C97">INDEX('Operating Detail (5)'!$C60:$AF60,0,MATCH(1,('Operating Detail (5)'!$C$12:$AF$12="New")*('Operating Detail (5)'!$C$121:$AF$121='Budget Narrative (5)'!$I$2),0))</f>
        <v>#N/A</v>
      </c>
      <c r="D97" s="657"/>
      <c r="E97" s="659"/>
      <c r="F97" s="827"/>
      <c r="I97" s="7"/>
      <c r="J97" s="14"/>
    </row>
    <row r="98" spans="1:10">
      <c r="A98" s="1470">
        <f>'Operating Detail (5)'!A61</f>
        <v>0</v>
      </c>
      <c r="B98" s="1471"/>
      <c r="C98" s="228" t="e">
        <f t="array" ref="C98">INDEX('Operating Detail (5)'!$C61:$AF61,0,MATCH(1,('Operating Detail (5)'!$C$12:$AF$12="New")*('Operating Detail (5)'!$C$121:$AF$121='Budget Narrative (5)'!$I$2),0))</f>
        <v>#N/A</v>
      </c>
      <c r="D98" s="657"/>
      <c r="E98" s="659"/>
      <c r="F98" s="827"/>
      <c r="I98" s="7"/>
      <c r="J98" s="14"/>
    </row>
    <row r="99" spans="1:10">
      <c r="A99" s="1470">
        <f>'Operating Detail (5)'!A62</f>
        <v>0</v>
      </c>
      <c r="B99" s="1471"/>
      <c r="C99" s="228" t="e">
        <f t="array" ref="C99">INDEX('Operating Detail (5)'!$C62:$AF62,0,MATCH(1,('Operating Detail (5)'!$C$12:$AF$12="New")*('Operating Detail (5)'!$C$121:$AF$121='Budget Narrative (5)'!$I$2),0))</f>
        <v>#N/A</v>
      </c>
      <c r="D99" s="657"/>
      <c r="E99" s="659"/>
      <c r="F99" s="827"/>
      <c r="I99" s="7"/>
      <c r="J99" s="14"/>
    </row>
    <row r="100" spans="1:10">
      <c r="A100" s="1470">
        <f>'Operating Detail (5)'!A63</f>
        <v>0</v>
      </c>
      <c r="B100" s="1471"/>
      <c r="C100" s="228" t="e">
        <f t="array" ref="C100">INDEX('Operating Detail (5)'!$C63:$AF63,0,MATCH(1,('Operating Detail (5)'!$C$12:$AF$12="New")*('Operating Detail (5)'!$C$121:$AF$121='Budget Narrative (5)'!$I$2),0))</f>
        <v>#N/A</v>
      </c>
      <c r="D100" s="657"/>
      <c r="E100" s="659"/>
      <c r="F100" s="827"/>
      <c r="I100" s="7"/>
      <c r="J100" s="14"/>
    </row>
    <row r="101" spans="1:10">
      <c r="A101" s="1470">
        <f>'Operating Detail (5)'!A64</f>
        <v>0</v>
      </c>
      <c r="B101" s="1471"/>
      <c r="C101" s="228" t="e">
        <f t="array" ref="C101">INDEX('Operating Detail (5)'!$C64:$AF64,0,MATCH(1,('Operating Detail (5)'!$C$12:$AF$12="New")*('Operating Detail (5)'!$C$121:$AF$121='Budget Narrative (5)'!$I$2),0))</f>
        <v>#N/A</v>
      </c>
      <c r="D101" s="657"/>
      <c r="E101" s="659"/>
      <c r="F101" s="827"/>
      <c r="I101" s="7"/>
      <c r="J101" s="14"/>
    </row>
    <row r="102" spans="1:10">
      <c r="A102" s="1470">
        <f>'Operating Detail (5)'!A65</f>
        <v>0</v>
      </c>
      <c r="B102" s="1471"/>
      <c r="C102" s="228" t="e">
        <f t="array" ref="C102">INDEX('Operating Detail (5)'!$C65:$AF65,0,MATCH(1,('Operating Detail (5)'!$C$12:$AF$12="New")*('Operating Detail (5)'!$C$121:$AF$121='Budget Narrative (5)'!$I$2),0))</f>
        <v>#N/A</v>
      </c>
      <c r="D102" s="657"/>
      <c r="E102" s="659"/>
      <c r="F102" s="827"/>
      <c r="I102" s="7"/>
      <c r="J102" s="14"/>
    </row>
    <row r="103" spans="1:10">
      <c r="A103" s="1470">
        <f>'Operating Detail (5)'!A65</f>
        <v>0</v>
      </c>
      <c r="B103" s="1471"/>
      <c r="C103" s="228" t="e">
        <f t="array" ref="C103">INDEX('Operating Detail (5)'!$C66:$AF66,0,MATCH(1,('Operating Detail (5)'!$C$12:$AF$12="New")*('Operating Detail (5)'!$C$121:$AF$121='Budget Narrative (5)'!$I$2),0))</f>
        <v>#N/A</v>
      </c>
      <c r="D103" s="657"/>
      <c r="E103" s="659"/>
      <c r="F103" s="827"/>
      <c r="I103" s="7"/>
      <c r="J103" s="14"/>
    </row>
    <row r="104" spans="1:10">
      <c r="A104" s="1470">
        <f>'Operating Detail (5)'!A66</f>
        <v>0</v>
      </c>
      <c r="B104" s="1471"/>
      <c r="C104" s="228" t="e">
        <f t="array" ref="C104">INDEX('Operating Detail (5)'!$C67:$AF67,0,MATCH(1,('Operating Detail (5)'!$C$12:$AF$12="New")*('Operating Detail (5)'!$C$121:$AF$121='Budget Narrative (5)'!$I$2),0))</f>
        <v>#N/A</v>
      </c>
      <c r="D104" s="657"/>
      <c r="E104" s="659"/>
      <c r="F104" s="827"/>
      <c r="I104" s="7"/>
      <c r="J104" s="14"/>
    </row>
    <row r="105" spans="1:10">
      <c r="A105" s="1474">
        <f>'Operating Detail (5)'!A67</f>
        <v>0</v>
      </c>
      <c r="B105" s="1475"/>
      <c r="C105" s="370"/>
      <c r="D105" s="179"/>
      <c r="E105" s="219"/>
      <c r="F105" s="827"/>
      <c r="I105" s="7"/>
      <c r="J105" s="14"/>
    </row>
    <row r="106" spans="1:10">
      <c r="A106" s="1476" t="str">
        <f>'Operating Detail (5)'!A68</f>
        <v>TOTAL OPERATING EXPENSES</v>
      </c>
      <c r="B106" s="1477"/>
      <c r="C106" s="717" t="e">
        <f>SUM(C51:C105)</f>
        <v>#N/A</v>
      </c>
      <c r="D106" s="14"/>
      <c r="E106" s="218"/>
      <c r="F106" s="3"/>
      <c r="I106" s="7"/>
      <c r="J106" s="14"/>
    </row>
    <row r="107" spans="1:10" s="731" customFormat="1" ht="13.5" thickBot="1">
      <c r="A107" s="732" t="s">
        <v>337</v>
      </c>
      <c r="B107" s="733" t="e">
        <f t="array" ref="B107">INDEX('Summary (5)'!E26:AH26,0,MATCH(1,('Summary (5)'!$E$21:$AH$21="New")*('Summary (5)'!$E$88:$AH$88='Budget Narrative (5)'!$I$2),0))</f>
        <v>#N/A</v>
      </c>
      <c r="C107" s="734" t="e">
        <f t="array" ref="C107">INDEX('Summary (5)'!E27:AH27,0,MATCH(1,('Summary (5)'!$E$21:$AH$21="New")*('Summary (5)'!$E$88:$AH$88='Budget Narrative (5)'!$I$2),0))</f>
        <v>#N/A</v>
      </c>
      <c r="D107" s="735"/>
      <c r="E107" s="736"/>
      <c r="F107" s="737"/>
      <c r="G107" s="728"/>
      <c r="H107" s="728"/>
      <c r="J107" s="730"/>
    </row>
    <row r="108" spans="1:10">
      <c r="A108" s="3"/>
      <c r="B108" s="6"/>
      <c r="C108" s="181"/>
      <c r="E108" s="3"/>
      <c r="F108" s="3"/>
      <c r="H108" s="706"/>
      <c r="I108" s="5"/>
      <c r="J108" s="4"/>
    </row>
    <row r="109" spans="1:10" ht="13.5" thickBot="1">
      <c r="A109" s="3"/>
      <c r="B109" s="6"/>
      <c r="C109" s="181"/>
      <c r="E109" s="3"/>
      <c r="F109" s="3"/>
      <c r="H109" s="706"/>
      <c r="I109" s="5"/>
      <c r="J109" s="4"/>
    </row>
    <row r="110" spans="1:10" s="4" customFormat="1" ht="25.5" customHeight="1">
      <c r="A110" s="1478" t="s">
        <v>338</v>
      </c>
      <c r="B110" s="1479"/>
      <c r="C110" s="212" t="s">
        <v>339</v>
      </c>
      <c r="D110" s="211" t="s">
        <v>330</v>
      </c>
      <c r="E110" s="213" t="s">
        <v>331</v>
      </c>
      <c r="F110" s="198"/>
      <c r="G110" s="704"/>
      <c r="H110" s="704"/>
    </row>
    <row r="111" spans="1:10">
      <c r="A111" s="1470">
        <f>'Operating Detail (5)'!A71</f>
        <v>0</v>
      </c>
      <c r="B111" s="1471"/>
      <c r="C111" s="228" t="e">
        <f t="array" ref="C111">INDEX('Operating Detail (5)'!$C71:$AF71,0,MATCH(1,('Operating Detail (5)'!$C$12:$AF$12="New")*('Operating Detail (5)'!$C$121:$AF$121='Budget Narrative (5)'!$I$2),0))</f>
        <v>#N/A</v>
      </c>
      <c r="D111" s="20"/>
      <c r="E111" s="214"/>
      <c r="F111" s="827"/>
    </row>
    <row r="112" spans="1:10">
      <c r="A112" s="1470">
        <f>'Operating Detail (5)'!A72</f>
        <v>0</v>
      </c>
      <c r="B112" s="1471"/>
      <c r="C112" s="228" t="e">
        <f t="array" ref="C112">INDEX('Operating Detail (5)'!$C72:$AF72,0,MATCH(1,('Operating Detail (5)'!$C$12:$AF$12="New")*('Operating Detail (5)'!$C$121:$AF$121='Budget Narrative (5)'!$I$2),0))</f>
        <v>#N/A</v>
      </c>
      <c r="D112" s="20"/>
      <c r="E112" s="215"/>
      <c r="F112" s="827"/>
    </row>
    <row r="113" spans="1:6">
      <c r="A113" s="1470">
        <f>'Operating Detail (5)'!A73</f>
        <v>0</v>
      </c>
      <c r="B113" s="1471"/>
      <c r="C113" s="228" t="e">
        <f t="array" ref="C113">INDEX('Operating Detail (5)'!$C73:$AF73,0,MATCH(1,('Operating Detail (5)'!$C$12:$AF$12="New")*('Operating Detail (5)'!$C$121:$AF$121='Budget Narrative (5)'!$I$2),0))</f>
        <v>#N/A</v>
      </c>
      <c r="D113" s="20"/>
      <c r="E113" s="216"/>
      <c r="F113" s="827"/>
    </row>
    <row r="114" spans="1:6">
      <c r="A114" s="1470">
        <f>'Operating Detail (5)'!A74</f>
        <v>0</v>
      </c>
      <c r="B114" s="1471"/>
      <c r="C114" s="228" t="e">
        <f t="array" ref="C114">INDEX('Operating Detail (5)'!$C74:$AF74,0,MATCH(1,('Operating Detail (5)'!$C$12:$AF$12="New")*('Operating Detail (5)'!$C$121:$AF$121='Budget Narrative (5)'!$I$2),0))</f>
        <v>#N/A</v>
      </c>
      <c r="D114" s="20"/>
      <c r="E114" s="216"/>
      <c r="F114" s="827"/>
    </row>
    <row r="115" spans="1:6">
      <c r="A115" s="1470">
        <f>'Operating Detail (5)'!A75</f>
        <v>0</v>
      </c>
      <c r="B115" s="1471"/>
      <c r="C115" s="228" t="e">
        <f t="array" ref="C115">INDEX('Operating Detail (5)'!$C75:$AF75,0,MATCH(1,('Operating Detail (5)'!$C$12:$AF$12="New")*('Operating Detail (5)'!$C$121:$AF$121='Budget Narrative (5)'!$I$2),0))</f>
        <v>#N/A</v>
      </c>
      <c r="D115" s="20"/>
      <c r="E115" s="215"/>
      <c r="F115" s="827"/>
    </row>
    <row r="116" spans="1:6">
      <c r="A116" s="1470">
        <f>'Operating Detail (5)'!A76</f>
        <v>0</v>
      </c>
      <c r="B116" s="1471"/>
      <c r="C116" s="228" t="e">
        <f t="array" ref="C116">INDEX('Operating Detail (5)'!$C76:$AF76,0,MATCH(1,('Operating Detail (5)'!$C$12:$AF$12="New")*('Operating Detail (5)'!$C$121:$AF$121='Budget Narrative (5)'!$I$2),0))</f>
        <v>#N/A</v>
      </c>
      <c r="D116" s="20"/>
      <c r="E116" s="215"/>
      <c r="F116" s="827"/>
    </row>
    <row r="117" spans="1:6">
      <c r="A117" s="1470">
        <f>'Operating Detail (5)'!A77</f>
        <v>0</v>
      </c>
      <c r="B117" s="1471"/>
      <c r="C117" s="228" t="e">
        <f t="array" ref="C117">INDEX('Operating Detail (5)'!$C77:$AF77,0,MATCH(1,('Operating Detail (5)'!$C$12:$AF$12="New")*('Operating Detail (5)'!$C$121:$AF$121='Budget Narrative (5)'!$I$2),0))</f>
        <v>#N/A</v>
      </c>
      <c r="D117" s="20"/>
      <c r="E117" s="215"/>
      <c r="F117" s="827"/>
    </row>
    <row r="118" spans="1:6">
      <c r="A118" s="1470">
        <f>'Operating Detail (5)'!A78</f>
        <v>0</v>
      </c>
      <c r="B118" s="1471"/>
      <c r="C118" s="228" t="e">
        <f t="array" ref="C118">INDEX('Operating Detail (5)'!$C78:$AF78,0,MATCH(1,('Operating Detail (5)'!$C$12:$AF$12="New")*('Operating Detail (5)'!$C$121:$AF$121='Budget Narrative (5)'!$I$2),0))</f>
        <v>#N/A</v>
      </c>
      <c r="D118" s="20"/>
      <c r="E118" s="215"/>
      <c r="F118" s="827"/>
    </row>
    <row r="119" spans="1:6">
      <c r="A119" s="1470">
        <f>'Operating Detail (5)'!A79</f>
        <v>0</v>
      </c>
      <c r="B119" s="1471"/>
      <c r="C119" s="228" t="e">
        <f t="array" ref="C119">INDEX('Operating Detail (5)'!$C79:$AF79,0,MATCH(1,('Operating Detail (5)'!$C$12:$AF$12="New")*('Operating Detail (5)'!$C$121:$AF$121='Budget Narrative (5)'!$I$2),0))</f>
        <v>#N/A</v>
      </c>
      <c r="D119" s="20"/>
      <c r="E119" s="215"/>
      <c r="F119" s="827"/>
    </row>
    <row r="120" spans="1:6">
      <c r="A120" s="1470">
        <f>'Operating Detail (5)'!A80</f>
        <v>0</v>
      </c>
      <c r="B120" s="1471"/>
      <c r="C120" s="228" t="e">
        <f t="array" ref="C120">INDEX('Operating Detail (5)'!$C80:$AF80,0,MATCH(1,('Operating Detail (5)'!$C$12:$AF$12="New")*('Operating Detail (5)'!$C$121:$AF$121='Budget Narrative (5)'!$I$2),0))</f>
        <v>#N/A</v>
      </c>
      <c r="D120" s="20"/>
      <c r="E120" s="215"/>
      <c r="F120" s="827"/>
    </row>
    <row r="121" spans="1:6">
      <c r="A121" s="1472" t="str">
        <f>'Operating Detail (5)'!A81</f>
        <v>Subcontractors:</v>
      </c>
      <c r="B121" s="1473"/>
      <c r="C121" s="661"/>
      <c r="D121" s="661"/>
      <c r="E121" s="662"/>
      <c r="F121" s="827"/>
    </row>
    <row r="122" spans="1:6">
      <c r="A122" s="1470">
        <f>'Operating Detail (5)'!A82</f>
        <v>0</v>
      </c>
      <c r="B122" s="1471"/>
      <c r="C122" s="228" t="e">
        <f t="array" ref="C122">INDEX('Operating Detail (5)'!$C82:$AF82,0,MATCH(1,('Operating Detail (5)'!$C$12:$AF$12="New")*('Operating Detail (5)'!$C$121:$AF$121='Budget Narrative (5)'!$I$2),0))</f>
        <v>#N/A</v>
      </c>
      <c r="D122" s="20"/>
      <c r="E122" s="215"/>
      <c r="F122" s="827"/>
    </row>
    <row r="123" spans="1:6">
      <c r="A123" s="1470">
        <f>'Operating Detail (5)'!A83</f>
        <v>0</v>
      </c>
      <c r="B123" s="1471"/>
      <c r="C123" s="228" t="e">
        <f t="array" ref="C123">INDEX('Operating Detail (5)'!$C83:$AF83,0,MATCH(1,('Operating Detail (5)'!$C$12:$AF$12="New")*('Operating Detail (5)'!$C$121:$AF$121='Budget Narrative (5)'!$I$2),0))</f>
        <v>#N/A</v>
      </c>
      <c r="D123" s="20"/>
      <c r="E123" s="215"/>
      <c r="F123" s="827"/>
    </row>
    <row r="124" spans="1:6">
      <c r="A124" s="1470">
        <f>'Operating Detail (5)'!A84</f>
        <v>0</v>
      </c>
      <c r="B124" s="1471"/>
      <c r="C124" s="228" t="e">
        <f t="array" ref="C124">INDEX('Operating Detail (5)'!$C84:$AF84,0,MATCH(1,('Operating Detail (5)'!$C$12:$AF$12="New")*('Operating Detail (5)'!$C$121:$AF$121='Budget Narrative (5)'!$I$2),0))</f>
        <v>#N/A</v>
      </c>
      <c r="D124" s="20"/>
      <c r="E124" s="215"/>
      <c r="F124" s="827"/>
    </row>
    <row r="125" spans="1:6">
      <c r="A125" s="1470">
        <f>'Operating Detail (5)'!A85</f>
        <v>0</v>
      </c>
      <c r="B125" s="1471"/>
      <c r="C125" s="228" t="e">
        <f t="array" ref="C125">INDEX('Operating Detail (5)'!$C85:$AF85,0,MATCH(1,('Operating Detail (5)'!$C$12:$AF$12="New")*('Operating Detail (5)'!$C$121:$AF$121='Budget Narrative (5)'!$I$2),0))</f>
        <v>#N/A</v>
      </c>
      <c r="D125" s="20"/>
      <c r="E125" s="215"/>
      <c r="F125" s="827"/>
    </row>
    <row r="126" spans="1:6">
      <c r="A126" s="1470">
        <f>'Operating Detail (5)'!A86</f>
        <v>0</v>
      </c>
      <c r="B126" s="1471"/>
      <c r="C126" s="228" t="e">
        <f t="array" ref="C126">INDEX('Operating Detail (5)'!$C86:$AF86,0,MATCH(1,('Operating Detail (5)'!$C$12:$AF$12="New")*('Operating Detail (5)'!$C$121:$AF$121='Budget Narrative (5)'!$I$2),0))</f>
        <v>#N/A</v>
      </c>
      <c r="D126" s="20"/>
      <c r="E126" s="215"/>
      <c r="F126" s="827"/>
    </row>
    <row r="127" spans="1:6">
      <c r="A127" s="1470">
        <f>'Operating Detail (5)'!A87</f>
        <v>0</v>
      </c>
      <c r="B127" s="1471"/>
      <c r="C127" s="228" t="e">
        <f t="array" ref="C127">INDEX('Operating Detail (5)'!$C87:$AF87,0,MATCH(1,('Operating Detail (5)'!$C$12:$AF$12="New")*('Operating Detail (5)'!$C$121:$AF$121='Budget Narrative (5)'!$I$2),0))</f>
        <v>#N/A</v>
      </c>
      <c r="E127" s="217"/>
    </row>
    <row r="128" spans="1:6">
      <c r="A128" s="1470">
        <f>'Operating Detail (5)'!A88</f>
        <v>0</v>
      </c>
      <c r="B128" s="1471"/>
      <c r="C128" s="228" t="e">
        <f t="array" ref="C128">INDEX('Operating Detail (5)'!$C88:$AF88,0,MATCH(1,('Operating Detail (5)'!$C$12:$AF$12="New")*('Operating Detail (5)'!$C$121:$AF$121='Budget Narrative (5)'!$I$2),0))</f>
        <v>#N/A</v>
      </c>
      <c r="E128" s="217"/>
    </row>
    <row r="129" spans="1:8">
      <c r="A129" s="1470">
        <f>'Operating Detail (5)'!A89</f>
        <v>0</v>
      </c>
      <c r="B129" s="1471"/>
      <c r="C129" s="228" t="e">
        <f t="array" ref="C129">INDEX('Operating Detail (5)'!$C89:$AF89,0,MATCH(1,('Operating Detail (5)'!$C$12:$AF$12="New")*('Operating Detail (5)'!$C$121:$AF$121='Budget Narrative (5)'!$I$2),0))</f>
        <v>#N/A</v>
      </c>
      <c r="E129" s="217"/>
    </row>
    <row r="130" spans="1:8">
      <c r="A130" s="1470">
        <f>'Operating Detail (5)'!A90</f>
        <v>0</v>
      </c>
      <c r="B130" s="1471"/>
      <c r="C130" s="228" t="e">
        <f t="array" ref="C130">INDEX('Operating Detail (5)'!$C90:$AF90,0,MATCH(1,('Operating Detail (5)'!$C$12:$AF$12="New")*('Operating Detail (5)'!$C$121:$AF$121='Budget Narrative (5)'!$I$2),0))</f>
        <v>#N/A</v>
      </c>
      <c r="E130" s="217"/>
    </row>
    <row r="131" spans="1:8">
      <c r="A131" s="1470" t="str">
        <f>'Operating Detail (5)'!A91</f>
        <v>Subcontractor indirect (First $25k only)</v>
      </c>
      <c r="B131" s="1471"/>
      <c r="C131" s="228" t="e" cm="1">
        <f t="array" ref="C131">INDEX('Operating Detail Capacity Build'!$C90:$G90,0,MATCH(1,('Operating Detail Capacity Build'!$C$11:$G$11="New")*('Operating Detail Capacity Build'!$C$117:$G$117='Budget Narrative Capacity Build'!$I$3),0))</f>
        <v>#N/A</v>
      </c>
      <c r="E131" s="217"/>
    </row>
    <row r="132" spans="1:8">
      <c r="A132" s="1470"/>
      <c r="B132" s="1471"/>
      <c r="C132" s="228"/>
      <c r="E132" s="217"/>
    </row>
    <row r="133" spans="1:8" s="731" customFormat="1" ht="13.5" thickBot="1">
      <c r="A133" s="1480" t="str">
        <f>'Operating Detail (5)'!A93</f>
        <v>TOTAL OTHER EXPENSES</v>
      </c>
      <c r="B133" s="1481"/>
      <c r="C133" s="734" t="e">
        <f>SUM(C111:C131)</f>
        <v>#N/A</v>
      </c>
      <c r="D133" s="735"/>
      <c r="E133" s="738"/>
      <c r="F133" s="739"/>
      <c r="G133" s="728"/>
      <c r="H133" s="728"/>
    </row>
    <row r="134" spans="1:8">
      <c r="A134" s="1471">
        <f>'Operating Detail (5)'!A94</f>
        <v>0</v>
      </c>
      <c r="B134" s="1471"/>
      <c r="C134" s="228"/>
    </row>
    <row r="135" spans="1:8" ht="13.5" thickBot="1">
      <c r="A135" s="827"/>
      <c r="B135" s="827"/>
      <c r="C135" s="228"/>
    </row>
    <row r="136" spans="1:8" ht="12.75" customHeight="1">
      <c r="A136" s="1478" t="str">
        <f>'Operating Detail (5)'!A95</f>
        <v>CAPITAL EXPENSES</v>
      </c>
      <c r="B136" s="1479"/>
      <c r="C136" s="212" t="s">
        <v>339</v>
      </c>
      <c r="D136" s="211" t="s">
        <v>330</v>
      </c>
      <c r="E136" s="213" t="s">
        <v>331</v>
      </c>
    </row>
    <row r="137" spans="1:8">
      <c r="A137" s="1470">
        <f>'Operating Detail (5)'!A96</f>
        <v>0</v>
      </c>
      <c r="B137" s="1471"/>
      <c r="C137" s="228" t="e" cm="1">
        <f t="array" ref="C137">INDEX('Operating Detail - SS'!$C95:$G95,0,MATCH(1,('Operating Detail - SS'!$C$11:$G$11="New")*('Operating Detail - SS'!$C$113:$G$113='Budget Narrative - SS'!#REF!),0))</f>
        <v>#N/A</v>
      </c>
      <c r="E137" s="217"/>
    </row>
    <row r="138" spans="1:8">
      <c r="A138" s="1470">
        <f>'Operating Detail (5)'!A97</f>
        <v>0</v>
      </c>
      <c r="B138" s="1471"/>
      <c r="C138" s="228" t="e">
        <f t="array" ref="C138">INDEX('Operating Detail (5)'!$C97:$AF97,0,MATCH(1,('Operating Detail (5)'!$C$12:$AF$12="New")*('Operating Detail (5)'!$C$121:$AF$121='Budget Narrative (5)'!$I$2),0))</f>
        <v>#N/A</v>
      </c>
      <c r="E138" s="217"/>
    </row>
    <row r="139" spans="1:8">
      <c r="A139" s="1470">
        <f>'Operating Detail (5)'!A98</f>
        <v>0</v>
      </c>
      <c r="B139" s="1471"/>
      <c r="C139" s="228" t="e">
        <f t="array" ref="C139">INDEX('Operating Detail (5)'!$C98:$AF98,0,MATCH(1,('Operating Detail (5)'!$C$12:$AF$12="New")*('Operating Detail (5)'!$C$121:$AF$121='Budget Narrative (5)'!$I$2),0))</f>
        <v>#N/A</v>
      </c>
      <c r="E139" s="217"/>
    </row>
    <row r="140" spans="1:8">
      <c r="A140" s="1470">
        <f>'Operating Detail (5)'!A99</f>
        <v>0</v>
      </c>
      <c r="B140" s="1471"/>
      <c r="C140" s="228" t="e">
        <f t="array" ref="C140">INDEX('Operating Detail (5)'!$C99:$AF99,0,MATCH(1,('Operating Detail (5)'!$C$12:$AF$12="New")*('Operating Detail (5)'!$C$121:$AF$121='Budget Narrative (5)'!$I$2),0))</f>
        <v>#N/A</v>
      </c>
      <c r="E140" s="217"/>
    </row>
    <row r="141" spans="1:8">
      <c r="A141" s="1470">
        <f>'Operating Detail (5)'!A100</f>
        <v>0</v>
      </c>
      <c r="B141" s="1471"/>
      <c r="C141" s="228" t="e">
        <f t="array" ref="C141">INDEX('Operating Detail (5)'!$C100:$AF100,0,MATCH(1,('Operating Detail (5)'!$C$12:$AF$12="New")*('Operating Detail (5)'!$C$121:$AF$121='Budget Narrative (5)'!$I$2),0))</f>
        <v>#N/A</v>
      </c>
      <c r="E141" s="217"/>
    </row>
    <row r="142" spans="1:8">
      <c r="A142" s="1470">
        <f>'Operating Detail (5)'!A101</f>
        <v>0</v>
      </c>
      <c r="B142" s="1471"/>
      <c r="C142" s="228" t="e">
        <f t="array" ref="C142">INDEX('Operating Detail (5)'!$C101:$AF101,0,MATCH(1,('Operating Detail (5)'!$C$12:$AF$12="New")*('Operating Detail (5)'!$C$121:$AF$121='Budget Narrative (5)'!$I$2),0))</f>
        <v>#N/A</v>
      </c>
      <c r="E142" s="217"/>
    </row>
    <row r="143" spans="1:8">
      <c r="A143" s="1470">
        <f>'Operating Detail (5)'!A102</f>
        <v>0</v>
      </c>
      <c r="B143" s="1471"/>
      <c r="C143" s="228" t="e">
        <f t="array" ref="C143">INDEX('Operating Detail (5)'!$C102:$AF102,0,MATCH(1,('Operating Detail (5)'!$C$12:$AF$12="New")*('Operating Detail (5)'!$C$121:$AF$121='Budget Narrative (5)'!$I$2),0))</f>
        <v>#N/A</v>
      </c>
      <c r="E143" s="217"/>
    </row>
    <row r="144" spans="1:8">
      <c r="A144" s="1470">
        <f>'Operating Detail (5)'!A103</f>
        <v>0</v>
      </c>
      <c r="B144" s="1471"/>
      <c r="C144" s="228"/>
      <c r="E144" s="217"/>
    </row>
    <row r="145" spans="1:8" s="731" customFormat="1" ht="13.5" thickBot="1">
      <c r="A145" s="1480" t="str">
        <f>'Operating Detail (5)'!A104</f>
        <v>TOTAL CAPITAL EXPENSES</v>
      </c>
      <c r="B145" s="1481"/>
      <c r="C145" s="734" t="e">
        <f>SUM(C137:C143)</f>
        <v>#N/A</v>
      </c>
      <c r="D145" s="735"/>
      <c r="E145" s="738"/>
      <c r="F145" s="739"/>
      <c r="G145" s="728"/>
      <c r="H145" s="728"/>
    </row>
    <row r="146" spans="1:8">
      <c r="A146" s="1471"/>
      <c r="B146" s="1471"/>
      <c r="C146" s="228"/>
    </row>
    <row r="147" spans="1:8" ht="13.5" thickBot="1">
      <c r="A147" s="1471"/>
      <c r="B147" s="1471"/>
      <c r="C147" s="228"/>
    </row>
    <row r="148" spans="1:8">
      <c r="A148" s="1478" t="s">
        <v>340</v>
      </c>
      <c r="B148" s="1479"/>
      <c r="C148" s="212" t="s">
        <v>339</v>
      </c>
      <c r="D148" s="211" t="s">
        <v>330</v>
      </c>
      <c r="E148" s="213" t="s">
        <v>331</v>
      </c>
    </row>
    <row r="149" spans="1:8">
      <c r="A149" s="1470"/>
      <c r="B149" s="1471"/>
      <c r="C149" s="228"/>
      <c r="E149" s="217"/>
    </row>
    <row r="150" spans="1:8">
      <c r="A150" s="1470"/>
      <c r="B150" s="1471"/>
      <c r="C150" s="228"/>
      <c r="E150" s="217"/>
    </row>
    <row r="151" spans="1:8">
      <c r="A151" s="1470"/>
      <c r="B151" s="1471"/>
      <c r="C151" s="228"/>
      <c r="E151" s="217"/>
    </row>
    <row r="152" spans="1:8">
      <c r="A152" s="1470"/>
      <c r="B152" s="1471"/>
      <c r="C152" s="228"/>
      <c r="E152" s="217"/>
    </row>
    <row r="153" spans="1:8">
      <c r="A153" s="1470"/>
      <c r="B153" s="1471"/>
      <c r="C153" s="228"/>
      <c r="E153" s="217"/>
    </row>
    <row r="154" spans="1:8">
      <c r="A154" s="1470"/>
      <c r="B154" s="1471"/>
      <c r="C154" s="228"/>
      <c r="E154" s="217"/>
    </row>
    <row r="155" spans="1:8">
      <c r="A155" s="1470"/>
      <c r="B155" s="1471"/>
      <c r="C155" s="228"/>
      <c r="E155" s="217"/>
    </row>
    <row r="156" spans="1:8">
      <c r="A156" s="1470"/>
      <c r="B156" s="1471"/>
      <c r="C156" s="228"/>
      <c r="E156" s="217"/>
    </row>
    <row r="157" spans="1:8">
      <c r="A157" s="1470"/>
      <c r="B157" s="1471"/>
      <c r="C157" s="228"/>
      <c r="E157" s="217"/>
    </row>
    <row r="158" spans="1:8">
      <c r="A158" s="1470"/>
      <c r="B158" s="1471"/>
      <c r="C158" s="228"/>
      <c r="E158" s="217"/>
    </row>
    <row r="159" spans="1:8">
      <c r="A159" s="1470"/>
      <c r="B159" s="1471"/>
      <c r="C159" s="228"/>
      <c r="E159" s="217"/>
    </row>
    <row r="160" spans="1:8">
      <c r="A160" s="1470"/>
      <c r="B160" s="1471"/>
      <c r="C160" s="228"/>
      <c r="E160" s="217"/>
    </row>
    <row r="161" spans="1:5">
      <c r="A161" s="1470"/>
      <c r="B161" s="1471"/>
      <c r="C161" s="228"/>
      <c r="E161" s="217"/>
    </row>
    <row r="162" spans="1:5">
      <c r="A162" s="1470"/>
      <c r="B162" s="1471"/>
      <c r="C162" s="228"/>
      <c r="E162" s="217"/>
    </row>
    <row r="163" spans="1:5">
      <c r="A163" s="1470"/>
      <c r="B163" s="1471"/>
      <c r="C163" s="228"/>
      <c r="E163" s="217"/>
    </row>
    <row r="164" spans="1:5">
      <c r="A164" s="1470"/>
      <c r="B164" s="1471"/>
      <c r="C164" s="228"/>
      <c r="E164" s="217"/>
    </row>
    <row r="165" spans="1:5">
      <c r="A165" s="1470"/>
      <c r="B165" s="1471"/>
      <c r="C165" s="228"/>
      <c r="E165" s="217"/>
    </row>
    <row r="166" spans="1:5">
      <c r="A166" s="1470"/>
      <c r="B166" s="1471"/>
      <c r="C166" s="228"/>
      <c r="E166" s="217"/>
    </row>
    <row r="167" spans="1:5">
      <c r="A167" s="1470"/>
      <c r="B167" s="1471"/>
      <c r="C167" s="228"/>
      <c r="E167" s="217"/>
    </row>
    <row r="168" spans="1:5">
      <c r="A168" s="1470"/>
      <c r="B168" s="1471"/>
      <c r="C168" s="228"/>
      <c r="E168" s="217"/>
    </row>
    <row r="169" spans="1:5">
      <c r="A169" s="1470"/>
      <c r="B169" s="1471"/>
      <c r="C169" s="228"/>
      <c r="E169" s="217"/>
    </row>
    <row r="170" spans="1:5">
      <c r="A170" s="1470"/>
      <c r="B170" s="1471"/>
      <c r="C170" s="228"/>
      <c r="E170" s="217"/>
    </row>
    <row r="171" spans="1:5">
      <c r="A171" s="1470"/>
      <c r="B171" s="1471"/>
      <c r="C171" s="228"/>
      <c r="E171" s="217"/>
    </row>
    <row r="172" spans="1:5">
      <c r="A172" s="1470"/>
      <c r="B172" s="1471"/>
      <c r="C172" s="228"/>
      <c r="E172" s="217"/>
    </row>
    <row r="173" spans="1:5">
      <c r="A173" s="1470"/>
      <c r="B173" s="1471"/>
      <c r="C173" s="228"/>
      <c r="E173" s="217"/>
    </row>
    <row r="174" spans="1:5">
      <c r="A174" s="1470"/>
      <c r="B174" s="1471"/>
      <c r="C174" s="228"/>
      <c r="E174" s="217"/>
    </row>
    <row r="175" spans="1:5">
      <c r="A175" s="1470"/>
      <c r="B175" s="1471"/>
      <c r="C175" s="228"/>
      <c r="E175" s="217"/>
    </row>
    <row r="176" spans="1:5">
      <c r="A176" s="1470"/>
      <c r="B176" s="1471"/>
      <c r="C176" s="228"/>
      <c r="E176" s="217"/>
    </row>
    <row r="177" spans="1:9">
      <c r="A177" s="1470"/>
      <c r="B177" s="1471"/>
      <c r="C177" s="228"/>
      <c r="E177" s="217"/>
    </row>
    <row r="178" spans="1:9" s="737" customFormat="1">
      <c r="A178" s="1646" t="s">
        <v>341</v>
      </c>
      <c r="B178" s="1647"/>
      <c r="C178" s="740">
        <f>SUM(C149:C177)</f>
        <v>0</v>
      </c>
      <c r="D178" s="741"/>
      <c r="E178" s="742"/>
      <c r="G178" s="743"/>
      <c r="H178" s="743"/>
    </row>
    <row r="179" spans="1:9" s="731" customFormat="1" ht="13.5" thickBot="1">
      <c r="A179" s="1648" t="s">
        <v>342</v>
      </c>
      <c r="B179" s="1649"/>
      <c r="C179" s="744" t="e">
        <f t="array" ref="C179">INDEX('Summary (5)'!$E30:$AH30,0,MATCH(1,('Summary (5)'!$E21:$AH21="New")*('Summary (5)'!$E88:$AH88='Budget Narrative (5)'!$I$2),0))</f>
        <v>#N/A</v>
      </c>
      <c r="D179" s="735"/>
      <c r="E179" s="738"/>
      <c r="G179" s="728"/>
      <c r="H179" s="728"/>
    </row>
    <row r="180" spans="1:9" s="731" customFormat="1">
      <c r="A180" s="1650" t="s">
        <v>343</v>
      </c>
      <c r="B180" s="1650"/>
      <c r="C180" s="745" t="e">
        <f>C179-C178</f>
        <v>#N/A</v>
      </c>
      <c r="D180" s="730"/>
      <c r="G180" s="728"/>
      <c r="H180" s="728"/>
    </row>
    <row r="181" spans="1:9" ht="13.5" thickBot="1">
      <c r="A181" s="1471"/>
      <c r="B181" s="1471"/>
      <c r="C181" s="228"/>
    </row>
    <row r="182" spans="1:9" ht="15">
      <c r="A182" s="1651" t="s">
        <v>344</v>
      </c>
      <c r="B182" s="1652"/>
      <c r="C182" s="1652"/>
      <c r="D182" s="1652"/>
      <c r="E182" s="1652"/>
      <c r="F182" s="1652"/>
      <c r="G182" s="1652"/>
      <c r="H182" s="1652"/>
      <c r="I182" s="1653"/>
    </row>
    <row r="183" spans="1:9">
      <c r="A183" s="1654" t="s">
        <v>345</v>
      </c>
      <c r="B183" s="1654"/>
      <c r="C183" s="1654"/>
      <c r="D183" s="367" t="s">
        <v>1</v>
      </c>
      <c r="E183" s="1655" t="s">
        <v>346</v>
      </c>
      <c r="F183" s="1655"/>
      <c r="G183" s="1655" t="s">
        <v>2</v>
      </c>
      <c r="H183" s="1655"/>
      <c r="I183" s="1655"/>
    </row>
    <row r="184" spans="1:9" ht="96.75" customHeight="1">
      <c r="A184" s="1678" t="s">
        <v>347</v>
      </c>
      <c r="B184" s="1678"/>
      <c r="C184" s="1678"/>
      <c r="D184" s="368" t="s">
        <v>348</v>
      </c>
      <c r="E184" s="1656"/>
      <c r="F184" s="1656"/>
      <c r="G184" s="1657" t="s">
        <v>349</v>
      </c>
      <c r="H184" s="1658"/>
      <c r="I184" s="1659"/>
    </row>
    <row r="185" spans="1:9">
      <c r="A185" s="1678"/>
      <c r="B185" s="1678"/>
      <c r="C185" s="1678"/>
      <c r="D185" s="368" t="s">
        <v>350</v>
      </c>
      <c r="E185" s="1666" t="s">
        <v>367</v>
      </c>
      <c r="F185" s="1667"/>
      <c r="G185" s="1660"/>
      <c r="H185" s="1661"/>
      <c r="I185" s="1662"/>
    </row>
    <row r="186" spans="1:9">
      <c r="A186" s="1678"/>
      <c r="B186" s="1678"/>
      <c r="C186" s="1678"/>
      <c r="D186" s="368" t="s">
        <v>351</v>
      </c>
      <c r="E186" s="1666" t="s">
        <v>368</v>
      </c>
      <c r="F186" s="1667"/>
      <c r="G186" s="1660"/>
      <c r="H186" s="1661"/>
      <c r="I186" s="1662"/>
    </row>
    <row r="187" spans="1:9" ht="25.5">
      <c r="A187" s="1678"/>
      <c r="B187" s="1678"/>
      <c r="C187" s="1678"/>
      <c r="D187" s="368" t="s">
        <v>352</v>
      </c>
      <c r="E187" s="1666" t="s">
        <v>369</v>
      </c>
      <c r="F187" s="1667"/>
      <c r="G187" s="1660"/>
      <c r="H187" s="1661"/>
      <c r="I187" s="1662"/>
    </row>
    <row r="188" spans="1:9" ht="25.5">
      <c r="A188" s="1678"/>
      <c r="B188" s="1678"/>
      <c r="C188" s="1678"/>
      <c r="D188" s="368" t="s">
        <v>353</v>
      </c>
      <c r="E188" s="1666" t="s">
        <v>370</v>
      </c>
      <c r="F188" s="1667"/>
      <c r="G188" s="1660"/>
      <c r="H188" s="1661"/>
      <c r="I188" s="1662"/>
    </row>
    <row r="189" spans="1:9" ht="25.5">
      <c r="A189" s="1678"/>
      <c r="B189" s="1678"/>
      <c r="C189" s="1678"/>
      <c r="D189" s="368" t="s">
        <v>354</v>
      </c>
      <c r="E189" s="1666" t="s">
        <v>370</v>
      </c>
      <c r="F189" s="1667"/>
      <c r="G189" s="1660"/>
      <c r="H189" s="1661"/>
      <c r="I189" s="1662"/>
    </row>
    <row r="190" spans="1:9">
      <c r="A190" s="1678"/>
      <c r="B190" s="1678"/>
      <c r="C190" s="1678"/>
      <c r="D190" s="368" t="s">
        <v>355</v>
      </c>
      <c r="E190" s="1666" t="s">
        <v>371</v>
      </c>
      <c r="F190" s="1667"/>
      <c r="G190" s="1660"/>
      <c r="H190" s="1661"/>
      <c r="I190" s="1662"/>
    </row>
    <row r="191" spans="1:9">
      <c r="A191" s="1678"/>
      <c r="B191" s="1678"/>
      <c r="C191" s="1678"/>
      <c r="D191" s="368" t="s">
        <v>356</v>
      </c>
      <c r="E191" s="1666" t="s">
        <v>372</v>
      </c>
      <c r="F191" s="1667"/>
      <c r="G191" s="1660"/>
      <c r="H191" s="1661"/>
      <c r="I191" s="1662"/>
    </row>
    <row r="192" spans="1:9" ht="25.5">
      <c r="A192" s="1678"/>
      <c r="B192" s="1678"/>
      <c r="C192" s="1678"/>
      <c r="D192" s="368" t="s">
        <v>357</v>
      </c>
      <c r="E192" s="1666" t="s">
        <v>373</v>
      </c>
      <c r="F192" s="1667"/>
      <c r="G192" s="1663"/>
      <c r="H192" s="1664"/>
      <c r="I192" s="1665"/>
    </row>
    <row r="193" spans="1:9">
      <c r="A193" s="1678"/>
      <c r="B193" s="1678"/>
      <c r="C193" s="1678"/>
      <c r="D193" s="369"/>
      <c r="E193" s="1673"/>
      <c r="F193" s="1674"/>
      <c r="G193" s="1675"/>
      <c r="H193" s="1676"/>
      <c r="I193" s="1677"/>
    </row>
    <row r="194" spans="1:9" ht="15.75">
      <c r="A194" s="1678"/>
      <c r="B194" s="1678"/>
      <c r="C194" s="1678"/>
      <c r="D194" s="368" t="s">
        <v>358</v>
      </c>
      <c r="E194" s="1666" t="s">
        <v>374</v>
      </c>
      <c r="F194" s="1667"/>
      <c r="G194" s="1669"/>
      <c r="H194" s="1669"/>
      <c r="I194" s="1669"/>
    </row>
    <row r="195" spans="1:9" ht="28.5">
      <c r="A195" s="1678"/>
      <c r="B195" s="1678"/>
      <c r="C195" s="1678"/>
      <c r="D195" s="368" t="s">
        <v>359</v>
      </c>
      <c r="E195" s="1666" t="s">
        <v>375</v>
      </c>
      <c r="F195" s="1667"/>
      <c r="G195" s="1669"/>
      <c r="H195" s="1669"/>
      <c r="I195" s="1669"/>
    </row>
    <row r="196" spans="1:9" ht="28.5">
      <c r="A196" s="1678"/>
      <c r="B196" s="1678"/>
      <c r="C196" s="1678"/>
      <c r="D196" s="368" t="s">
        <v>360</v>
      </c>
      <c r="E196" s="1666" t="s">
        <v>376</v>
      </c>
      <c r="F196" s="1667"/>
      <c r="G196" s="1669"/>
      <c r="H196" s="1669"/>
      <c r="I196" s="1669"/>
    </row>
    <row r="197" spans="1:9" ht="25.5">
      <c r="A197" s="1678" t="s">
        <v>361</v>
      </c>
      <c r="B197" s="1678"/>
      <c r="C197" s="1678"/>
      <c r="D197" s="828" t="s">
        <v>362</v>
      </c>
      <c r="E197" s="1666" t="s">
        <v>377</v>
      </c>
      <c r="F197" s="1667"/>
      <c r="G197" s="1669"/>
      <c r="H197" s="1669"/>
      <c r="I197" s="1669"/>
    </row>
    <row r="198" spans="1:9" ht="15.75">
      <c r="A198" s="1668" t="s">
        <v>363</v>
      </c>
      <c r="B198" s="1668"/>
      <c r="C198" s="1668"/>
      <c r="D198" s="828" t="s">
        <v>364</v>
      </c>
      <c r="E198" s="1667"/>
      <c r="F198" s="1667"/>
      <c r="G198" s="1669"/>
      <c r="H198" s="1669"/>
      <c r="I198" s="1669"/>
    </row>
    <row r="199" spans="1:9">
      <c r="A199" s="1670" t="s">
        <v>365</v>
      </c>
      <c r="B199" s="1670"/>
      <c r="C199" s="1670"/>
      <c r="D199" s="1670"/>
      <c r="E199" s="1670"/>
      <c r="F199" s="1670"/>
      <c r="G199" s="1670"/>
      <c r="H199" s="1670"/>
      <c r="I199" s="1670"/>
    </row>
    <row r="200" spans="1:9">
      <c r="A200" s="1671" t="s">
        <v>366</v>
      </c>
      <c r="B200" s="1672"/>
      <c r="C200" s="1672"/>
      <c r="D200" s="1672"/>
      <c r="E200" s="1672"/>
      <c r="F200" s="1672"/>
      <c r="G200" s="1672"/>
      <c r="H200" s="1672"/>
      <c r="I200" s="1672"/>
    </row>
    <row r="201" spans="1:9">
      <c r="A201" s="827">
        <f>'Operating Detail (5)'!A160</f>
        <v>0</v>
      </c>
      <c r="B201" s="827"/>
      <c r="C201" s="228"/>
    </row>
    <row r="202" spans="1:9">
      <c r="A202" s="827">
        <f>'Operating Detail (5)'!A161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0:B130"/>
    <mergeCell ref="A131:B131"/>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5:B125"/>
    <mergeCell ref="A126:B126"/>
    <mergeCell ref="A127:B127"/>
    <mergeCell ref="A128:B128"/>
    <mergeCell ref="A129:B129"/>
    <mergeCell ref="A111:B111"/>
    <mergeCell ref="A112:B112"/>
    <mergeCell ref="A113:B113"/>
    <mergeCell ref="A114:B114"/>
    <mergeCell ref="A115:B115"/>
    <mergeCell ref="A124:B124"/>
    <mergeCell ref="A116:B116"/>
    <mergeCell ref="A117:B117"/>
    <mergeCell ref="A118:B118"/>
    <mergeCell ref="A119:B119"/>
    <mergeCell ref="A120:B120"/>
    <mergeCell ref="A121:B121"/>
    <mergeCell ref="A122:B122"/>
    <mergeCell ref="A123:B123"/>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307" priority="2">
      <formula>LEN(TRIM(B2))=0</formula>
    </cfRule>
  </conditionalFormatting>
  <conditionalFormatting sqref="B4:F45 C111:E120 C122:E131 C137:E143">
    <cfRule type="expression" dxfId="306" priority="17">
      <formula>$C4=0</formula>
    </cfRule>
  </conditionalFormatting>
  <conditionalFormatting sqref="C48">
    <cfRule type="expression" dxfId="305" priority="1">
      <formula>$A48=0</formula>
    </cfRule>
  </conditionalFormatting>
  <conditionalFormatting sqref="C106">
    <cfRule type="expression" dxfId="304" priority="15">
      <formula>$A106=0</formula>
    </cfRule>
  </conditionalFormatting>
  <conditionalFormatting sqref="C133">
    <cfRule type="expression" dxfId="303" priority="14">
      <formula>$A133=0</formula>
    </cfRule>
  </conditionalFormatting>
  <conditionalFormatting sqref="C145">
    <cfRule type="expression" dxfId="302" priority="13">
      <formula>$A145=0</formula>
    </cfRule>
  </conditionalFormatting>
  <conditionalFormatting sqref="C179">
    <cfRule type="expression" dxfId="301" priority="10">
      <formula>$C179=0</formula>
    </cfRule>
  </conditionalFormatting>
  <conditionalFormatting sqref="C180">
    <cfRule type="cellIs" dxfId="300" priority="9" operator="notBetween">
      <formula>-2</formula>
      <formula>2</formula>
    </cfRule>
  </conditionalFormatting>
  <conditionalFormatting sqref="C51:E92">
    <cfRule type="expression" dxfId="299" priority="5">
      <formula>$C51=0</formula>
    </cfRule>
  </conditionalFormatting>
  <conditionalFormatting sqref="C94:E105">
    <cfRule type="expression" dxfId="298" priority="3">
      <formula>$C94=0</formula>
    </cfRule>
  </conditionalFormatting>
  <conditionalFormatting sqref="C149:E177">
    <cfRule type="expression" dxfId="297" priority="11">
      <formula>$C149=0</formula>
    </cfRule>
  </conditionalFormatting>
  <conditionalFormatting sqref="D51:E92">
    <cfRule type="containsBlanks" dxfId="296" priority="6">
      <formula>LEN(TRIM(D51))=0</formula>
    </cfRule>
  </conditionalFormatting>
  <conditionalFormatting sqref="D94:E104">
    <cfRule type="containsBlanks" dxfId="295" priority="4">
      <formula>LEN(TRIM(D94))=0</formula>
    </cfRule>
  </conditionalFormatting>
  <conditionalFormatting sqref="D149:E177">
    <cfRule type="containsBlanks" dxfId="294" priority="12">
      <formula>LEN(TRIM(D149))=0</formula>
    </cfRule>
  </conditionalFormatting>
  <conditionalFormatting sqref="D4:F45 D111:E120 D122:E131 D137:E143">
    <cfRule type="containsBlanks" dxfId="293" priority="18">
      <formula>LEN(TRIM(D4))=0</formula>
    </cfRule>
  </conditionalFormatting>
  <hyperlinks>
    <hyperlink ref="A200" r:id="rId1" xr:uid="{00000000-0004-0000-16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10BD4B9-FF34-4016-B46B-378DF32F4FDD}">
          <x14:formula1>
            <xm:f>'Dropdown Lists'!$F$2:$F$31</xm:f>
          </x14:formula1>
          <xm:sqref>B2:C2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A1:V64"/>
  <sheetViews>
    <sheetView topLeftCell="A28" zoomScaleNormal="100" workbookViewId="0">
      <selection activeCell="A69" sqref="A69"/>
    </sheetView>
  </sheetViews>
  <sheetFormatPr defaultRowHeight="12.75"/>
  <cols>
    <col min="1" max="1" width="68.42578125" customWidth="1"/>
    <col min="2" max="2" width="25.5703125" customWidth="1"/>
    <col min="3" max="3" width="18.28515625" customWidth="1"/>
    <col min="4" max="4" width="21.5703125" customWidth="1"/>
    <col min="5" max="5" width="5.42578125" customWidth="1"/>
    <col min="6" max="6" width="16.42578125" bestFit="1" customWidth="1"/>
    <col min="8" max="8" width="9.7109375" customWidth="1"/>
    <col min="10" max="11" width="14.7109375" customWidth="1"/>
    <col min="12" max="12" width="13.5703125" customWidth="1"/>
    <col min="13" max="14" width="14.5703125" customWidth="1"/>
    <col min="16" max="17" width="10.7109375" customWidth="1"/>
    <col min="18" max="18" width="16.7109375" customWidth="1"/>
    <col min="19" max="19" width="16.7109375" style="31" customWidth="1"/>
    <col min="21" max="21" width="11.5703125" customWidth="1"/>
  </cols>
  <sheetData>
    <row r="1" spans="1:22" s="197" customFormat="1" ht="30.75" customHeight="1">
      <c r="A1" s="196" t="s">
        <v>93</v>
      </c>
      <c r="B1" s="196" t="s">
        <v>94</v>
      </c>
      <c r="C1" s="196" t="s">
        <v>95</v>
      </c>
      <c r="D1" s="196" t="s">
        <v>96</v>
      </c>
      <c r="E1" s="196"/>
      <c r="F1" s="196" t="s">
        <v>97</v>
      </c>
      <c r="G1" s="196" t="s">
        <v>98</v>
      </c>
      <c r="H1" s="196" t="s">
        <v>99</v>
      </c>
      <c r="I1" s="196"/>
      <c r="K1" s="196" t="s">
        <v>100</v>
      </c>
      <c r="L1" s="196" t="s">
        <v>101</v>
      </c>
      <c r="M1" s="196" t="s">
        <v>102</v>
      </c>
      <c r="N1" s="196" t="s">
        <v>103</v>
      </c>
      <c r="P1" s="196" t="s">
        <v>104</v>
      </c>
      <c r="Q1" s="196" t="s">
        <v>105</v>
      </c>
      <c r="R1" s="196" t="s">
        <v>106</v>
      </c>
      <c r="S1" s="576" t="s">
        <v>107</v>
      </c>
      <c r="U1" s="576" t="s">
        <v>108</v>
      </c>
    </row>
    <row r="2" spans="1:22">
      <c r="A2" s="29"/>
      <c r="B2" s="29"/>
      <c r="C2" s="29"/>
      <c r="D2" s="29"/>
      <c r="E2" s="29"/>
      <c r="K2" s="513">
        <v>44378</v>
      </c>
      <c r="L2" s="513">
        <v>44742</v>
      </c>
      <c r="M2" s="514">
        <v>17.34</v>
      </c>
      <c r="N2" s="462">
        <f>M2*2080</f>
        <v>36067.199999999997</v>
      </c>
      <c r="U2" s="675" t="s">
        <v>109</v>
      </c>
      <c r="V2" s="194"/>
    </row>
    <row r="3" spans="1:22">
      <c r="A3" s="15" t="s">
        <v>110</v>
      </c>
      <c r="B3" s="15" t="s">
        <v>111</v>
      </c>
      <c r="C3" s="15" t="s">
        <v>112</v>
      </c>
      <c r="D3" s="15" t="s">
        <v>113</v>
      </c>
      <c r="E3" s="15"/>
      <c r="F3" s="15" t="s">
        <v>114</v>
      </c>
      <c r="G3" s="31">
        <v>41821</v>
      </c>
      <c r="H3" s="31">
        <v>42185</v>
      </c>
      <c r="J3" s="15"/>
      <c r="K3" s="513">
        <v>44743</v>
      </c>
      <c r="L3" s="513">
        <v>45107</v>
      </c>
      <c r="M3" s="514">
        <v>17.899999999999999</v>
      </c>
      <c r="N3" s="462">
        <f>M3*2080</f>
        <v>37232</v>
      </c>
      <c r="P3" s="31">
        <v>41821</v>
      </c>
      <c r="Q3" s="31">
        <v>42185</v>
      </c>
      <c r="U3" s="676" t="s">
        <v>115</v>
      </c>
    </row>
    <row r="4" spans="1:22">
      <c r="A4" t="s">
        <v>116</v>
      </c>
      <c r="B4" s="15" t="s">
        <v>117</v>
      </c>
      <c r="C4" s="15" t="s">
        <v>118</v>
      </c>
      <c r="D4" s="15" t="s">
        <v>118</v>
      </c>
      <c r="E4" s="15"/>
      <c r="F4" s="15" t="s">
        <v>119</v>
      </c>
      <c r="G4" s="31">
        <v>42186</v>
      </c>
      <c r="H4" s="31">
        <v>42551</v>
      </c>
      <c r="J4" s="15"/>
      <c r="K4" s="513">
        <v>45108</v>
      </c>
      <c r="L4" s="513">
        <v>45473</v>
      </c>
      <c r="M4" s="514">
        <v>18.07</v>
      </c>
      <c r="N4" s="462">
        <f>M4*2080</f>
        <v>37585.599999999999</v>
      </c>
      <c r="P4" s="31">
        <v>42186</v>
      </c>
      <c r="Q4" s="31">
        <v>42551</v>
      </c>
      <c r="U4" s="677" t="s">
        <v>120</v>
      </c>
    </row>
    <row r="5" spans="1:22">
      <c r="A5" t="s">
        <v>121</v>
      </c>
      <c r="C5" s="15" t="s">
        <v>122</v>
      </c>
      <c r="D5" s="15" t="s">
        <v>122</v>
      </c>
      <c r="E5" s="15"/>
      <c r="F5" s="15" t="s">
        <v>123</v>
      </c>
      <c r="G5" s="31">
        <v>42552</v>
      </c>
      <c r="H5" s="31">
        <v>42916</v>
      </c>
      <c r="J5" s="15"/>
      <c r="K5" s="437"/>
      <c r="L5" s="194"/>
      <c r="O5" s="15"/>
      <c r="P5" s="31">
        <v>42552</v>
      </c>
      <c r="Q5" s="31">
        <v>42916</v>
      </c>
      <c r="U5" s="678" t="s">
        <v>124</v>
      </c>
    </row>
    <row r="6" spans="1:22">
      <c r="A6" t="s">
        <v>125</v>
      </c>
      <c r="C6" s="15" t="s">
        <v>126</v>
      </c>
      <c r="D6" s="15" t="s">
        <v>126</v>
      </c>
      <c r="E6" s="15"/>
      <c r="F6" s="15" t="s">
        <v>127</v>
      </c>
      <c r="G6" s="31">
        <v>42917</v>
      </c>
      <c r="H6" s="31">
        <v>43281</v>
      </c>
      <c r="J6" s="15"/>
      <c r="K6" s="194"/>
      <c r="L6" s="194"/>
      <c r="P6" s="31">
        <v>42917</v>
      </c>
      <c r="Q6" s="31">
        <v>43281</v>
      </c>
      <c r="U6" s="679" t="s">
        <v>128</v>
      </c>
    </row>
    <row r="7" spans="1:22">
      <c r="A7" s="15" t="s">
        <v>129</v>
      </c>
      <c r="F7" s="15" t="s">
        <v>130</v>
      </c>
      <c r="G7" s="31">
        <v>43282</v>
      </c>
      <c r="H7" s="31">
        <v>43646</v>
      </c>
      <c r="K7" s="194"/>
      <c r="L7" s="194"/>
      <c r="P7" s="31">
        <v>43282</v>
      </c>
      <c r="Q7" s="31">
        <v>43646</v>
      </c>
      <c r="U7" s="680" t="s">
        <v>131</v>
      </c>
    </row>
    <row r="8" spans="1:22">
      <c r="A8" s="15" t="s">
        <v>132</v>
      </c>
      <c r="F8" s="15" t="s">
        <v>133</v>
      </c>
      <c r="G8" s="31">
        <v>43647</v>
      </c>
      <c r="H8" s="31">
        <v>44012</v>
      </c>
      <c r="K8" s="194"/>
      <c r="L8" s="194"/>
      <c r="P8" s="31">
        <v>43647</v>
      </c>
      <c r="Q8" s="31">
        <v>44012</v>
      </c>
      <c r="R8" t="s">
        <v>134</v>
      </c>
      <c r="S8" s="31">
        <v>43647</v>
      </c>
      <c r="U8" s="681" t="s">
        <v>135</v>
      </c>
    </row>
    <row r="9" spans="1:22">
      <c r="A9" s="15" t="s">
        <v>136</v>
      </c>
      <c r="F9" s="15" t="s">
        <v>137</v>
      </c>
      <c r="G9" s="31">
        <v>44013</v>
      </c>
      <c r="H9" s="31">
        <v>44377</v>
      </c>
      <c r="K9" s="194"/>
      <c r="L9" s="194"/>
      <c r="P9" s="31">
        <v>44013</v>
      </c>
      <c r="Q9" s="31">
        <v>44377</v>
      </c>
      <c r="R9" s="15" t="s">
        <v>138</v>
      </c>
      <c r="S9" s="575">
        <v>44047</v>
      </c>
      <c r="U9" s="682" t="s">
        <v>139</v>
      </c>
    </row>
    <row r="10" spans="1:22">
      <c r="A10" s="15" t="s">
        <v>140</v>
      </c>
      <c r="F10" s="15" t="s">
        <v>141</v>
      </c>
      <c r="G10" s="31">
        <v>44378</v>
      </c>
      <c r="H10" s="31">
        <v>44742</v>
      </c>
      <c r="K10" s="194"/>
      <c r="L10" s="194"/>
      <c r="P10" s="31">
        <v>44378</v>
      </c>
      <c r="Q10" s="31">
        <v>44742</v>
      </c>
      <c r="R10" s="15" t="s">
        <v>142</v>
      </c>
      <c r="S10" s="575">
        <v>44533</v>
      </c>
      <c r="U10" s="683" t="s">
        <v>143</v>
      </c>
    </row>
    <row r="11" spans="1:22">
      <c r="A11" s="15" t="s">
        <v>144</v>
      </c>
      <c r="F11" s="15" t="s">
        <v>145</v>
      </c>
      <c r="G11" s="31">
        <v>44743</v>
      </c>
      <c r="H11" s="31">
        <v>45107</v>
      </c>
      <c r="K11" s="194"/>
      <c r="L11" s="194"/>
      <c r="P11" s="31">
        <v>44743</v>
      </c>
      <c r="Q11" s="31">
        <v>45107</v>
      </c>
      <c r="R11" s="575" t="s">
        <v>146</v>
      </c>
      <c r="S11" s="31">
        <v>44830</v>
      </c>
      <c r="U11" s="684" t="s">
        <v>147</v>
      </c>
    </row>
    <row r="12" spans="1:22">
      <c r="A12" s="15" t="s">
        <v>148</v>
      </c>
      <c r="F12" s="15" t="s">
        <v>149</v>
      </c>
      <c r="G12" s="31">
        <v>45108</v>
      </c>
      <c r="H12" s="31">
        <v>45473</v>
      </c>
      <c r="K12" s="194"/>
      <c r="L12" s="194"/>
      <c r="P12" s="31">
        <v>45108</v>
      </c>
      <c r="Q12" s="31">
        <v>45473</v>
      </c>
      <c r="R12" s="15"/>
      <c r="S12" s="575"/>
    </row>
    <row r="13" spans="1:22" ht="15" customHeight="1">
      <c r="A13" s="666" t="s">
        <v>150</v>
      </c>
      <c r="F13" s="15" t="s">
        <v>151</v>
      </c>
      <c r="G13" s="31">
        <v>45474</v>
      </c>
      <c r="H13" s="31">
        <v>45838</v>
      </c>
      <c r="K13" s="194"/>
      <c r="L13" s="194"/>
      <c r="P13" s="31">
        <v>45474</v>
      </c>
      <c r="Q13" s="31">
        <v>45838</v>
      </c>
      <c r="R13" s="15"/>
      <c r="S13" s="575"/>
    </row>
    <row r="14" spans="1:22">
      <c r="A14" s="15" t="s">
        <v>152</v>
      </c>
      <c r="F14" s="15" t="s">
        <v>153</v>
      </c>
      <c r="G14" s="31">
        <v>45839</v>
      </c>
      <c r="H14" s="31">
        <v>46203</v>
      </c>
      <c r="K14" s="194"/>
      <c r="L14" s="194"/>
      <c r="P14" s="31">
        <v>45839</v>
      </c>
      <c r="Q14" s="31">
        <v>46203</v>
      </c>
      <c r="R14" s="15"/>
      <c r="S14" s="575"/>
    </row>
    <row r="15" spans="1:22">
      <c r="A15" s="15" t="s">
        <v>154</v>
      </c>
      <c r="F15" s="15" t="s">
        <v>155</v>
      </c>
      <c r="G15" s="31">
        <v>46204</v>
      </c>
      <c r="H15" s="31">
        <v>46568</v>
      </c>
      <c r="K15" s="194"/>
      <c r="L15" s="194"/>
      <c r="P15" s="31">
        <v>46204</v>
      </c>
      <c r="Q15" s="31">
        <v>46568</v>
      </c>
      <c r="R15" s="15"/>
      <c r="S15" s="575"/>
    </row>
    <row r="16" spans="1:22">
      <c r="A16" s="15" t="s">
        <v>156</v>
      </c>
      <c r="F16" s="15" t="s">
        <v>157</v>
      </c>
      <c r="G16" s="31">
        <v>46569</v>
      </c>
      <c r="H16" s="31">
        <v>46934</v>
      </c>
      <c r="K16" s="194"/>
      <c r="L16" s="194"/>
      <c r="P16" s="31">
        <v>46569</v>
      </c>
      <c r="Q16" s="31">
        <v>46934</v>
      </c>
    </row>
    <row r="17" spans="1:21">
      <c r="A17" s="15" t="s">
        <v>158</v>
      </c>
      <c r="F17" s="15" t="s">
        <v>159</v>
      </c>
      <c r="G17" s="31">
        <v>46935</v>
      </c>
      <c r="H17" s="31">
        <v>47299</v>
      </c>
      <c r="K17" s="194"/>
      <c r="L17" s="194"/>
      <c r="P17" s="31">
        <v>46935</v>
      </c>
      <c r="Q17" s="31">
        <v>47299</v>
      </c>
    </row>
    <row r="18" spans="1:21">
      <c r="A18" s="15" t="s">
        <v>160</v>
      </c>
      <c r="F18" s="15" t="s">
        <v>161</v>
      </c>
      <c r="G18" s="31">
        <v>47300</v>
      </c>
      <c r="H18" s="31">
        <v>47664</v>
      </c>
      <c r="K18" s="194"/>
      <c r="L18" s="194"/>
      <c r="P18" s="31">
        <v>47300</v>
      </c>
      <c r="Q18" s="31">
        <v>47664</v>
      </c>
    </row>
    <row r="19" spans="1:21">
      <c r="A19" s="15" t="s">
        <v>162</v>
      </c>
      <c r="F19" s="15" t="s">
        <v>163</v>
      </c>
      <c r="G19" s="31">
        <v>47665</v>
      </c>
      <c r="H19" s="31">
        <v>48029</v>
      </c>
      <c r="K19" s="194"/>
      <c r="L19" s="194"/>
      <c r="P19" s="31">
        <v>47665</v>
      </c>
      <c r="Q19" s="31">
        <v>48029</v>
      </c>
    </row>
    <row r="20" spans="1:21">
      <c r="A20" s="15" t="s">
        <v>164</v>
      </c>
      <c r="F20" s="15" t="s">
        <v>165</v>
      </c>
      <c r="G20" s="31">
        <v>48030</v>
      </c>
      <c r="H20" s="31">
        <v>48395</v>
      </c>
      <c r="K20" s="194"/>
      <c r="L20" s="194"/>
      <c r="P20" s="31">
        <v>48030</v>
      </c>
      <c r="Q20" s="31">
        <v>48395</v>
      </c>
    </row>
    <row r="21" spans="1:21">
      <c r="A21" t="s">
        <v>166</v>
      </c>
      <c r="F21" s="15" t="s">
        <v>167</v>
      </c>
      <c r="G21" s="31">
        <v>48396</v>
      </c>
      <c r="H21" s="31">
        <v>48760</v>
      </c>
      <c r="K21" s="194"/>
      <c r="L21" s="194"/>
      <c r="P21" s="31">
        <v>48396</v>
      </c>
      <c r="Q21" s="31">
        <v>48760</v>
      </c>
    </row>
    <row r="22" spans="1:21">
      <c r="A22" s="15" t="s">
        <v>168</v>
      </c>
      <c r="F22" s="15"/>
      <c r="G22" s="31"/>
      <c r="H22" s="31"/>
      <c r="K22" s="194"/>
      <c r="L22" s="194"/>
      <c r="P22" s="31"/>
      <c r="Q22" s="31"/>
      <c r="R22" s="15"/>
      <c r="S22" s="575"/>
      <c r="U22" s="683"/>
    </row>
    <row r="23" spans="1:21">
      <c r="A23" t="s">
        <v>169</v>
      </c>
      <c r="K23" s="194"/>
      <c r="L23" s="194"/>
    </row>
    <row r="24" spans="1:21">
      <c r="A24" s="15" t="s">
        <v>170</v>
      </c>
      <c r="K24" s="194"/>
      <c r="L24" s="194"/>
    </row>
    <row r="25" spans="1:21">
      <c r="A25" s="15" t="s">
        <v>171</v>
      </c>
      <c r="K25" s="194"/>
      <c r="L25" s="194"/>
    </row>
    <row r="26" spans="1:21">
      <c r="A26" s="15" t="s">
        <v>172</v>
      </c>
    </row>
    <row r="27" spans="1:21">
      <c r="A27" t="s">
        <v>173</v>
      </c>
    </row>
    <row r="28" spans="1:21">
      <c r="A28" s="15" t="s">
        <v>174</v>
      </c>
    </row>
    <row r="29" spans="1:21">
      <c r="A29" s="15" t="s">
        <v>175</v>
      </c>
    </row>
    <row r="30" spans="1:21">
      <c r="A30" s="15" t="s">
        <v>176</v>
      </c>
    </row>
    <row r="31" spans="1:21">
      <c r="A31" t="s">
        <v>177</v>
      </c>
    </row>
    <row r="32" spans="1:21">
      <c r="A32" t="s">
        <v>178</v>
      </c>
    </row>
    <row r="33" spans="1:1">
      <c r="A33" t="s">
        <v>179</v>
      </c>
    </row>
    <row r="34" spans="1:1">
      <c r="A34" t="s">
        <v>180</v>
      </c>
    </row>
    <row r="35" spans="1:1">
      <c r="A35" s="15" t="s">
        <v>181</v>
      </c>
    </row>
    <row r="36" spans="1:1">
      <c r="A36" s="15" t="s">
        <v>182</v>
      </c>
    </row>
    <row r="37" spans="1:1">
      <c r="A37" s="15" t="s">
        <v>183</v>
      </c>
    </row>
    <row r="38" spans="1:1">
      <c r="A38" t="s">
        <v>184</v>
      </c>
    </row>
    <row r="39" spans="1:1">
      <c r="A39" s="15" t="s">
        <v>185</v>
      </c>
    </row>
    <row r="40" spans="1:1">
      <c r="A40" s="15" t="s">
        <v>186</v>
      </c>
    </row>
    <row r="41" spans="1:1">
      <c r="A41" s="15" t="s">
        <v>187</v>
      </c>
    </row>
    <row r="42" spans="1:1">
      <c r="A42" s="15" t="s">
        <v>188</v>
      </c>
    </row>
    <row r="43" spans="1:1">
      <c r="A43" s="15" t="s">
        <v>189</v>
      </c>
    </row>
    <row r="44" spans="1:1">
      <c r="A44" s="15" t="s">
        <v>190</v>
      </c>
    </row>
    <row r="45" spans="1:1">
      <c r="A45" s="15" t="s">
        <v>191</v>
      </c>
    </row>
    <row r="46" spans="1:1">
      <c r="A46" s="15" t="s">
        <v>192</v>
      </c>
    </row>
    <row r="47" spans="1:1">
      <c r="A47" s="15" t="s">
        <v>193</v>
      </c>
    </row>
    <row r="48" spans="1:1">
      <c r="A48" t="s">
        <v>194</v>
      </c>
    </row>
    <row r="49" spans="1:1">
      <c r="A49" t="s">
        <v>195</v>
      </c>
    </row>
    <row r="50" spans="1:1">
      <c r="A50" t="s">
        <v>196</v>
      </c>
    </row>
    <row r="51" spans="1:1">
      <c r="A51" s="15" t="s">
        <v>197</v>
      </c>
    </row>
    <row r="52" spans="1:1">
      <c r="A52" s="15" t="s">
        <v>198</v>
      </c>
    </row>
    <row r="53" spans="1:1">
      <c r="A53" s="15" t="s">
        <v>199</v>
      </c>
    </row>
    <row r="54" spans="1:1">
      <c r="A54" s="15" t="s">
        <v>200</v>
      </c>
    </row>
    <row r="55" spans="1:1">
      <c r="A55" s="15" t="s">
        <v>201</v>
      </c>
    </row>
    <row r="56" spans="1:1">
      <c r="A56" s="15" t="s">
        <v>202</v>
      </c>
    </row>
    <row r="57" spans="1:1">
      <c r="A57" s="15" t="s">
        <v>203</v>
      </c>
    </row>
    <row r="58" spans="1:1">
      <c r="A58" s="15" t="s">
        <v>204</v>
      </c>
    </row>
    <row r="59" spans="1:1">
      <c r="A59" t="s">
        <v>205</v>
      </c>
    </row>
    <row r="60" spans="1:1">
      <c r="A60" s="394" t="s">
        <v>206</v>
      </c>
    </row>
    <row r="61" spans="1:1">
      <c r="A61" t="s">
        <v>207</v>
      </c>
    </row>
    <row r="62" spans="1:1">
      <c r="A62" t="s">
        <v>208</v>
      </c>
    </row>
    <row r="63" spans="1:1">
      <c r="A63" t="s">
        <v>209</v>
      </c>
    </row>
    <row r="64" spans="1:1">
      <c r="A64" t="s">
        <v>405</v>
      </c>
    </row>
  </sheetData>
  <sortState xmlns:xlrd2="http://schemas.microsoft.com/office/spreadsheetml/2017/richdata2" ref="A4:A61">
    <sortCondition ref="A4:A61"/>
  </sortState>
  <conditionalFormatting sqref="A1:A1048576">
    <cfRule type="duplicateValues" dxfId="549" priority="1"/>
  </conditionalFormatting>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M93"/>
  <sheetViews>
    <sheetView showGridLines="0" topLeftCell="A43" zoomScaleNormal="100" workbookViewId="0">
      <pane xSplit="4" topLeftCell="E1" activePane="topRight" state="frozen"/>
      <selection activeCell="C9" sqref="C9:I9"/>
      <selection pane="topRight" activeCell="C9" sqref="C9:I9"/>
    </sheetView>
  </sheetViews>
  <sheetFormatPr defaultColWidth="11.42578125" defaultRowHeight="15.75" outlineLevelCol="1"/>
  <cols>
    <col min="1" max="1" width="18" style="33" customWidth="1"/>
    <col min="2" max="3" width="15.42578125" style="33" customWidth="1"/>
    <col min="4" max="4" width="12.85546875" style="33" customWidth="1"/>
    <col min="5" max="5" width="15.28515625" style="33" customWidth="1" outlineLevel="1"/>
    <col min="6" max="6" width="16.5703125" style="33" customWidth="1" outlineLevel="1"/>
    <col min="7" max="7" width="16.5703125" style="33" customWidth="1"/>
    <col min="8" max="9" width="16.5703125" style="33" customWidth="1" outlineLevel="1"/>
    <col min="10" max="10" width="16.5703125" style="33" customWidth="1"/>
    <col min="11" max="12" width="16.5703125" style="33" customWidth="1" outlineLevel="1"/>
    <col min="13" max="13" width="16.5703125" style="33" customWidth="1"/>
    <col min="14" max="15" width="16.5703125" style="33" customWidth="1" outlineLevel="1"/>
    <col min="16" max="16" width="16.5703125" style="33" customWidth="1"/>
    <col min="17" max="18" width="16.5703125" style="33" customWidth="1" outlineLevel="1"/>
    <col min="19" max="19" width="16.5703125" style="33" customWidth="1"/>
    <col min="20" max="21" width="16.5703125" style="33" customWidth="1" outlineLevel="1"/>
    <col min="22" max="22" width="16.5703125" style="33" customWidth="1"/>
    <col min="23" max="24" width="16.5703125" style="33" customWidth="1" outlineLevel="1"/>
    <col min="25" max="25" width="16.5703125" style="33" customWidth="1"/>
    <col min="26" max="27" width="16.5703125" style="33" customWidth="1" outlineLevel="1"/>
    <col min="28" max="28" width="16.5703125" style="33" customWidth="1"/>
    <col min="29" max="30" width="16.5703125" style="33" customWidth="1" outlineLevel="1"/>
    <col min="31" max="31" width="16.5703125" style="33" customWidth="1"/>
    <col min="32" max="33" width="16.5703125" style="33" customWidth="1" outlineLevel="1"/>
    <col min="34" max="37" width="16.5703125" style="33" customWidth="1"/>
    <col min="38" max="38" width="14.28515625" style="33" customWidth="1"/>
    <col min="39" max="39" width="14" style="33" bestFit="1" customWidth="1"/>
    <col min="40" max="41" width="21.140625" style="33" customWidth="1"/>
    <col min="42" max="42" width="14" style="33" bestFit="1" customWidth="1"/>
    <col min="43" max="16384" width="11.42578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45413</v>
      </c>
      <c r="C5" s="817">
        <f>'Summary - SS'!C5</f>
        <v>46934</v>
      </c>
      <c r="D5" s="810">
        <f>ROUNDUP(YEARFRAC(B5,C5),0)</f>
        <v>5</v>
      </c>
    </row>
    <row r="6" spans="1:29">
      <c r="A6" s="35" t="s">
        <v>226</v>
      </c>
      <c r="B6" s="817">
        <f>B5</f>
        <v>45413</v>
      </c>
      <c r="C6" s="817" t="e">
        <f>'Summary - SS'!#REF!</f>
        <v>#REF!</v>
      </c>
      <c r="D6" s="810" t="e">
        <f>ROUNDUP(YEARFRAC(B6,C6),0)</f>
        <v>#REF!</v>
      </c>
    </row>
    <row r="7" spans="1:29" ht="15.75" customHeight="1">
      <c r="A7" s="37" t="s">
        <v>378</v>
      </c>
      <c r="B7" s="1309">
        <f>'Summary - SS'!B6</f>
        <v>0</v>
      </c>
      <c r="C7" s="1300">
        <f>'Summary - SS'!C6</f>
        <v>0</v>
      </c>
      <c r="D7" s="1310">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6" t="str">
        <f>'Summary - SS'!B7</f>
        <v>RFQ #142 TAY Site in SOMA</v>
      </c>
      <c r="C8" s="1457">
        <f>'Summary - SS'!C7</f>
        <v>0</v>
      </c>
      <c r="D8" s="1458">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3" t="e">
        <f>'Summary - SS'!#REF!</f>
        <v>#REF!</v>
      </c>
      <c r="C9" s="1183" t="e">
        <f>'Summary - SS'!#REF!</f>
        <v>#REF!</v>
      </c>
      <c r="D9" s="1183"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3" t="e">
        <f>'Summary - SS'!#REF!</f>
        <v>#REF!</v>
      </c>
      <c r="C10" s="1183" t="e">
        <f>'Summary - SS'!#REF!</f>
        <v>#REF!</v>
      </c>
      <c r="D10" s="1183"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4" t="e">
        <f>'Summary - SS'!#REF!</f>
        <v>#REF!</v>
      </c>
      <c r="C11" s="1584" t="e">
        <f>'Summary - SS'!#REF!</f>
        <v>#REF!</v>
      </c>
      <c r="D11" s="1584" t="e">
        <f>'Summary - SS'!#REF!</f>
        <v>#REF!</v>
      </c>
    </row>
    <row r="12" spans="1:29">
      <c r="A12" s="34" t="s">
        <v>283</v>
      </c>
      <c r="B12" s="1684"/>
      <c r="C12" s="1685"/>
      <c r="D12" s="1686"/>
    </row>
    <row r="13" spans="1:29">
      <c r="A13" s="32" t="s">
        <v>258</v>
      </c>
      <c r="B13" s="193" t="s">
        <v>380</v>
      </c>
      <c r="C13" s="390" t="s">
        <v>260</v>
      </c>
      <c r="D13" s="1578">
        <f>'Summary - SS'!D9</f>
        <v>0</v>
      </c>
    </row>
    <row r="14" spans="1:29">
      <c r="A14" s="34" t="s">
        <v>381</v>
      </c>
      <c r="B14" s="881">
        <f>AI53</f>
        <v>0</v>
      </c>
      <c r="C14" s="881">
        <f>AK53</f>
        <v>0</v>
      </c>
      <c r="D14" s="1579"/>
    </row>
    <row r="15" spans="1:29" ht="18.75" customHeight="1">
      <c r="A15" s="34" t="s">
        <v>382</v>
      </c>
      <c r="B15" s="253" t="e">
        <f>'Summary (ALL Budgets)'!#REF!</f>
        <v>#REF!</v>
      </c>
      <c r="C15" s="253" t="e">
        <f>'Summary (ALL Budgets)'!#REF!</f>
        <v>#REF!</v>
      </c>
      <c r="D15" s="1579"/>
    </row>
    <row r="16" spans="1:29" s="32" customFormat="1" ht="18.75" customHeight="1">
      <c r="A16" s="192" t="s">
        <v>383</v>
      </c>
      <c r="B16" s="253" t="e">
        <f>'Summary - SS'!#REF!</f>
        <v>#REF!</v>
      </c>
      <c r="C16" s="253" t="e">
        <f>'Summary (ALL Budgets)'!#REF!</f>
        <v>#REF!</v>
      </c>
      <c r="D16" s="1580"/>
    </row>
    <row r="17" spans="1:38" s="646" customFormat="1" ht="18.75" customHeight="1" thickBot="1">
      <c r="A17" s="642"/>
      <c r="B17" s="642"/>
      <c r="C17" s="642"/>
      <c r="D17" s="642"/>
      <c r="E17" s="1574" t="e">
        <f>IF((AND(F87&gt;$D$5,F87&lt;=$D$6)),"EXTENSION YEAR"," ")</f>
        <v>#REF!</v>
      </c>
      <c r="F17" s="1574"/>
      <c r="G17" s="1574"/>
      <c r="H17" s="1574" t="e">
        <f>IF((AND(I87&gt;$D$5,I87&lt;=$D$6)),"EXTENSION YEAR"," ")</f>
        <v>#REF!</v>
      </c>
      <c r="I17" s="1574"/>
      <c r="J17" s="1574"/>
      <c r="K17" s="1574" t="e">
        <f>IF((AND(L87&gt;$D$5,L87&lt;=$D$6)),"EXTENSION YEAR"," ")</f>
        <v>#REF!</v>
      </c>
      <c r="L17" s="1574"/>
      <c r="M17" s="1574"/>
      <c r="N17" s="1574" t="e">
        <f>IF((AND(O87&gt;$D$5,O87&lt;=$D$6)),"EXTENSION YEAR"," ")</f>
        <v>#REF!</v>
      </c>
      <c r="O17" s="1574"/>
      <c r="P17" s="1574"/>
      <c r="Q17" s="1574" t="e">
        <f>IF((AND(R87&gt;$D$5,R87&lt;=$D$6)),"EXTENSION YEAR"," ")</f>
        <v>#REF!</v>
      </c>
      <c r="R17" s="1574"/>
      <c r="S17" s="1574"/>
      <c r="T17" s="1574" t="e">
        <f>IF((AND(U87&gt;$D$5,U87&lt;=$D$6)),"EXTENSION YEAR"," ")</f>
        <v>#REF!</v>
      </c>
      <c r="U17" s="1574"/>
      <c r="V17" s="1574"/>
      <c r="W17" s="1574" t="e">
        <f>IF((AND(X87&gt;$D$5,X87&lt;=$D$6)),"EXTENSION YEAR"," ")</f>
        <v>#REF!</v>
      </c>
      <c r="X17" s="1574"/>
      <c r="Y17" s="1574"/>
      <c r="Z17" s="1574" t="e">
        <f>IF((AND(AA87&gt;$D$5,AA87&lt;=$D$6)),"EXTENSION YEAR"," ")</f>
        <v>#REF!</v>
      </c>
      <c r="AA17" s="1574"/>
      <c r="AB17" s="1574"/>
      <c r="AC17" s="1574" t="e">
        <f>IF((AND(AD87&gt;$D$5,AD87&lt;=$D$6)),"EXTENSION YEAR"," ")</f>
        <v>#REF!</v>
      </c>
      <c r="AD17" s="1574"/>
      <c r="AE17" s="1574"/>
      <c r="AF17" s="1574" t="e">
        <f>IF((AND(AG87&gt;$D$5,AG87&lt;=$D$6)),"EXTENSION YEAR"," ")</f>
        <v>#REF!</v>
      </c>
      <c r="AG17" s="1574"/>
      <c r="AH17" s="1574"/>
      <c r="AI17" s="645"/>
      <c r="AJ17" s="645"/>
      <c r="AK17" s="645"/>
    </row>
    <row r="18" spans="1:38" s="73" customFormat="1" ht="18.75" customHeight="1">
      <c r="E18" s="1246" t="s">
        <v>237</v>
      </c>
      <c r="F18" s="1247"/>
      <c r="G18" s="1248"/>
      <c r="H18" s="1250" t="s">
        <v>238</v>
      </c>
      <c r="I18" s="1250"/>
      <c r="J18" s="1251"/>
      <c r="K18" s="1253" t="s">
        <v>239</v>
      </c>
      <c r="L18" s="1253"/>
      <c r="M18" s="1253"/>
      <c r="N18" s="1255" t="s">
        <v>240</v>
      </c>
      <c r="O18" s="1256"/>
      <c r="P18" s="1257"/>
      <c r="Q18" s="1258" t="s">
        <v>241</v>
      </c>
      <c r="R18" s="1259"/>
      <c r="S18" s="1260"/>
      <c r="T18" s="1261" t="s">
        <v>242</v>
      </c>
      <c r="U18" s="1261"/>
      <c r="V18" s="1261"/>
      <c r="W18" s="1218" t="s">
        <v>243</v>
      </c>
      <c r="X18" s="1219"/>
      <c r="Y18" s="1220"/>
      <c r="Z18" s="1221" t="s">
        <v>244</v>
      </c>
      <c r="AA18" s="1222"/>
      <c r="AB18" s="1223"/>
      <c r="AC18" s="1224" t="s">
        <v>245</v>
      </c>
      <c r="AD18" s="1225"/>
      <c r="AE18" s="1226"/>
      <c r="AF18" s="1227" t="s">
        <v>246</v>
      </c>
      <c r="AG18" s="1228"/>
      <c r="AH18" s="1228"/>
      <c r="AI18" s="1575" t="s">
        <v>259</v>
      </c>
      <c r="AJ18" s="1576"/>
      <c r="AK18" s="1577"/>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5/1/2024 - 6/30/2028</v>
      </c>
      <c r="AJ19" s="668" t="str">
        <f>CONCATENATE(AJ92," - ",AJ93)</f>
        <v>5/1/2024 - 6/30/2028</v>
      </c>
      <c r="AK19" s="669" t="str">
        <f>CONCATENATE(AK92," - ",AK93)</f>
        <v>5/1/2024 - 6/30/2028</v>
      </c>
    </row>
    <row r="20" spans="1:38">
      <c r="A20" s="94"/>
      <c r="B20" s="94"/>
      <c r="C20" s="94"/>
      <c r="D20" s="94"/>
      <c r="E20" s="442" t="e">
        <f>_xlfn.CONCAT(ROUND(YEARFRAC(E88,E89),0)*12," Months")</f>
        <v>#REF!</v>
      </c>
      <c r="F20" s="74" t="e">
        <f t="shared" ref="F20:AH20" si="1">_xlfn.CONCAT(ROUND(YEARFRAC(F88,F89),0)*12," Months")</f>
        <v>#REF!</v>
      </c>
      <c r="G20" s="443" t="str">
        <f t="shared" si="1"/>
        <v>0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9" t="e">
        <f>IF($B$10="New Agreement","","Current")</f>
        <v>#REF!</v>
      </c>
      <c r="AJ20" s="1573" t="e">
        <f>'Summary - SS'!#REF!</f>
        <v>#REF!</v>
      </c>
      <c r="AK20" s="1571"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70"/>
      <c r="AJ21" s="1483"/>
      <c r="AK21" s="1572"/>
    </row>
    <row r="22" spans="1:38">
      <c r="A22" s="1315" t="s">
        <v>261</v>
      </c>
      <c r="B22" s="1307"/>
      <c r="C22" s="1307"/>
      <c r="D22" s="1307"/>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4" t="s">
        <v>262</v>
      </c>
      <c r="B23" s="1201"/>
      <c r="C23" s="1201"/>
      <c r="D23" s="1201"/>
      <c r="E23" s="55">
        <f>'Salary Detail (6)'!G62</f>
        <v>0</v>
      </c>
      <c r="F23" s="54">
        <f>'Salary Detail (6)'!H62</f>
        <v>0</v>
      </c>
      <c r="G23" s="266">
        <f>'Salary Detail (6)'!I62</f>
        <v>0</v>
      </c>
      <c r="H23" s="124">
        <f>'Salary Detail (6)'!N62</f>
        <v>0</v>
      </c>
      <c r="I23" s="54">
        <f>'Salary Detail (6)'!O62</f>
        <v>0</v>
      </c>
      <c r="J23" s="266">
        <f>'Salary Detail (6)'!P62</f>
        <v>0</v>
      </c>
      <c r="K23" s="124">
        <f>'Salary Detail (6)'!U62</f>
        <v>0</v>
      </c>
      <c r="L23" s="54">
        <f>'Salary Detail (6)'!V62</f>
        <v>0</v>
      </c>
      <c r="M23" s="265">
        <f>'Salary Detail (6)'!W62</f>
        <v>0</v>
      </c>
      <c r="N23" s="55">
        <f>'Salary Detail (6)'!AB62</f>
        <v>0</v>
      </c>
      <c r="O23" s="54">
        <f>'Salary Detail (6)'!AC62</f>
        <v>0</v>
      </c>
      <c r="P23" s="266">
        <f>'Salary Detail (6)'!AD62</f>
        <v>0</v>
      </c>
      <c r="Q23" s="55">
        <f>'Salary Detail (6)'!AI62</f>
        <v>0</v>
      </c>
      <c r="R23" s="54">
        <f>'Salary Detail (6)'!AJ62</f>
        <v>0</v>
      </c>
      <c r="S23" s="266">
        <f>'Salary Detail (6)'!AK62</f>
        <v>0</v>
      </c>
      <c r="T23" s="124">
        <f>'Salary Detail (6)'!AP62</f>
        <v>0</v>
      </c>
      <c r="U23" s="54">
        <f>'Salary Detail (6)'!AQ62</f>
        <v>0</v>
      </c>
      <c r="V23" s="265">
        <f>'Salary Detail (6)'!AR62</f>
        <v>0</v>
      </c>
      <c r="W23" s="55">
        <f>'Salary Detail (6)'!AW62</f>
        <v>0</v>
      </c>
      <c r="X23" s="54">
        <f>'Salary Detail (6)'!AX62</f>
        <v>0</v>
      </c>
      <c r="Y23" s="266">
        <f>'Salary Detail (6)'!AY62</f>
        <v>0</v>
      </c>
      <c r="Z23" s="55">
        <f>'Salary Detail (6)'!BD62</f>
        <v>0</v>
      </c>
      <c r="AA23" s="54">
        <f>'Salary Detail (6)'!BE62</f>
        <v>0</v>
      </c>
      <c r="AB23" s="266">
        <f>'Salary Detail (6)'!BF62</f>
        <v>0</v>
      </c>
      <c r="AC23" s="55">
        <f>'Salary Detail (6)'!BK62</f>
        <v>0</v>
      </c>
      <c r="AD23" s="54">
        <f>'Salary Detail (6)'!BL62</f>
        <v>0</v>
      </c>
      <c r="AE23" s="266">
        <f>'Salary Detail (6)'!BM62</f>
        <v>0</v>
      </c>
      <c r="AF23" s="55">
        <f>'Salary Detail (6)'!BR62</f>
        <v>0</v>
      </c>
      <c r="AG23" s="54">
        <f>'Salary Detail (6)'!BS62</f>
        <v>0</v>
      </c>
      <c r="AH23" s="266">
        <f>'Salary Detail (6)'!BT62</f>
        <v>0</v>
      </c>
      <c r="AI23" s="254">
        <f t="shared" ref="AI23:AK25" si="2">SUM(E23,H23,K23,N23,Q23,T23,W23,Z23,AC23,AF23)</f>
        <v>0</v>
      </c>
      <c r="AJ23" s="255">
        <f t="shared" si="2"/>
        <v>0</v>
      </c>
      <c r="AK23" s="45">
        <f t="shared" si="2"/>
        <v>0</v>
      </c>
    </row>
    <row r="24" spans="1:38">
      <c r="A24" s="1201" t="s">
        <v>263</v>
      </c>
      <c r="B24" s="1201"/>
      <c r="C24" s="1201"/>
      <c r="D24" s="1201"/>
      <c r="E24" s="38">
        <f>'Operating Detail (6)'!C68</f>
        <v>0</v>
      </c>
      <c r="F24" s="39">
        <f>'Operating Detail (6)'!D68</f>
        <v>0</v>
      </c>
      <c r="G24" s="267">
        <f>'Operating Detail (6)'!E68</f>
        <v>0</v>
      </c>
      <c r="H24" s="125">
        <f>'Operating Detail (6)'!F68</f>
        <v>0</v>
      </c>
      <c r="I24" s="39">
        <f>'Operating Detail (6)'!G68</f>
        <v>0</v>
      </c>
      <c r="J24" s="267">
        <f>'Operating Detail (6)'!H68</f>
        <v>0</v>
      </c>
      <c r="K24" s="125">
        <f>'Operating Detail (6)'!I68</f>
        <v>0</v>
      </c>
      <c r="L24" s="39">
        <f>'Operating Detail (6)'!J68</f>
        <v>0</v>
      </c>
      <c r="M24" s="256">
        <f>'Operating Detail (6)'!K68</f>
        <v>0</v>
      </c>
      <c r="N24" s="38">
        <f>'Operating Detail (6)'!L68</f>
        <v>0</v>
      </c>
      <c r="O24" s="39">
        <f>'Operating Detail (6)'!M68</f>
        <v>0</v>
      </c>
      <c r="P24" s="267">
        <f>'Operating Detail (6)'!N68</f>
        <v>0</v>
      </c>
      <c r="Q24" s="38">
        <f>'Operating Detail (6)'!O68</f>
        <v>0</v>
      </c>
      <c r="R24" s="39">
        <f>'Operating Detail (6)'!P68</f>
        <v>0</v>
      </c>
      <c r="S24" s="267">
        <f>'Operating Detail (6)'!Q68</f>
        <v>0</v>
      </c>
      <c r="T24" s="125">
        <f>'Operating Detail (6)'!R68</f>
        <v>0</v>
      </c>
      <c r="U24" s="39">
        <f>'Operating Detail (6)'!S68</f>
        <v>0</v>
      </c>
      <c r="V24" s="256">
        <f>'Operating Detail (6)'!T68</f>
        <v>0</v>
      </c>
      <c r="W24" s="38">
        <f>'Operating Detail (6)'!U68</f>
        <v>0</v>
      </c>
      <c r="X24" s="39">
        <f>'Operating Detail (6)'!V68</f>
        <v>0</v>
      </c>
      <c r="Y24" s="267">
        <f>'Operating Detail (6)'!W68</f>
        <v>0</v>
      </c>
      <c r="Z24" s="38">
        <f>'Operating Detail (6)'!X68</f>
        <v>0</v>
      </c>
      <c r="AA24" s="39">
        <f>'Operating Detail (6)'!Y68</f>
        <v>0</v>
      </c>
      <c r="AB24" s="267">
        <f>'Operating Detail (6)'!Z68</f>
        <v>0</v>
      </c>
      <c r="AC24" s="38">
        <f>'Operating Detail (6)'!AA68</f>
        <v>0</v>
      </c>
      <c r="AD24" s="39">
        <f>'Operating Detail (6)'!AB68</f>
        <v>0</v>
      </c>
      <c r="AE24" s="267">
        <f>'Operating Detail (6)'!AC68</f>
        <v>0</v>
      </c>
      <c r="AF24" s="38">
        <f>'Operating Detail (6)'!AD68</f>
        <v>0</v>
      </c>
      <c r="AG24" s="39">
        <f>'Operating Detail (6)'!AE68</f>
        <v>0</v>
      </c>
      <c r="AH24" s="267">
        <f>'Operating Detail (6)'!AF68</f>
        <v>0</v>
      </c>
      <c r="AI24" s="256">
        <f t="shared" si="2"/>
        <v>0</v>
      </c>
      <c r="AJ24" s="257">
        <f t="shared" si="2"/>
        <v>0</v>
      </c>
      <c r="AK24" s="40">
        <f t="shared" si="2"/>
        <v>0</v>
      </c>
      <c r="AL24" s="41"/>
    </row>
    <row r="25" spans="1:38" s="42" customFormat="1">
      <c r="A25" s="1201" t="s">
        <v>264</v>
      </c>
      <c r="B25" s="1201"/>
      <c r="C25" s="1201"/>
      <c r="D25" s="1201"/>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17" t="s">
        <v>265</v>
      </c>
      <c r="B26" s="1317"/>
      <c r="C26" s="1317"/>
      <c r="D26" s="1317"/>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1" t="s">
        <v>285</v>
      </c>
      <c r="B27" s="1201"/>
      <c r="C27" s="1201"/>
      <c r="D27" s="1201"/>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27" si="4">SUM(E27,H27,K27,N27,Q27,T27,W27,Z27,AC27,AF27)</f>
        <v>0</v>
      </c>
      <c r="AJ27" s="257">
        <f t="shared" si="4"/>
        <v>0</v>
      </c>
      <c r="AK27" s="40">
        <f t="shared" si="4"/>
        <v>0</v>
      </c>
    </row>
    <row r="28" spans="1:38">
      <c r="A28" s="1201" t="s">
        <v>267</v>
      </c>
      <c r="B28" s="1201"/>
      <c r="C28" s="1201"/>
      <c r="D28" s="1201"/>
      <c r="E28" s="268">
        <f>'Operating Detail (6)'!C93</f>
        <v>0</v>
      </c>
      <c r="F28" s="269">
        <f>'Operating Detail (6)'!D93</f>
        <v>0</v>
      </c>
      <c r="G28" s="271">
        <f>'Operating Detail (6)'!E93</f>
        <v>0</v>
      </c>
      <c r="H28" s="272">
        <f>'Operating Detail (6)'!F93</f>
        <v>0</v>
      </c>
      <c r="I28" s="269">
        <f>'Operating Detail (6)'!G93</f>
        <v>0</v>
      </c>
      <c r="J28" s="271">
        <f>'Operating Detail (6)'!H93</f>
        <v>0</v>
      </c>
      <c r="K28" s="272">
        <f>'Operating Detail (6)'!I93</f>
        <v>0</v>
      </c>
      <c r="L28" s="269">
        <f>'Operating Detail (6)'!J93</f>
        <v>0</v>
      </c>
      <c r="M28" s="270">
        <f>'Operating Detail (6)'!K93</f>
        <v>0</v>
      </c>
      <c r="N28" s="268">
        <f>'Operating Detail (6)'!L93</f>
        <v>0</v>
      </c>
      <c r="O28" s="269">
        <f>'Operating Detail (6)'!M93</f>
        <v>0</v>
      </c>
      <c r="P28" s="271">
        <f>'Operating Detail (6)'!N93</f>
        <v>0</v>
      </c>
      <c r="Q28" s="268">
        <f>'Operating Detail (6)'!O93</f>
        <v>0</v>
      </c>
      <c r="R28" s="269">
        <f>'Operating Detail (6)'!P93</f>
        <v>0</v>
      </c>
      <c r="S28" s="271">
        <f>'Operating Detail (6)'!Q93</f>
        <v>0</v>
      </c>
      <c r="T28" s="272">
        <f>'Operating Detail (6)'!R93</f>
        <v>0</v>
      </c>
      <c r="U28" s="269">
        <f>'Operating Detail (6)'!S93</f>
        <v>0</v>
      </c>
      <c r="V28" s="270">
        <f>'Operating Detail (6)'!T93</f>
        <v>0</v>
      </c>
      <c r="W28" s="268">
        <f>'Operating Detail (6)'!U93</f>
        <v>0</v>
      </c>
      <c r="X28" s="269">
        <f>'Operating Detail (6)'!V93</f>
        <v>0</v>
      </c>
      <c r="Y28" s="271">
        <f>'Operating Detail (6)'!W93</f>
        <v>0</v>
      </c>
      <c r="Z28" s="268">
        <f>'Operating Detail (6)'!X93</f>
        <v>0</v>
      </c>
      <c r="AA28" s="269">
        <f>'Operating Detail (6)'!Y93</f>
        <v>0</v>
      </c>
      <c r="AB28" s="271">
        <f>'Operating Detail (6)'!Z93</f>
        <v>0</v>
      </c>
      <c r="AC28" s="268">
        <f>'Operating Detail (6)'!AA93</f>
        <v>0</v>
      </c>
      <c r="AD28" s="269">
        <f>'Operating Detail (6)'!AB93</f>
        <v>0</v>
      </c>
      <c r="AE28" s="271">
        <f>'Operating Detail (6)'!AC93</f>
        <v>0</v>
      </c>
      <c r="AF28" s="268">
        <f>'Operating Detail (6)'!AD93</f>
        <v>0</v>
      </c>
      <c r="AG28" s="269">
        <f>'Operating Detail (6)'!AE93</f>
        <v>0</v>
      </c>
      <c r="AH28" s="271">
        <f>'Operating Detail (6)'!AF93</f>
        <v>0</v>
      </c>
      <c r="AI28" s="256">
        <f t="shared" ref="AI28:AK30" si="5">SUM(E28,H28,K28,N28,Q28,T28,W28,Z28,AC28,AF28)</f>
        <v>0</v>
      </c>
      <c r="AJ28" s="257">
        <f t="shared" si="5"/>
        <v>0</v>
      </c>
      <c r="AK28" s="40">
        <f t="shared" si="5"/>
        <v>0</v>
      </c>
    </row>
    <row r="29" spans="1:38">
      <c r="A29" s="1201" t="s">
        <v>286</v>
      </c>
      <c r="B29" s="1201"/>
      <c r="C29" s="1201"/>
      <c r="D29" s="1201"/>
      <c r="E29" s="273">
        <f>'Operating Detail (6)'!C104</f>
        <v>0</v>
      </c>
      <c r="F29" s="269">
        <f>'Operating Detail (6)'!D104</f>
        <v>0</v>
      </c>
      <c r="G29" s="271">
        <f>'Operating Detail (6)'!E104</f>
        <v>0</v>
      </c>
      <c r="H29" s="274">
        <f>'Operating Detail (6)'!F104</f>
        <v>0</v>
      </c>
      <c r="I29" s="269">
        <f>'Operating Detail (6)'!G104</f>
        <v>0</v>
      </c>
      <c r="J29" s="271">
        <f>'Operating Detail (6)'!H104</f>
        <v>0</v>
      </c>
      <c r="K29" s="274">
        <f>'Operating Detail (6)'!I104</f>
        <v>0</v>
      </c>
      <c r="L29" s="269">
        <f>'Operating Detail (6)'!J104</f>
        <v>0</v>
      </c>
      <c r="M29" s="270">
        <f>'Operating Detail (6)'!K104</f>
        <v>0</v>
      </c>
      <c r="N29" s="273">
        <f>'Operating Detail (6)'!L104</f>
        <v>0</v>
      </c>
      <c r="O29" s="269">
        <f>'Operating Detail (6)'!M104</f>
        <v>0</v>
      </c>
      <c r="P29" s="271">
        <f>'Operating Detail (6)'!N104</f>
        <v>0</v>
      </c>
      <c r="Q29" s="273">
        <f>'Operating Detail (6)'!O104</f>
        <v>0</v>
      </c>
      <c r="R29" s="269">
        <f>'Operating Detail (6)'!P104</f>
        <v>0</v>
      </c>
      <c r="S29" s="271">
        <f>'Operating Detail (6)'!Q104</f>
        <v>0</v>
      </c>
      <c r="T29" s="274">
        <f>'Operating Detail (6)'!R104</f>
        <v>0</v>
      </c>
      <c r="U29" s="269">
        <f>'Operating Detail (6)'!S104</f>
        <v>0</v>
      </c>
      <c r="V29" s="270">
        <f>'Operating Detail (6)'!T104</f>
        <v>0</v>
      </c>
      <c r="W29" s="273">
        <f>'Operating Detail (6)'!U104</f>
        <v>0</v>
      </c>
      <c r="X29" s="269">
        <f>'Operating Detail (6)'!V104</f>
        <v>0</v>
      </c>
      <c r="Y29" s="271">
        <f>'Operating Detail (6)'!W104</f>
        <v>0</v>
      </c>
      <c r="Z29" s="273">
        <f>'Operating Detail (6)'!X104</f>
        <v>0</v>
      </c>
      <c r="AA29" s="269">
        <f>'Operating Detail (6)'!Y104</f>
        <v>0</v>
      </c>
      <c r="AB29" s="271">
        <f>'Operating Detail (6)'!Z104</f>
        <v>0</v>
      </c>
      <c r="AC29" s="273">
        <f>'Operating Detail (6)'!AA104</f>
        <v>0</v>
      </c>
      <c r="AD29" s="269">
        <f>'Operating Detail (6)'!AB104</f>
        <v>0</v>
      </c>
      <c r="AE29" s="271">
        <f>'Operating Detail (6)'!AC104</f>
        <v>0</v>
      </c>
      <c r="AF29" s="273">
        <f>'Operating Detail (6)'!AD104</f>
        <v>0</v>
      </c>
      <c r="AG29" s="269">
        <f>'Operating Detail (6)'!AE104</f>
        <v>0</v>
      </c>
      <c r="AH29" s="271">
        <f>'Operating Detail (6)'!AF104</f>
        <v>0</v>
      </c>
      <c r="AI29" s="256">
        <f t="shared" si="5"/>
        <v>0</v>
      </c>
      <c r="AJ29" s="257">
        <f t="shared" si="5"/>
        <v>0</v>
      </c>
      <c r="AK29" s="40">
        <f t="shared" si="5"/>
        <v>0</v>
      </c>
    </row>
    <row r="30" spans="1:38" s="32" customFormat="1">
      <c r="A30" s="1201" t="s">
        <v>269</v>
      </c>
      <c r="B30" s="1201"/>
      <c r="C30" s="1201"/>
      <c r="D30" s="1201"/>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5"/>
        <v>0</v>
      </c>
      <c r="AJ30" s="257">
        <f t="shared" si="5"/>
        <v>0</v>
      </c>
      <c r="AK30" s="40">
        <f t="shared" si="5"/>
        <v>0</v>
      </c>
      <c r="AL30" s="183"/>
    </row>
    <row r="31" spans="1:38" s="32" customFormat="1">
      <c r="A31" s="1193" t="s">
        <v>270</v>
      </c>
      <c r="B31" s="1193"/>
      <c r="C31" s="1193"/>
      <c r="D31" s="1193"/>
      <c r="E31" s="275">
        <f t="shared" ref="E31:AH31" si="6">SUM(E25+E27+E28+E29+E30)</f>
        <v>0</v>
      </c>
      <c r="F31" s="276">
        <f t="shared" si="6"/>
        <v>0</v>
      </c>
      <c r="G31" s="278">
        <f t="shared" si="6"/>
        <v>0</v>
      </c>
      <c r="H31" s="279">
        <f t="shared" si="6"/>
        <v>0</v>
      </c>
      <c r="I31" s="276">
        <f t="shared" si="6"/>
        <v>0</v>
      </c>
      <c r="J31" s="278">
        <f t="shared" si="6"/>
        <v>0</v>
      </c>
      <c r="K31" s="279">
        <f t="shared" si="6"/>
        <v>0</v>
      </c>
      <c r="L31" s="276">
        <f t="shared" si="6"/>
        <v>0</v>
      </c>
      <c r="M31" s="277">
        <f t="shared" si="6"/>
        <v>0</v>
      </c>
      <c r="N31" s="275">
        <f t="shared" si="6"/>
        <v>0</v>
      </c>
      <c r="O31" s="276">
        <f t="shared" si="6"/>
        <v>0</v>
      </c>
      <c r="P31" s="278">
        <f t="shared" si="6"/>
        <v>0</v>
      </c>
      <c r="Q31" s="275">
        <f t="shared" si="6"/>
        <v>0</v>
      </c>
      <c r="R31" s="276">
        <f t="shared" si="6"/>
        <v>0</v>
      </c>
      <c r="S31" s="278">
        <f t="shared" si="6"/>
        <v>0</v>
      </c>
      <c r="T31" s="279">
        <f t="shared" si="6"/>
        <v>0</v>
      </c>
      <c r="U31" s="276">
        <f t="shared" si="6"/>
        <v>0</v>
      </c>
      <c r="V31" s="277">
        <f t="shared" si="6"/>
        <v>0</v>
      </c>
      <c r="W31" s="275">
        <f t="shared" si="6"/>
        <v>0</v>
      </c>
      <c r="X31" s="276">
        <f t="shared" si="6"/>
        <v>0</v>
      </c>
      <c r="Y31" s="278">
        <f t="shared" si="6"/>
        <v>0</v>
      </c>
      <c r="Z31" s="275">
        <f t="shared" si="6"/>
        <v>0</v>
      </c>
      <c r="AA31" s="276">
        <f t="shared" si="6"/>
        <v>0</v>
      </c>
      <c r="AB31" s="278">
        <f t="shared" si="6"/>
        <v>0</v>
      </c>
      <c r="AC31" s="275">
        <f t="shared" si="6"/>
        <v>0</v>
      </c>
      <c r="AD31" s="276">
        <f t="shared" si="6"/>
        <v>0</v>
      </c>
      <c r="AE31" s="278">
        <f t="shared" si="6"/>
        <v>0</v>
      </c>
      <c r="AF31" s="275">
        <f t="shared" si="6"/>
        <v>0</v>
      </c>
      <c r="AG31" s="276">
        <f t="shared" si="6"/>
        <v>0</v>
      </c>
      <c r="AH31" s="278">
        <f t="shared" si="6"/>
        <v>0</v>
      </c>
      <c r="AI31" s="400">
        <f>SUM(E31,H31,K31,N31,Q31,T31,W31,Z31,AC31,AF31)</f>
        <v>0</v>
      </c>
      <c r="AJ31" s="264">
        <f>SUM(F31,I31,L31,O31,R31,U31,X31,AA31,AD31,AG31)</f>
        <v>0</v>
      </c>
      <c r="AK31" s="432">
        <f>SUM(G31,J31,M31,P31,S31,V31,Y31,AB31,AE31,AH31)</f>
        <v>0</v>
      </c>
      <c r="AL31" s="183"/>
    </row>
    <row r="32" spans="1:38" ht="11.25" customHeight="1">
      <c r="A32" s="1306"/>
      <c r="B32" s="1306"/>
      <c r="C32" s="1306"/>
      <c r="D32" s="1306"/>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5" t="s">
        <v>271</v>
      </c>
      <c r="B33" s="1307"/>
      <c r="C33" s="1307"/>
      <c r="D33" s="1307"/>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3" t="str">
        <f>IF('Summary - SS'!A27:D27&lt;&gt;"",'Summary - SS'!A27:D27,"")</f>
        <v>Prop C</v>
      </c>
      <c r="B34" s="1444"/>
      <c r="C34" s="1444"/>
      <c r="D34" s="1444"/>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7">SUM(E34,H34,K34,N34,Q34,T34,W34,Z34,AC34,AF34)</f>
        <v>0</v>
      </c>
      <c r="AJ34" s="262">
        <f t="shared" ref="AJ34" si="8">SUM(F34,I34,L34,O34,R34,U34,X34,AA34,AD34,AG34)</f>
        <v>0</v>
      </c>
      <c r="AK34" s="40">
        <f t="shared" si="7"/>
        <v>0</v>
      </c>
    </row>
    <row r="35" spans="1:38" s="32" customFormat="1">
      <c r="A35" s="1443" t="str">
        <f>IF('Summary - SS'!A28:D28&lt;&gt;"",'Summary - SS'!A28:D28,"")</f>
        <v>Prop C - One Time</v>
      </c>
      <c r="B35" s="1444"/>
      <c r="C35" s="1444"/>
      <c r="D35" s="1444"/>
      <c r="E35" s="243"/>
      <c r="F35" s="244"/>
      <c r="G35" s="271">
        <f t="shared" ref="G35:G45" si="9">E35+F35</f>
        <v>0</v>
      </c>
      <c r="H35" s="247"/>
      <c r="I35" s="244"/>
      <c r="J35" s="271">
        <f t="shared" ref="J35:J45" si="10">H35+I35</f>
        <v>0</v>
      </c>
      <c r="K35" s="247"/>
      <c r="L35" s="244"/>
      <c r="M35" s="270">
        <f t="shared" ref="M35:M45" si="11">K35+L35</f>
        <v>0</v>
      </c>
      <c r="N35" s="243"/>
      <c r="O35" s="244"/>
      <c r="P35" s="271">
        <f t="shared" ref="P35:P45" si="12">N35+O35</f>
        <v>0</v>
      </c>
      <c r="Q35" s="243"/>
      <c r="R35" s="244"/>
      <c r="S35" s="271">
        <f t="shared" ref="S35:S45" si="13">Q35+R35</f>
        <v>0</v>
      </c>
      <c r="T35" s="247"/>
      <c r="U35" s="244"/>
      <c r="V35" s="270">
        <f t="shared" ref="V35:V45" si="14">T35+U35</f>
        <v>0</v>
      </c>
      <c r="W35" s="243"/>
      <c r="X35" s="244"/>
      <c r="Y35" s="271">
        <f t="shared" ref="Y35:Y45" si="15">W35+X35</f>
        <v>0</v>
      </c>
      <c r="Z35" s="243"/>
      <c r="AA35" s="244"/>
      <c r="AB35" s="271">
        <f t="shared" ref="AB35:AB45" si="16">Z35+AA35</f>
        <v>0</v>
      </c>
      <c r="AC35" s="243"/>
      <c r="AD35" s="244"/>
      <c r="AE35" s="271">
        <f t="shared" ref="AE35:AE45" si="17">AC35+AD35</f>
        <v>0</v>
      </c>
      <c r="AF35" s="243"/>
      <c r="AG35" s="244"/>
      <c r="AH35" s="271">
        <f t="shared" ref="AH35:AH45" si="18">AF35+AG35</f>
        <v>0</v>
      </c>
      <c r="AI35" s="256">
        <f t="shared" ref="AI35:AI45" si="19">SUM(E35,H35,K35,N35,Q35,T35,W35,Z35,AC35,AF35)</f>
        <v>0</v>
      </c>
      <c r="AJ35" s="257">
        <f t="shared" ref="AJ35:AJ45" si="20">SUM(F35,I35,L35,O35,R35,U35,X35,AA35,AD35,AG35)</f>
        <v>0</v>
      </c>
      <c r="AK35" s="40">
        <f t="shared" ref="AK35:AK45" si="21">SUM(G35,J35,M35,P35,S35,V35,Y35,AB35,AE35,AH35)</f>
        <v>0</v>
      </c>
    </row>
    <row r="36" spans="1:38" s="32" customFormat="1">
      <c r="A36" s="1443" t="str">
        <f>IF('Summary - SS'!A29:D29&lt;&gt;"",'Summary - SS'!A29:D29,"")</f>
        <v>Prop C - Start Up</v>
      </c>
      <c r="B36" s="1444"/>
      <c r="C36" s="1444"/>
      <c r="D36" s="1444"/>
      <c r="E36" s="243"/>
      <c r="F36" s="244"/>
      <c r="G36" s="271">
        <f t="shared" si="9"/>
        <v>0</v>
      </c>
      <c r="H36" s="247"/>
      <c r="I36" s="244"/>
      <c r="J36" s="271">
        <f t="shared" si="10"/>
        <v>0</v>
      </c>
      <c r="K36" s="247"/>
      <c r="L36" s="244"/>
      <c r="M36" s="270">
        <f t="shared" si="11"/>
        <v>0</v>
      </c>
      <c r="N36" s="243"/>
      <c r="O36" s="244"/>
      <c r="P36" s="271">
        <f t="shared" si="12"/>
        <v>0</v>
      </c>
      <c r="Q36" s="243"/>
      <c r="R36" s="244"/>
      <c r="S36" s="271">
        <f t="shared" si="13"/>
        <v>0</v>
      </c>
      <c r="T36" s="247"/>
      <c r="U36" s="244"/>
      <c r="V36" s="270">
        <f t="shared" si="14"/>
        <v>0</v>
      </c>
      <c r="W36" s="243"/>
      <c r="X36" s="244"/>
      <c r="Y36" s="271">
        <f t="shared" si="15"/>
        <v>0</v>
      </c>
      <c r="Z36" s="243"/>
      <c r="AA36" s="244"/>
      <c r="AB36" s="271">
        <f t="shared" si="16"/>
        <v>0</v>
      </c>
      <c r="AC36" s="243"/>
      <c r="AD36" s="244"/>
      <c r="AE36" s="271">
        <f t="shared" si="17"/>
        <v>0</v>
      </c>
      <c r="AF36" s="243"/>
      <c r="AG36" s="244"/>
      <c r="AH36" s="271">
        <f t="shared" si="18"/>
        <v>0</v>
      </c>
      <c r="AI36" s="256">
        <f t="shared" si="19"/>
        <v>0</v>
      </c>
      <c r="AJ36" s="257">
        <f t="shared" si="20"/>
        <v>0</v>
      </c>
      <c r="AK36" s="40">
        <f t="shared" si="21"/>
        <v>0</v>
      </c>
    </row>
    <row r="37" spans="1:38" s="32" customFormat="1">
      <c r="A37" s="1443" t="str">
        <f>IF('Summary - SS'!A30:D30&lt;&gt;"",'Summary - SS'!A30:D30,"")</f>
        <v/>
      </c>
      <c r="B37" s="1444"/>
      <c r="C37" s="1444"/>
      <c r="D37" s="1444"/>
      <c r="E37" s="243"/>
      <c r="F37" s="244"/>
      <c r="G37" s="271">
        <f t="shared" si="9"/>
        <v>0</v>
      </c>
      <c r="H37" s="247"/>
      <c r="I37" s="244"/>
      <c r="J37" s="271">
        <f t="shared" si="10"/>
        <v>0</v>
      </c>
      <c r="K37" s="247"/>
      <c r="L37" s="244"/>
      <c r="M37" s="270">
        <f t="shared" si="11"/>
        <v>0</v>
      </c>
      <c r="N37" s="243"/>
      <c r="O37" s="244"/>
      <c r="P37" s="271">
        <f t="shared" si="12"/>
        <v>0</v>
      </c>
      <c r="Q37" s="243"/>
      <c r="R37" s="244"/>
      <c r="S37" s="271">
        <f t="shared" si="13"/>
        <v>0</v>
      </c>
      <c r="T37" s="247"/>
      <c r="U37" s="244"/>
      <c r="V37" s="270">
        <f t="shared" si="14"/>
        <v>0</v>
      </c>
      <c r="W37" s="243"/>
      <c r="X37" s="244"/>
      <c r="Y37" s="271">
        <f t="shared" si="15"/>
        <v>0</v>
      </c>
      <c r="Z37" s="243"/>
      <c r="AA37" s="244"/>
      <c r="AB37" s="271">
        <f t="shared" si="16"/>
        <v>0</v>
      </c>
      <c r="AC37" s="243"/>
      <c r="AD37" s="244"/>
      <c r="AE37" s="271">
        <f t="shared" si="17"/>
        <v>0</v>
      </c>
      <c r="AF37" s="243"/>
      <c r="AG37" s="244"/>
      <c r="AH37" s="271">
        <f t="shared" si="18"/>
        <v>0</v>
      </c>
      <c r="AI37" s="256">
        <f t="shared" si="19"/>
        <v>0</v>
      </c>
      <c r="AJ37" s="257">
        <f t="shared" si="20"/>
        <v>0</v>
      </c>
      <c r="AK37" s="40">
        <f t="shared" si="21"/>
        <v>0</v>
      </c>
    </row>
    <row r="38" spans="1:38" s="32" customFormat="1">
      <c r="A38" s="1443" t="str">
        <f>IF('Summary - SS'!A31:D31&lt;&gt;"",'Summary - SS'!A31:D31,"")</f>
        <v/>
      </c>
      <c r="B38" s="1444"/>
      <c r="C38" s="1444"/>
      <c r="D38" s="1444"/>
      <c r="E38" s="243"/>
      <c r="F38" s="244"/>
      <c r="G38" s="271">
        <f t="shared" si="9"/>
        <v>0</v>
      </c>
      <c r="H38" s="247"/>
      <c r="I38" s="244"/>
      <c r="J38" s="271">
        <f t="shared" si="10"/>
        <v>0</v>
      </c>
      <c r="K38" s="247"/>
      <c r="L38" s="244"/>
      <c r="M38" s="270">
        <f t="shared" si="11"/>
        <v>0</v>
      </c>
      <c r="N38" s="243"/>
      <c r="O38" s="244"/>
      <c r="P38" s="271">
        <f t="shared" si="12"/>
        <v>0</v>
      </c>
      <c r="Q38" s="243"/>
      <c r="R38" s="244"/>
      <c r="S38" s="271">
        <f t="shared" si="13"/>
        <v>0</v>
      </c>
      <c r="T38" s="247"/>
      <c r="U38" s="244"/>
      <c r="V38" s="270">
        <f t="shared" si="14"/>
        <v>0</v>
      </c>
      <c r="W38" s="243"/>
      <c r="X38" s="244"/>
      <c r="Y38" s="271">
        <f t="shared" si="15"/>
        <v>0</v>
      </c>
      <c r="Z38" s="243"/>
      <c r="AA38" s="244"/>
      <c r="AB38" s="271">
        <f t="shared" si="16"/>
        <v>0</v>
      </c>
      <c r="AC38" s="243"/>
      <c r="AD38" s="244"/>
      <c r="AE38" s="271">
        <f t="shared" si="17"/>
        <v>0</v>
      </c>
      <c r="AF38" s="243"/>
      <c r="AG38" s="244"/>
      <c r="AH38" s="271">
        <f t="shared" si="18"/>
        <v>0</v>
      </c>
      <c r="AI38" s="256">
        <f t="shared" si="19"/>
        <v>0</v>
      </c>
      <c r="AJ38" s="257">
        <f t="shared" si="20"/>
        <v>0</v>
      </c>
      <c r="AK38" s="40">
        <f t="shared" si="21"/>
        <v>0</v>
      </c>
    </row>
    <row r="39" spans="1:38" s="32" customFormat="1">
      <c r="A39" s="1443" t="str">
        <f>IF('Summary - SS'!A32:D32&lt;&gt;"",'Summary - SS'!A32:D32,"")</f>
        <v/>
      </c>
      <c r="B39" s="1444"/>
      <c r="C39" s="1444"/>
      <c r="D39" s="1444"/>
      <c r="E39" s="243"/>
      <c r="F39" s="244"/>
      <c r="G39" s="271">
        <f t="shared" si="9"/>
        <v>0</v>
      </c>
      <c r="H39" s="247"/>
      <c r="I39" s="244"/>
      <c r="J39" s="271">
        <f t="shared" si="10"/>
        <v>0</v>
      </c>
      <c r="K39" s="247"/>
      <c r="L39" s="244"/>
      <c r="M39" s="270">
        <f t="shared" si="11"/>
        <v>0</v>
      </c>
      <c r="N39" s="243"/>
      <c r="O39" s="244"/>
      <c r="P39" s="271">
        <f t="shared" si="12"/>
        <v>0</v>
      </c>
      <c r="Q39" s="243"/>
      <c r="R39" s="244"/>
      <c r="S39" s="271">
        <f t="shared" si="13"/>
        <v>0</v>
      </c>
      <c r="T39" s="247"/>
      <c r="U39" s="244"/>
      <c r="V39" s="270">
        <f t="shared" si="14"/>
        <v>0</v>
      </c>
      <c r="W39" s="243"/>
      <c r="X39" s="244"/>
      <c r="Y39" s="271">
        <f t="shared" si="15"/>
        <v>0</v>
      </c>
      <c r="Z39" s="243"/>
      <c r="AA39" s="244"/>
      <c r="AB39" s="271">
        <f t="shared" si="16"/>
        <v>0</v>
      </c>
      <c r="AC39" s="243"/>
      <c r="AD39" s="244"/>
      <c r="AE39" s="271">
        <f t="shared" si="17"/>
        <v>0</v>
      </c>
      <c r="AF39" s="243"/>
      <c r="AG39" s="244"/>
      <c r="AH39" s="271">
        <f t="shared" si="18"/>
        <v>0</v>
      </c>
      <c r="AI39" s="256">
        <f t="shared" si="19"/>
        <v>0</v>
      </c>
      <c r="AJ39" s="257">
        <f t="shared" si="20"/>
        <v>0</v>
      </c>
      <c r="AK39" s="40">
        <f t="shared" si="21"/>
        <v>0</v>
      </c>
    </row>
    <row r="40" spans="1:38" s="32" customFormat="1">
      <c r="A40" s="1443" t="str">
        <f>IF('Summary - SS'!A33:D33&lt;&gt;"",'Summary - SS'!A33:D33,"")</f>
        <v/>
      </c>
      <c r="B40" s="1444"/>
      <c r="C40" s="1444"/>
      <c r="D40" s="1444"/>
      <c r="E40" s="243"/>
      <c r="F40" s="244"/>
      <c r="G40" s="271">
        <f t="shared" si="9"/>
        <v>0</v>
      </c>
      <c r="H40" s="247"/>
      <c r="I40" s="244"/>
      <c r="J40" s="271">
        <f t="shared" si="10"/>
        <v>0</v>
      </c>
      <c r="K40" s="247"/>
      <c r="L40" s="244"/>
      <c r="M40" s="270">
        <f t="shared" si="11"/>
        <v>0</v>
      </c>
      <c r="N40" s="243"/>
      <c r="O40" s="244"/>
      <c r="P40" s="271">
        <f t="shared" si="12"/>
        <v>0</v>
      </c>
      <c r="Q40" s="243"/>
      <c r="R40" s="244"/>
      <c r="S40" s="271">
        <f t="shared" si="13"/>
        <v>0</v>
      </c>
      <c r="T40" s="247"/>
      <c r="U40" s="244"/>
      <c r="V40" s="270">
        <f t="shared" si="14"/>
        <v>0</v>
      </c>
      <c r="W40" s="243"/>
      <c r="X40" s="244"/>
      <c r="Y40" s="271">
        <f t="shared" si="15"/>
        <v>0</v>
      </c>
      <c r="Z40" s="243"/>
      <c r="AA40" s="244"/>
      <c r="AB40" s="271">
        <f t="shared" si="16"/>
        <v>0</v>
      </c>
      <c r="AC40" s="243"/>
      <c r="AD40" s="244"/>
      <c r="AE40" s="271">
        <f t="shared" si="17"/>
        <v>0</v>
      </c>
      <c r="AF40" s="243"/>
      <c r="AG40" s="244"/>
      <c r="AH40" s="271">
        <f t="shared" si="18"/>
        <v>0</v>
      </c>
      <c r="AI40" s="256">
        <f t="shared" si="19"/>
        <v>0</v>
      </c>
      <c r="AJ40" s="257">
        <f t="shared" si="20"/>
        <v>0</v>
      </c>
      <c r="AK40" s="40">
        <f t="shared" si="21"/>
        <v>0</v>
      </c>
    </row>
    <row r="41" spans="1:38" s="32" customFormat="1">
      <c r="A41" s="1443" t="str">
        <f>IF('Summary - SS'!A34:D34&lt;&gt;"",'Summary - SS'!A34:D34,"")</f>
        <v/>
      </c>
      <c r="B41" s="1444"/>
      <c r="C41" s="1444"/>
      <c r="D41" s="1444"/>
      <c r="E41" s="243"/>
      <c r="F41" s="244"/>
      <c r="G41" s="271">
        <f t="shared" si="9"/>
        <v>0</v>
      </c>
      <c r="H41" s="247"/>
      <c r="I41" s="244"/>
      <c r="J41" s="271">
        <f t="shared" si="10"/>
        <v>0</v>
      </c>
      <c r="K41" s="247"/>
      <c r="L41" s="244"/>
      <c r="M41" s="270">
        <f t="shared" si="11"/>
        <v>0</v>
      </c>
      <c r="N41" s="243"/>
      <c r="O41" s="244"/>
      <c r="P41" s="271">
        <f t="shared" si="12"/>
        <v>0</v>
      </c>
      <c r="Q41" s="243"/>
      <c r="R41" s="244"/>
      <c r="S41" s="271">
        <f t="shared" si="13"/>
        <v>0</v>
      </c>
      <c r="T41" s="247"/>
      <c r="U41" s="244"/>
      <c r="V41" s="270">
        <f t="shared" si="14"/>
        <v>0</v>
      </c>
      <c r="W41" s="243"/>
      <c r="X41" s="244"/>
      <c r="Y41" s="271">
        <f t="shared" si="15"/>
        <v>0</v>
      </c>
      <c r="Z41" s="243"/>
      <c r="AA41" s="244"/>
      <c r="AB41" s="271">
        <f t="shared" si="16"/>
        <v>0</v>
      </c>
      <c r="AC41" s="243"/>
      <c r="AD41" s="244"/>
      <c r="AE41" s="271">
        <f t="shared" si="17"/>
        <v>0</v>
      </c>
      <c r="AF41" s="243"/>
      <c r="AG41" s="244"/>
      <c r="AH41" s="271">
        <f t="shared" si="18"/>
        <v>0</v>
      </c>
      <c r="AI41" s="256">
        <f t="shared" si="19"/>
        <v>0</v>
      </c>
      <c r="AJ41" s="257">
        <f t="shared" si="20"/>
        <v>0</v>
      </c>
      <c r="AK41" s="40">
        <f t="shared" si="21"/>
        <v>0</v>
      </c>
    </row>
    <row r="42" spans="1:38" s="32" customFormat="1">
      <c r="A42" s="1443" t="str">
        <f>IF('Summary - SS'!A35:D35&lt;&gt;"",'Summary - SS'!A35:D35,"")</f>
        <v/>
      </c>
      <c r="B42" s="1444"/>
      <c r="C42" s="1444"/>
      <c r="D42" s="1444"/>
      <c r="E42" s="243"/>
      <c r="F42" s="244"/>
      <c r="G42" s="271">
        <f t="shared" si="9"/>
        <v>0</v>
      </c>
      <c r="H42" s="247"/>
      <c r="I42" s="244"/>
      <c r="J42" s="271">
        <f t="shared" si="10"/>
        <v>0</v>
      </c>
      <c r="K42" s="247"/>
      <c r="L42" s="244"/>
      <c r="M42" s="270">
        <f t="shared" si="11"/>
        <v>0</v>
      </c>
      <c r="N42" s="243"/>
      <c r="O42" s="244"/>
      <c r="P42" s="271">
        <f t="shared" si="12"/>
        <v>0</v>
      </c>
      <c r="Q42" s="243"/>
      <c r="R42" s="244"/>
      <c r="S42" s="271">
        <f t="shared" si="13"/>
        <v>0</v>
      </c>
      <c r="T42" s="247"/>
      <c r="U42" s="244"/>
      <c r="V42" s="270">
        <f t="shared" si="14"/>
        <v>0</v>
      </c>
      <c r="W42" s="243"/>
      <c r="X42" s="244"/>
      <c r="Y42" s="271">
        <f t="shared" si="15"/>
        <v>0</v>
      </c>
      <c r="Z42" s="243"/>
      <c r="AA42" s="244"/>
      <c r="AB42" s="271">
        <f t="shared" si="16"/>
        <v>0</v>
      </c>
      <c r="AC42" s="243"/>
      <c r="AD42" s="244"/>
      <c r="AE42" s="271">
        <f t="shared" si="17"/>
        <v>0</v>
      </c>
      <c r="AF42" s="243"/>
      <c r="AG42" s="244"/>
      <c r="AH42" s="271">
        <f t="shared" si="18"/>
        <v>0</v>
      </c>
      <c r="AI42" s="256">
        <f t="shared" si="19"/>
        <v>0</v>
      </c>
      <c r="AJ42" s="257">
        <f t="shared" si="20"/>
        <v>0</v>
      </c>
      <c r="AK42" s="40">
        <f t="shared" si="21"/>
        <v>0</v>
      </c>
    </row>
    <row r="43" spans="1:38" s="32" customFormat="1">
      <c r="A43" s="1443" t="str">
        <f>IF('Summary - SS'!A36:D36&lt;&gt;"",'Summary - SS'!A36:D36,"")</f>
        <v/>
      </c>
      <c r="B43" s="1444"/>
      <c r="C43" s="1444"/>
      <c r="D43" s="1444"/>
      <c r="E43" s="243"/>
      <c r="F43" s="244"/>
      <c r="G43" s="271">
        <f t="shared" si="9"/>
        <v>0</v>
      </c>
      <c r="H43" s="247"/>
      <c r="I43" s="244"/>
      <c r="J43" s="271">
        <f t="shared" si="10"/>
        <v>0</v>
      </c>
      <c r="K43" s="247"/>
      <c r="L43" s="244"/>
      <c r="M43" s="270">
        <f t="shared" si="11"/>
        <v>0</v>
      </c>
      <c r="N43" s="243"/>
      <c r="O43" s="244"/>
      <c r="P43" s="271">
        <f t="shared" si="12"/>
        <v>0</v>
      </c>
      <c r="Q43" s="243"/>
      <c r="R43" s="244"/>
      <c r="S43" s="271">
        <f t="shared" si="13"/>
        <v>0</v>
      </c>
      <c r="T43" s="247"/>
      <c r="U43" s="244"/>
      <c r="V43" s="270">
        <f t="shared" si="14"/>
        <v>0</v>
      </c>
      <c r="W43" s="243"/>
      <c r="X43" s="244"/>
      <c r="Y43" s="271">
        <f t="shared" si="15"/>
        <v>0</v>
      </c>
      <c r="Z43" s="243"/>
      <c r="AA43" s="244"/>
      <c r="AB43" s="271">
        <f t="shared" si="16"/>
        <v>0</v>
      </c>
      <c r="AC43" s="243"/>
      <c r="AD43" s="244"/>
      <c r="AE43" s="271">
        <f t="shared" si="17"/>
        <v>0</v>
      </c>
      <c r="AF43" s="243"/>
      <c r="AG43" s="244"/>
      <c r="AH43" s="271">
        <f t="shared" si="18"/>
        <v>0</v>
      </c>
      <c r="AI43" s="256">
        <f t="shared" si="19"/>
        <v>0</v>
      </c>
      <c r="AJ43" s="257">
        <f t="shared" si="20"/>
        <v>0</v>
      </c>
      <c r="AK43" s="40">
        <f t="shared" si="21"/>
        <v>0</v>
      </c>
    </row>
    <row r="44" spans="1:38" s="32" customFormat="1">
      <c r="A44" s="1443" t="str">
        <f>IF('Summary - SS'!A37:D37&lt;&gt;"",'Summary - SS'!A37:D37,"")</f>
        <v/>
      </c>
      <c r="B44" s="1444"/>
      <c r="C44" s="1444"/>
      <c r="D44" s="1444"/>
      <c r="E44" s="243"/>
      <c r="F44" s="244"/>
      <c r="G44" s="271">
        <f t="shared" si="9"/>
        <v>0</v>
      </c>
      <c r="H44" s="247"/>
      <c r="I44" s="244"/>
      <c r="J44" s="271">
        <f t="shared" si="10"/>
        <v>0</v>
      </c>
      <c r="K44" s="247"/>
      <c r="L44" s="244"/>
      <c r="M44" s="270">
        <f t="shared" si="11"/>
        <v>0</v>
      </c>
      <c r="N44" s="243"/>
      <c r="O44" s="244"/>
      <c r="P44" s="271">
        <f t="shared" si="12"/>
        <v>0</v>
      </c>
      <c r="Q44" s="243"/>
      <c r="R44" s="244"/>
      <c r="S44" s="271">
        <f t="shared" si="13"/>
        <v>0</v>
      </c>
      <c r="T44" s="247"/>
      <c r="U44" s="244"/>
      <c r="V44" s="270">
        <f t="shared" si="14"/>
        <v>0</v>
      </c>
      <c r="W44" s="243"/>
      <c r="X44" s="244"/>
      <c r="Y44" s="271">
        <f t="shared" si="15"/>
        <v>0</v>
      </c>
      <c r="Z44" s="243"/>
      <c r="AA44" s="244"/>
      <c r="AB44" s="271">
        <f t="shared" si="16"/>
        <v>0</v>
      </c>
      <c r="AC44" s="243"/>
      <c r="AD44" s="244"/>
      <c r="AE44" s="271">
        <f t="shared" si="17"/>
        <v>0</v>
      </c>
      <c r="AF44" s="243"/>
      <c r="AG44" s="244"/>
      <c r="AH44" s="271">
        <f t="shared" si="18"/>
        <v>0</v>
      </c>
      <c r="AI44" s="256">
        <f t="shared" si="19"/>
        <v>0</v>
      </c>
      <c r="AJ44" s="257">
        <f t="shared" si="20"/>
        <v>0</v>
      </c>
      <c r="AK44" s="40">
        <f t="shared" si="21"/>
        <v>0</v>
      </c>
    </row>
    <row r="45" spans="1:38" s="32" customFormat="1">
      <c r="A45" s="1443" t="str">
        <f>IF('Summary - SS'!A38:D38&lt;&gt;"",'Summary - SS'!A38:D38,"")</f>
        <v/>
      </c>
      <c r="B45" s="1444"/>
      <c r="C45" s="1444"/>
      <c r="D45" s="1444"/>
      <c r="E45" s="243"/>
      <c r="F45" s="244"/>
      <c r="G45" s="271">
        <f t="shared" si="9"/>
        <v>0</v>
      </c>
      <c r="H45" s="247"/>
      <c r="I45" s="244"/>
      <c r="J45" s="271">
        <f t="shared" si="10"/>
        <v>0</v>
      </c>
      <c r="K45" s="247"/>
      <c r="L45" s="244"/>
      <c r="M45" s="270">
        <f t="shared" si="11"/>
        <v>0</v>
      </c>
      <c r="N45" s="243"/>
      <c r="O45" s="244"/>
      <c r="P45" s="271">
        <f t="shared" si="12"/>
        <v>0</v>
      </c>
      <c r="Q45" s="243"/>
      <c r="R45" s="244"/>
      <c r="S45" s="271">
        <f t="shared" si="13"/>
        <v>0</v>
      </c>
      <c r="T45" s="247"/>
      <c r="U45" s="244"/>
      <c r="V45" s="270">
        <f t="shared" si="14"/>
        <v>0</v>
      </c>
      <c r="W45" s="243"/>
      <c r="X45" s="244"/>
      <c r="Y45" s="271">
        <f t="shared" si="15"/>
        <v>0</v>
      </c>
      <c r="Z45" s="243"/>
      <c r="AA45" s="244"/>
      <c r="AB45" s="271">
        <f t="shared" si="16"/>
        <v>0</v>
      </c>
      <c r="AC45" s="243"/>
      <c r="AD45" s="244"/>
      <c r="AE45" s="271">
        <f t="shared" si="17"/>
        <v>0</v>
      </c>
      <c r="AF45" s="243"/>
      <c r="AG45" s="244"/>
      <c r="AH45" s="271">
        <f t="shared" si="18"/>
        <v>0</v>
      </c>
      <c r="AI45" s="256">
        <f t="shared" si="19"/>
        <v>0</v>
      </c>
      <c r="AJ45" s="257">
        <f t="shared" si="20"/>
        <v>0</v>
      </c>
      <c r="AK45" s="40">
        <f t="shared" si="21"/>
        <v>0</v>
      </c>
    </row>
    <row r="46" spans="1:38">
      <c r="A46" s="1443" t="str">
        <f>IF('Summary - SS'!A39:D39&lt;&gt;"",'Summary - SS'!A39:D39,"")</f>
        <v/>
      </c>
      <c r="B46" s="1444"/>
      <c r="C46" s="1444"/>
      <c r="D46" s="1444"/>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7"/>
        <v>0</v>
      </c>
      <c r="AJ46" s="257">
        <f t="shared" si="7"/>
        <v>0</v>
      </c>
      <c r="AK46" s="40">
        <f t="shared" si="7"/>
        <v>0</v>
      </c>
    </row>
    <row r="47" spans="1:38">
      <c r="A47" s="1443" t="str">
        <f>IF('Summary - SS'!A40:D40&lt;&gt;"",'Summary - SS'!A40:D40,"")</f>
        <v/>
      </c>
      <c r="B47" s="1444"/>
      <c r="C47" s="1444"/>
      <c r="D47" s="1444"/>
      <c r="E47" s="233"/>
      <c r="F47" s="244"/>
      <c r="G47" s="271">
        <f t="shared" ref="G47:G48" si="22">E47+F47</f>
        <v>0</v>
      </c>
      <c r="H47" s="235"/>
      <c r="I47" s="244"/>
      <c r="J47" s="271">
        <f t="shared" ref="J47:J48" si="23">H47+I47</f>
        <v>0</v>
      </c>
      <c r="K47" s="235"/>
      <c r="L47" s="244"/>
      <c r="M47" s="270">
        <f t="shared" ref="M47:M48" si="24">K47+L47</f>
        <v>0</v>
      </c>
      <c r="N47" s="233"/>
      <c r="O47" s="244"/>
      <c r="P47" s="271">
        <f t="shared" ref="P47:P48" si="25">N47+O47</f>
        <v>0</v>
      </c>
      <c r="Q47" s="233"/>
      <c r="R47" s="244"/>
      <c r="S47" s="271">
        <f t="shared" ref="S47:S48" si="26">Q47+R47</f>
        <v>0</v>
      </c>
      <c r="T47" s="235"/>
      <c r="U47" s="244"/>
      <c r="V47" s="270">
        <f t="shared" ref="V47:V48" si="27">T47+U47</f>
        <v>0</v>
      </c>
      <c r="W47" s="233"/>
      <c r="X47" s="244"/>
      <c r="Y47" s="271">
        <f t="shared" ref="Y47:Y48" si="28">W47+X47</f>
        <v>0</v>
      </c>
      <c r="Z47" s="233"/>
      <c r="AA47" s="244"/>
      <c r="AB47" s="271">
        <f t="shared" ref="AB47:AB48" si="29">Z47+AA47</f>
        <v>0</v>
      </c>
      <c r="AC47" s="233"/>
      <c r="AD47" s="244"/>
      <c r="AE47" s="271">
        <f t="shared" ref="AE47:AE48" si="30">AC47+AD47</f>
        <v>0</v>
      </c>
      <c r="AF47" s="233"/>
      <c r="AG47" s="244"/>
      <c r="AH47" s="271">
        <f t="shared" ref="AH47:AH48" si="31">AF47+AG47</f>
        <v>0</v>
      </c>
      <c r="AI47" s="256">
        <f t="shared" ref="AI47:AI48" si="32">SUM(E47,H47,K47,N47,Q47,T47,W47,Z47,AC47,AF47)</f>
        <v>0</v>
      </c>
      <c r="AJ47" s="257">
        <f t="shared" ref="AJ47:AJ48" si="33">SUM(F47,I47,L47,O47,R47,U47,X47,AA47,AD47,AG47)</f>
        <v>0</v>
      </c>
      <c r="AK47" s="40">
        <f t="shared" ref="AK47:AK48" si="34">SUM(G47,J47,M47,P47,S47,V47,Y47,AB47,AE47,AH47)</f>
        <v>0</v>
      </c>
    </row>
    <row r="48" spans="1:38">
      <c r="A48" s="1443" t="str">
        <f>IF('Summary - SS'!A41:D41&lt;&gt;"",'Summary - SS'!A41:D41,"")</f>
        <v/>
      </c>
      <c r="B48" s="1444"/>
      <c r="C48" s="1444"/>
      <c r="D48" s="1444"/>
      <c r="E48" s="233"/>
      <c r="F48" s="244"/>
      <c r="G48" s="271">
        <f t="shared" si="22"/>
        <v>0</v>
      </c>
      <c r="H48" s="235"/>
      <c r="I48" s="244"/>
      <c r="J48" s="271">
        <f t="shared" si="23"/>
        <v>0</v>
      </c>
      <c r="K48" s="235"/>
      <c r="L48" s="244"/>
      <c r="M48" s="270">
        <f t="shared" si="24"/>
        <v>0</v>
      </c>
      <c r="N48" s="233"/>
      <c r="O48" s="244"/>
      <c r="P48" s="271">
        <f t="shared" si="25"/>
        <v>0</v>
      </c>
      <c r="Q48" s="233"/>
      <c r="R48" s="244"/>
      <c r="S48" s="271">
        <f t="shared" si="26"/>
        <v>0</v>
      </c>
      <c r="T48" s="235"/>
      <c r="U48" s="244"/>
      <c r="V48" s="270">
        <f t="shared" si="27"/>
        <v>0</v>
      </c>
      <c r="W48" s="233"/>
      <c r="X48" s="244"/>
      <c r="Y48" s="271">
        <f t="shared" si="28"/>
        <v>0</v>
      </c>
      <c r="Z48" s="233"/>
      <c r="AA48" s="244"/>
      <c r="AB48" s="271">
        <f t="shared" si="29"/>
        <v>0</v>
      </c>
      <c r="AC48" s="233"/>
      <c r="AD48" s="244"/>
      <c r="AE48" s="271">
        <f t="shared" si="30"/>
        <v>0</v>
      </c>
      <c r="AF48" s="233"/>
      <c r="AG48" s="244"/>
      <c r="AH48" s="271">
        <f t="shared" si="31"/>
        <v>0</v>
      </c>
      <c r="AI48" s="256">
        <f t="shared" si="32"/>
        <v>0</v>
      </c>
      <c r="AJ48" s="257">
        <f t="shared" si="33"/>
        <v>0</v>
      </c>
      <c r="AK48" s="40">
        <f t="shared" si="34"/>
        <v>0</v>
      </c>
    </row>
    <row r="49" spans="1:39">
      <c r="A49" s="1443" t="str">
        <f>IF('Summary - SS'!A42:D42&lt;&gt;"",'Summary - SS'!A42:D42,"")</f>
        <v/>
      </c>
      <c r="B49" s="1444"/>
      <c r="C49" s="1444"/>
      <c r="D49" s="1444"/>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7"/>
        <v>0</v>
      </c>
      <c r="AJ49" s="257">
        <f t="shared" si="7"/>
        <v>0</v>
      </c>
      <c r="AK49" s="45">
        <f t="shared" si="7"/>
        <v>0</v>
      </c>
    </row>
    <row r="50" spans="1:39">
      <c r="A50" s="1443" t="str">
        <f>IF('Summary - SS'!A43:D43&lt;&gt;"",'Summary - SS'!A43:D43,"")</f>
        <v/>
      </c>
      <c r="B50" s="1444"/>
      <c r="C50" s="1444"/>
      <c r="D50" s="1444"/>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7"/>
        <v>0</v>
      </c>
      <c r="AJ50" s="257">
        <f t="shared" si="7"/>
        <v>0</v>
      </c>
      <c r="AK50" s="45">
        <f>SUM(G50,J50,M50,P50,S50,V50,Y50,AB50,AE50,AH50)</f>
        <v>0</v>
      </c>
    </row>
    <row r="51" spans="1:39">
      <c r="A51" s="1443" t="str">
        <f>IF('Summary - SS'!A44:D44&lt;&gt;"",'Summary - SS'!A44:D44,"")</f>
        <v/>
      </c>
      <c r="B51" s="1444"/>
      <c r="C51" s="1444"/>
      <c r="D51" s="1444"/>
      <c r="E51" s="233"/>
      <c r="F51" s="244"/>
      <c r="G51" s="271">
        <f t="shared" ref="G51:G52" si="35">E51+F51</f>
        <v>0</v>
      </c>
      <c r="H51" s="235"/>
      <c r="I51" s="244"/>
      <c r="J51" s="271">
        <f t="shared" ref="J51:J52" si="36">H51+I51</f>
        <v>0</v>
      </c>
      <c r="K51" s="235"/>
      <c r="L51" s="244"/>
      <c r="M51" s="270">
        <f t="shared" ref="M51:M52" si="37">K51+L51</f>
        <v>0</v>
      </c>
      <c r="N51" s="233"/>
      <c r="O51" s="244"/>
      <c r="P51" s="271">
        <f t="shared" ref="P51:P52" si="38">N51+O51</f>
        <v>0</v>
      </c>
      <c r="Q51" s="233"/>
      <c r="R51" s="244"/>
      <c r="S51" s="271">
        <f t="shared" ref="S51:S52" si="39">Q51+R51</f>
        <v>0</v>
      </c>
      <c r="T51" s="235"/>
      <c r="U51" s="244"/>
      <c r="V51" s="270">
        <f t="shared" ref="V51:V52" si="40">T51+U51</f>
        <v>0</v>
      </c>
      <c r="W51" s="233"/>
      <c r="X51" s="244"/>
      <c r="Y51" s="271">
        <f t="shared" ref="Y51:Y52" si="41">W51+X51</f>
        <v>0</v>
      </c>
      <c r="Z51" s="233"/>
      <c r="AA51" s="244"/>
      <c r="AB51" s="271">
        <f t="shared" ref="AB51:AB52" si="42">Z51+AA51</f>
        <v>0</v>
      </c>
      <c r="AC51" s="233"/>
      <c r="AD51" s="244"/>
      <c r="AE51" s="271">
        <f t="shared" ref="AE51:AE52" si="43">AC51+AD51</f>
        <v>0</v>
      </c>
      <c r="AF51" s="233"/>
      <c r="AG51" s="244"/>
      <c r="AH51" s="271">
        <f t="shared" ref="AH51:AH52" si="44">AF51+AG51</f>
        <v>0</v>
      </c>
      <c r="AI51" s="256">
        <f t="shared" si="7"/>
        <v>0</v>
      </c>
      <c r="AJ51" s="257">
        <f t="shared" si="7"/>
        <v>0</v>
      </c>
      <c r="AK51" s="45">
        <f t="shared" si="7"/>
        <v>0</v>
      </c>
    </row>
    <row r="52" spans="1:39">
      <c r="A52" s="1443" t="str">
        <f>IF('Summary - SS'!A45:D45&lt;&gt;"",'Summary - SS'!A45:D45,"")</f>
        <v/>
      </c>
      <c r="B52" s="1444"/>
      <c r="C52" s="1444"/>
      <c r="D52" s="1444"/>
      <c r="E52" s="233"/>
      <c r="F52" s="244"/>
      <c r="G52" s="271">
        <f t="shared" si="35"/>
        <v>0</v>
      </c>
      <c r="H52" s="235"/>
      <c r="I52" s="244"/>
      <c r="J52" s="271">
        <f t="shared" si="36"/>
        <v>0</v>
      </c>
      <c r="K52" s="235"/>
      <c r="L52" s="244"/>
      <c r="M52" s="270">
        <f t="shared" si="37"/>
        <v>0</v>
      </c>
      <c r="N52" s="233"/>
      <c r="O52" s="244"/>
      <c r="P52" s="271">
        <f t="shared" si="38"/>
        <v>0</v>
      </c>
      <c r="Q52" s="233"/>
      <c r="R52" s="244"/>
      <c r="S52" s="271">
        <f t="shared" si="39"/>
        <v>0</v>
      </c>
      <c r="T52" s="235"/>
      <c r="U52" s="244"/>
      <c r="V52" s="270">
        <f t="shared" si="40"/>
        <v>0</v>
      </c>
      <c r="W52" s="233"/>
      <c r="X52" s="244"/>
      <c r="Y52" s="271">
        <f t="shared" si="41"/>
        <v>0</v>
      </c>
      <c r="Z52" s="233"/>
      <c r="AA52" s="244"/>
      <c r="AB52" s="271">
        <f t="shared" si="42"/>
        <v>0</v>
      </c>
      <c r="AC52" s="233"/>
      <c r="AD52" s="244"/>
      <c r="AE52" s="271">
        <f t="shared" si="43"/>
        <v>0</v>
      </c>
      <c r="AF52" s="233"/>
      <c r="AG52" s="244"/>
      <c r="AH52" s="271">
        <f t="shared" si="44"/>
        <v>0</v>
      </c>
      <c r="AI52" s="256">
        <f t="shared" si="7"/>
        <v>0</v>
      </c>
      <c r="AJ52" s="257">
        <f t="shared" si="7"/>
        <v>0</v>
      </c>
      <c r="AK52" s="45">
        <f t="shared" si="7"/>
        <v>0</v>
      </c>
    </row>
    <row r="53" spans="1:39" s="32" customFormat="1">
      <c r="A53" s="1451" t="s">
        <v>272</v>
      </c>
      <c r="B53" s="1452"/>
      <c r="C53" s="1452"/>
      <c r="D53" s="1452"/>
      <c r="E53" s="598">
        <f t="shared" ref="E53:AH53" si="45">ROUND(SUM(E34:E52),0)</f>
        <v>0</v>
      </c>
      <c r="F53" s="599">
        <f t="shared" si="45"/>
        <v>0</v>
      </c>
      <c r="G53" s="600">
        <f t="shared" si="45"/>
        <v>0</v>
      </c>
      <c r="H53" s="601">
        <f t="shared" si="45"/>
        <v>0</v>
      </c>
      <c r="I53" s="599">
        <f t="shared" si="45"/>
        <v>0</v>
      </c>
      <c r="J53" s="600">
        <f t="shared" si="45"/>
        <v>0</v>
      </c>
      <c r="K53" s="601">
        <f t="shared" si="45"/>
        <v>0</v>
      </c>
      <c r="L53" s="599">
        <f t="shared" si="45"/>
        <v>0</v>
      </c>
      <c r="M53" s="602">
        <f t="shared" si="45"/>
        <v>0</v>
      </c>
      <c r="N53" s="598">
        <f t="shared" si="45"/>
        <v>0</v>
      </c>
      <c r="O53" s="599">
        <f t="shared" si="45"/>
        <v>0</v>
      </c>
      <c r="P53" s="600">
        <f t="shared" si="45"/>
        <v>0</v>
      </c>
      <c r="Q53" s="598">
        <f t="shared" si="45"/>
        <v>0</v>
      </c>
      <c r="R53" s="599">
        <f t="shared" si="45"/>
        <v>0</v>
      </c>
      <c r="S53" s="600">
        <f t="shared" si="45"/>
        <v>0</v>
      </c>
      <c r="T53" s="601">
        <f t="shared" si="45"/>
        <v>0</v>
      </c>
      <c r="U53" s="599">
        <f t="shared" si="45"/>
        <v>0</v>
      </c>
      <c r="V53" s="602">
        <f t="shared" si="45"/>
        <v>0</v>
      </c>
      <c r="W53" s="598">
        <f t="shared" si="45"/>
        <v>0</v>
      </c>
      <c r="X53" s="599">
        <f t="shared" si="45"/>
        <v>0</v>
      </c>
      <c r="Y53" s="600">
        <f t="shared" si="45"/>
        <v>0</v>
      </c>
      <c r="Z53" s="601">
        <f t="shared" si="45"/>
        <v>0</v>
      </c>
      <c r="AA53" s="599">
        <f t="shared" si="45"/>
        <v>0</v>
      </c>
      <c r="AB53" s="600">
        <f t="shared" si="45"/>
        <v>0</v>
      </c>
      <c r="AC53" s="598">
        <f t="shared" si="45"/>
        <v>0</v>
      </c>
      <c r="AD53" s="599">
        <f t="shared" si="45"/>
        <v>0</v>
      </c>
      <c r="AE53" s="600">
        <f t="shared" si="45"/>
        <v>0</v>
      </c>
      <c r="AF53" s="598">
        <f t="shared" si="45"/>
        <v>0</v>
      </c>
      <c r="AG53" s="599">
        <f t="shared" si="45"/>
        <v>0</v>
      </c>
      <c r="AH53" s="604">
        <f t="shared" si="45"/>
        <v>0</v>
      </c>
      <c r="AI53" s="606">
        <f>SUM(E53,H53,K53,N53,Q53,T53,W53,Z53,AC53,AF53)</f>
        <v>0</v>
      </c>
      <c r="AJ53" s="607">
        <f>SUM(F53,I53,L53,O53,R53,U53,X53,AA53,AD53,AG53)</f>
        <v>0</v>
      </c>
      <c r="AK53" s="603">
        <f>SUM(G53,J53,M53,P53,S53,V53,Y53,AB53,AE53,AH53)</f>
        <v>0</v>
      </c>
      <c r="AL53" s="184"/>
      <c r="AM53" s="184"/>
    </row>
    <row r="54" spans="1:39" ht="9" customHeight="1">
      <c r="A54" s="1306"/>
      <c r="B54" s="1306"/>
      <c r="C54" s="1306"/>
      <c r="D54" s="1306"/>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7" t="s">
        <v>273</v>
      </c>
      <c r="B55" s="1307"/>
      <c r="C55" s="1307"/>
      <c r="D55" s="1307"/>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18" t="str">
        <f>IF('Summary - SS'!A49:D49&lt;&gt;"",'Summary - SS'!A49:D49,"")</f>
        <v/>
      </c>
      <c r="B56" s="1318"/>
      <c r="C56" s="1318"/>
      <c r="D56" s="1318"/>
      <c r="E56" s="233"/>
      <c r="F56" s="234"/>
      <c r="G56" s="424">
        <f t="shared" ref="G56:G59" si="46">E56+F56</f>
        <v>0</v>
      </c>
      <c r="H56" s="235"/>
      <c r="I56" s="234"/>
      <c r="J56" s="424">
        <f t="shared" ref="J56:J59" si="47">H56+I56</f>
        <v>0</v>
      </c>
      <c r="K56" s="235"/>
      <c r="L56" s="234"/>
      <c r="M56" s="425">
        <f t="shared" ref="M56:M59" si="48">K56+L56</f>
        <v>0</v>
      </c>
      <c r="N56" s="233"/>
      <c r="O56" s="234"/>
      <c r="P56" s="424">
        <f t="shared" ref="P56:P59" si="49">N56+O56</f>
        <v>0</v>
      </c>
      <c r="Q56" s="233"/>
      <c r="R56" s="234"/>
      <c r="S56" s="424">
        <f t="shared" ref="S56:S59" si="50">Q56+R56</f>
        <v>0</v>
      </c>
      <c r="T56" s="235"/>
      <c r="U56" s="234"/>
      <c r="V56" s="425">
        <f t="shared" ref="V56:V59" si="51">T56+U56</f>
        <v>0</v>
      </c>
      <c r="W56" s="233"/>
      <c r="X56" s="234"/>
      <c r="Y56" s="424">
        <f t="shared" ref="Y56:Y59" si="52">W56+X56</f>
        <v>0</v>
      </c>
      <c r="Z56" s="233"/>
      <c r="AA56" s="234"/>
      <c r="AB56" s="424">
        <f t="shared" ref="AB56:AB59" si="53">Z56+AA56</f>
        <v>0</v>
      </c>
      <c r="AC56" s="233"/>
      <c r="AD56" s="234"/>
      <c r="AE56" s="424">
        <f t="shared" ref="AE56:AE59" si="54">AC56+AD56</f>
        <v>0</v>
      </c>
      <c r="AF56" s="233"/>
      <c r="AG56" s="234"/>
      <c r="AH56" s="424">
        <f t="shared" ref="AH56:AH59" si="55">AF56+AG56</f>
        <v>0</v>
      </c>
      <c r="AI56" s="425">
        <f t="shared" ref="AI56:AK62" si="56">SUM(E56,H56,K56,N56,Q56,T56,W56,Z56,AC56,AF56)</f>
        <v>0</v>
      </c>
      <c r="AJ56" s="185">
        <f t="shared" si="56"/>
        <v>0</v>
      </c>
      <c r="AK56" s="424">
        <f t="shared" si="56"/>
        <v>0</v>
      </c>
      <c r="AM56" s="41"/>
    </row>
    <row r="57" spans="1:39">
      <c r="A57" s="1318" t="str">
        <f>IF('Summary - SS'!A50:D50&lt;&gt;"",'Summary - SS'!A50:D50,"")</f>
        <v/>
      </c>
      <c r="B57" s="1318"/>
      <c r="C57" s="1318"/>
      <c r="D57" s="1318"/>
      <c r="E57" s="233"/>
      <c r="F57" s="234"/>
      <c r="G57" s="424">
        <f t="shared" si="46"/>
        <v>0</v>
      </c>
      <c r="H57" s="235"/>
      <c r="I57" s="234"/>
      <c r="J57" s="424">
        <f t="shared" si="47"/>
        <v>0</v>
      </c>
      <c r="K57" s="235"/>
      <c r="L57" s="234"/>
      <c r="M57" s="425">
        <f t="shared" si="48"/>
        <v>0</v>
      </c>
      <c r="N57" s="233"/>
      <c r="O57" s="234"/>
      <c r="P57" s="424">
        <f t="shared" si="49"/>
        <v>0</v>
      </c>
      <c r="Q57" s="233"/>
      <c r="R57" s="234"/>
      <c r="S57" s="424">
        <f t="shared" si="50"/>
        <v>0</v>
      </c>
      <c r="T57" s="235"/>
      <c r="U57" s="234"/>
      <c r="V57" s="425">
        <f t="shared" si="51"/>
        <v>0</v>
      </c>
      <c r="W57" s="233"/>
      <c r="X57" s="234"/>
      <c r="Y57" s="424">
        <f t="shared" si="52"/>
        <v>0</v>
      </c>
      <c r="Z57" s="233"/>
      <c r="AA57" s="234"/>
      <c r="AB57" s="424">
        <f t="shared" si="53"/>
        <v>0</v>
      </c>
      <c r="AC57" s="233"/>
      <c r="AD57" s="234"/>
      <c r="AE57" s="424">
        <f t="shared" si="54"/>
        <v>0</v>
      </c>
      <c r="AF57" s="233"/>
      <c r="AG57" s="234"/>
      <c r="AH57" s="424">
        <f t="shared" si="55"/>
        <v>0</v>
      </c>
      <c r="AI57" s="425">
        <f t="shared" si="56"/>
        <v>0</v>
      </c>
      <c r="AJ57" s="426">
        <f t="shared" si="56"/>
        <v>0</v>
      </c>
      <c r="AK57" s="45">
        <f t="shared" si="56"/>
        <v>0</v>
      </c>
      <c r="AM57" s="41"/>
    </row>
    <row r="58" spans="1:39">
      <c r="A58" s="1318" t="str">
        <f>IF('Summary - SS'!A51:D51&lt;&gt;"",'Summary - SS'!A51:D51,"")</f>
        <v/>
      </c>
      <c r="B58" s="1318"/>
      <c r="C58" s="1318"/>
      <c r="D58" s="1318"/>
      <c r="E58" s="233"/>
      <c r="F58" s="234"/>
      <c r="G58" s="424">
        <f t="shared" si="46"/>
        <v>0</v>
      </c>
      <c r="H58" s="235"/>
      <c r="I58" s="234"/>
      <c r="J58" s="424">
        <f t="shared" si="47"/>
        <v>0</v>
      </c>
      <c r="K58" s="235"/>
      <c r="L58" s="234"/>
      <c r="M58" s="425">
        <f t="shared" si="48"/>
        <v>0</v>
      </c>
      <c r="N58" s="233"/>
      <c r="O58" s="234"/>
      <c r="P58" s="424">
        <f t="shared" si="49"/>
        <v>0</v>
      </c>
      <c r="Q58" s="233"/>
      <c r="R58" s="234"/>
      <c r="S58" s="424">
        <f t="shared" si="50"/>
        <v>0</v>
      </c>
      <c r="T58" s="235"/>
      <c r="U58" s="234"/>
      <c r="V58" s="425">
        <f t="shared" si="51"/>
        <v>0</v>
      </c>
      <c r="W58" s="233"/>
      <c r="X58" s="234"/>
      <c r="Y58" s="424">
        <f t="shared" si="52"/>
        <v>0</v>
      </c>
      <c r="Z58" s="233"/>
      <c r="AA58" s="234"/>
      <c r="AB58" s="424">
        <f t="shared" si="53"/>
        <v>0</v>
      </c>
      <c r="AC58" s="233"/>
      <c r="AD58" s="234"/>
      <c r="AE58" s="424">
        <f t="shared" si="54"/>
        <v>0</v>
      </c>
      <c r="AF58" s="233"/>
      <c r="AG58" s="234"/>
      <c r="AH58" s="424">
        <f t="shared" si="55"/>
        <v>0</v>
      </c>
      <c r="AI58" s="425">
        <f t="shared" si="56"/>
        <v>0</v>
      </c>
      <c r="AJ58" s="426">
        <f t="shared" si="56"/>
        <v>0</v>
      </c>
      <c r="AK58" s="45">
        <f t="shared" si="56"/>
        <v>0</v>
      </c>
    </row>
    <row r="59" spans="1:39">
      <c r="A59" s="1318" t="str">
        <f>IF('Summary - SS'!A52:D52&lt;&gt;"",'Summary - SS'!A52:D52,"")</f>
        <v/>
      </c>
      <c r="B59" s="1318"/>
      <c r="C59" s="1318"/>
      <c r="D59" s="1318"/>
      <c r="E59" s="233"/>
      <c r="F59" s="234"/>
      <c r="G59" s="424">
        <f t="shared" si="46"/>
        <v>0</v>
      </c>
      <c r="H59" s="235"/>
      <c r="I59" s="234"/>
      <c r="J59" s="424">
        <f t="shared" si="47"/>
        <v>0</v>
      </c>
      <c r="K59" s="235"/>
      <c r="L59" s="234"/>
      <c r="M59" s="425">
        <f t="shared" si="48"/>
        <v>0</v>
      </c>
      <c r="N59" s="233"/>
      <c r="O59" s="234"/>
      <c r="P59" s="424">
        <f t="shared" si="49"/>
        <v>0</v>
      </c>
      <c r="Q59" s="233"/>
      <c r="R59" s="234"/>
      <c r="S59" s="424">
        <f t="shared" si="50"/>
        <v>0</v>
      </c>
      <c r="T59" s="235"/>
      <c r="U59" s="234"/>
      <c r="V59" s="425">
        <f t="shared" si="51"/>
        <v>0</v>
      </c>
      <c r="W59" s="233"/>
      <c r="X59" s="234"/>
      <c r="Y59" s="424">
        <f t="shared" si="52"/>
        <v>0</v>
      </c>
      <c r="Z59" s="233"/>
      <c r="AA59" s="234"/>
      <c r="AB59" s="424">
        <f t="shared" si="53"/>
        <v>0</v>
      </c>
      <c r="AC59" s="233"/>
      <c r="AD59" s="234"/>
      <c r="AE59" s="424">
        <f t="shared" si="54"/>
        <v>0</v>
      </c>
      <c r="AF59" s="233"/>
      <c r="AG59" s="234"/>
      <c r="AH59" s="424">
        <f t="shared" si="55"/>
        <v>0</v>
      </c>
      <c r="AI59" s="425">
        <f t="shared" si="56"/>
        <v>0</v>
      </c>
      <c r="AJ59" s="426">
        <f t="shared" si="56"/>
        <v>0</v>
      </c>
      <c r="AK59" s="45">
        <f t="shared" si="56"/>
        <v>0</v>
      </c>
    </row>
    <row r="60" spans="1:39" ht="18" customHeight="1">
      <c r="A60" s="1193" t="s">
        <v>274</v>
      </c>
      <c r="B60" s="1193"/>
      <c r="C60" s="1193"/>
      <c r="D60" s="1193"/>
      <c r="E60" s="284">
        <f t="shared" ref="E60:AH60" si="57">ROUND(SUM(E55:E59),0)</f>
        <v>0</v>
      </c>
      <c r="F60" s="285">
        <f t="shared" si="57"/>
        <v>0</v>
      </c>
      <c r="G60" s="286">
        <f t="shared" si="57"/>
        <v>0</v>
      </c>
      <c r="H60" s="287">
        <f t="shared" si="57"/>
        <v>0</v>
      </c>
      <c r="I60" s="285">
        <f t="shared" si="57"/>
        <v>0</v>
      </c>
      <c r="J60" s="286">
        <f t="shared" si="57"/>
        <v>0</v>
      </c>
      <c r="K60" s="287">
        <f t="shared" si="57"/>
        <v>0</v>
      </c>
      <c r="L60" s="285">
        <f t="shared" si="57"/>
        <v>0</v>
      </c>
      <c r="M60" s="261">
        <f t="shared" si="57"/>
        <v>0</v>
      </c>
      <c r="N60" s="284">
        <f t="shared" si="57"/>
        <v>0</v>
      </c>
      <c r="O60" s="285">
        <f t="shared" si="57"/>
        <v>0</v>
      </c>
      <c r="P60" s="286">
        <f t="shared" si="57"/>
        <v>0</v>
      </c>
      <c r="Q60" s="284">
        <f t="shared" si="57"/>
        <v>0</v>
      </c>
      <c r="R60" s="285">
        <f t="shared" si="57"/>
        <v>0</v>
      </c>
      <c r="S60" s="286">
        <f t="shared" si="57"/>
        <v>0</v>
      </c>
      <c r="T60" s="287">
        <f t="shared" si="57"/>
        <v>0</v>
      </c>
      <c r="U60" s="285">
        <f t="shared" si="57"/>
        <v>0</v>
      </c>
      <c r="V60" s="261">
        <f t="shared" si="57"/>
        <v>0</v>
      </c>
      <c r="W60" s="284">
        <f t="shared" si="57"/>
        <v>0</v>
      </c>
      <c r="X60" s="285">
        <f t="shared" si="57"/>
        <v>0</v>
      </c>
      <c r="Y60" s="286">
        <f t="shared" si="57"/>
        <v>0</v>
      </c>
      <c r="Z60" s="284">
        <f t="shared" si="57"/>
        <v>0</v>
      </c>
      <c r="AA60" s="285">
        <f t="shared" si="57"/>
        <v>0</v>
      </c>
      <c r="AB60" s="286">
        <f t="shared" si="57"/>
        <v>0</v>
      </c>
      <c r="AC60" s="284">
        <f t="shared" si="57"/>
        <v>0</v>
      </c>
      <c r="AD60" s="285">
        <f t="shared" si="57"/>
        <v>0</v>
      </c>
      <c r="AE60" s="286">
        <f t="shared" si="57"/>
        <v>0</v>
      </c>
      <c r="AF60" s="284">
        <f t="shared" si="57"/>
        <v>0</v>
      </c>
      <c r="AG60" s="285">
        <f t="shared" si="57"/>
        <v>0</v>
      </c>
      <c r="AH60" s="286">
        <f t="shared" si="57"/>
        <v>0</v>
      </c>
      <c r="AI60" s="261">
        <f t="shared" si="56"/>
        <v>0</v>
      </c>
      <c r="AJ60" s="262">
        <f t="shared" si="56"/>
        <v>0</v>
      </c>
      <c r="AK60" s="44">
        <f t="shared" si="56"/>
        <v>0</v>
      </c>
    </row>
    <row r="61" spans="1:39" ht="18" customHeight="1">
      <c r="A61" s="1193"/>
      <c r="B61" s="1193"/>
      <c r="C61" s="1193"/>
      <c r="D61" s="1193"/>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3" t="s">
        <v>275</v>
      </c>
      <c r="B62" s="1193"/>
      <c r="C62" s="1193"/>
      <c r="D62" s="1193"/>
      <c r="E62" s="631">
        <f>E53+E60</f>
        <v>0</v>
      </c>
      <c r="F62" s="375"/>
      <c r="G62" s="632">
        <f t="shared" ref="G62:AH62" si="58">G53+G60</f>
        <v>0</v>
      </c>
      <c r="H62" s="375">
        <f t="shared" si="58"/>
        <v>0</v>
      </c>
      <c r="I62" s="375"/>
      <c r="J62" s="632">
        <f t="shared" si="58"/>
        <v>0</v>
      </c>
      <c r="K62" s="375">
        <f t="shared" si="58"/>
        <v>0</v>
      </c>
      <c r="L62" s="375"/>
      <c r="M62" s="374">
        <f t="shared" si="58"/>
        <v>0</v>
      </c>
      <c r="N62" s="631">
        <f t="shared" si="58"/>
        <v>0</v>
      </c>
      <c r="O62" s="375"/>
      <c r="P62" s="632">
        <f t="shared" si="58"/>
        <v>0</v>
      </c>
      <c r="Q62" s="631">
        <f t="shared" si="58"/>
        <v>0</v>
      </c>
      <c r="R62" s="375"/>
      <c r="S62" s="632">
        <f t="shared" si="58"/>
        <v>0</v>
      </c>
      <c r="T62" s="375">
        <f t="shared" si="58"/>
        <v>0</v>
      </c>
      <c r="U62" s="375"/>
      <c r="V62" s="374">
        <f t="shared" si="58"/>
        <v>0</v>
      </c>
      <c r="W62" s="631">
        <f t="shared" si="58"/>
        <v>0</v>
      </c>
      <c r="X62" s="375"/>
      <c r="Y62" s="632">
        <f t="shared" si="58"/>
        <v>0</v>
      </c>
      <c r="Z62" s="631">
        <f t="shared" si="58"/>
        <v>0</v>
      </c>
      <c r="AA62" s="375"/>
      <c r="AB62" s="632">
        <f t="shared" si="58"/>
        <v>0</v>
      </c>
      <c r="AC62" s="631">
        <f t="shared" si="58"/>
        <v>0</v>
      </c>
      <c r="AD62" s="375"/>
      <c r="AE62" s="632">
        <f t="shared" si="58"/>
        <v>0</v>
      </c>
      <c r="AF62" s="631">
        <f t="shared" si="58"/>
        <v>0</v>
      </c>
      <c r="AG62" s="375"/>
      <c r="AH62" s="632">
        <f t="shared" si="58"/>
        <v>0</v>
      </c>
      <c r="AI62" s="374">
        <f t="shared" si="56"/>
        <v>0</v>
      </c>
      <c r="AJ62" s="257"/>
      <c r="AK62" s="431">
        <f>SUM(G62,J62,M62,P62,S62,V62,Y62,AB62,AE62,AH62)</f>
        <v>0</v>
      </c>
    </row>
    <row r="63" spans="1:39">
      <c r="A63" s="1201" t="s">
        <v>276</v>
      </c>
      <c r="B63" s="1201"/>
      <c r="C63" s="1201"/>
      <c r="D63" s="1201"/>
      <c r="E63" s="268">
        <f>IF(AND(E62-E31&gt;-2,E62-E31&lt;2),0,E62-E31)</f>
        <v>0</v>
      </c>
      <c r="F63" s="376"/>
      <c r="G63" s="282">
        <f>IF(AND(G62-G31&gt;-2,G62-G31&lt;2),0,G62-G31)</f>
        <v>0</v>
      </c>
      <c r="H63" s="466">
        <f>IF(AND(H62-H31&gt;-2,H62-H31&lt;2),0,H62-H31)</f>
        <v>0</v>
      </c>
      <c r="I63" s="476"/>
      <c r="J63" s="465">
        <f>IF(AND(J62-J31&gt;-2,J62-J31&lt;2),0,J62-J31)</f>
        <v>0</v>
      </c>
      <c r="K63" s="466">
        <f>IF(AND(K62-K31&gt;-2,K62-K31&lt;2),0,K62-K31)</f>
        <v>0</v>
      </c>
      <c r="L63" s="476"/>
      <c r="M63" s="467">
        <f>IF(AND(M62-M31&gt;-2,M62-M31&lt;2),0,M62-M31)</f>
        <v>0</v>
      </c>
      <c r="N63" s="464">
        <f>IF(AND(N62-N31&gt;-2,N62-N31&lt;2),0,N62-N31)</f>
        <v>0</v>
      </c>
      <c r="O63" s="476"/>
      <c r="P63" s="465">
        <f>IF(AND(P62-P31&gt;-2,P62-P31&lt;2),0,P62-P31)</f>
        <v>0</v>
      </c>
      <c r="Q63" s="464">
        <f>IF(AND(Q62-Q31&gt;-2,Q62-Q31&lt;2),0,Q62-Q31)</f>
        <v>0</v>
      </c>
      <c r="R63" s="476"/>
      <c r="S63" s="465">
        <f>IF(AND(S62-S31&gt;-2,S62-S31&lt;2),0,S62-S31)</f>
        <v>0</v>
      </c>
      <c r="T63" s="466">
        <f>IF(AND(T62-T31&gt;-2,T62-T31&lt;2),0,T62-T31)</f>
        <v>0</v>
      </c>
      <c r="U63" s="476"/>
      <c r="V63" s="467">
        <f>IF(AND(V62-V31&gt;-2,V62-V31&lt;2),0,V62-V31)</f>
        <v>0</v>
      </c>
      <c r="W63" s="464">
        <f>IF(AND(W62-W31&gt;-2,W62-W31&lt;2),0,W62-W31)</f>
        <v>0</v>
      </c>
      <c r="X63" s="476"/>
      <c r="Y63" s="465">
        <f>IF(AND(Y62-Y31&gt;-2,Y62-Y31&lt;2),0,Y62-Y31)</f>
        <v>0</v>
      </c>
      <c r="Z63" s="464">
        <f>IF(AND(Z62-Z31&gt;-2,Z62-Z31&lt;2),0,Z62-Z31)</f>
        <v>0</v>
      </c>
      <c r="AA63" s="476"/>
      <c r="AB63" s="465">
        <f>IF(AND(AB62-AB31&gt;-2,AB62-AB31&lt;2),0,AB62-AB31)</f>
        <v>0</v>
      </c>
      <c r="AC63" s="464">
        <f>IF(AND(AC62-AC31&gt;-2,AC62-AC31&lt;2),0,AC62-AC31)</f>
        <v>0</v>
      </c>
      <c r="AD63" s="476"/>
      <c r="AE63" s="465">
        <f>IF(AND(AE62-AE31&gt;-2,AE62-AE31&lt;2),0,AE62-AE31)</f>
        <v>0</v>
      </c>
      <c r="AF63" s="464">
        <f>IF(AND(AF62-AF31&gt;-2,AF62-AF31&lt;2),0,AF62-AF31)</f>
        <v>0</v>
      </c>
      <c r="AG63" s="476"/>
      <c r="AH63" s="465">
        <f>IF(AND(AH62-AH31&gt;-2,AH62-AH31&lt;2),0,AH62-AH31)</f>
        <v>0</v>
      </c>
      <c r="AI63" s="261">
        <f>IF(AND(AI62-AI31&gt;-4,AI62-AI31&lt;4),0,AI62-AI31)</f>
        <v>0</v>
      </c>
      <c r="AJ63" s="169"/>
      <c r="AK63" s="468">
        <f>IF(AND(AK62-AK31&gt;-4,AK62-AK31&lt;4),0,AK62-AK31)</f>
        <v>0</v>
      </c>
      <c r="AL63" s="46"/>
      <c r="AM63" s="46"/>
    </row>
    <row r="64" spans="1:39" ht="12.95"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00000000000001" customHeight="1">
      <c r="A65" s="62"/>
      <c r="B65" s="62"/>
      <c r="C65" s="62"/>
      <c r="D65" s="62"/>
      <c r="E65" s="56"/>
      <c r="AH65" s="52"/>
      <c r="AI65" s="52"/>
    </row>
    <row r="66" spans="1:35" ht="20.100000000000001" customHeight="1">
      <c r="A66" s="62"/>
      <c r="B66" s="62"/>
      <c r="C66" s="62"/>
      <c r="D66" s="62"/>
      <c r="E66" s="56"/>
      <c r="AH66" s="52"/>
      <c r="AI66" s="52"/>
    </row>
    <row r="67" spans="1:35">
      <c r="A67" s="808" t="s">
        <v>278</v>
      </c>
      <c r="B67" s="1183" t="str">
        <f>IF('Summary - SS'!B60:D60&lt;&gt;"",'Summary - SS'!B60:D60,"")</f>
        <v/>
      </c>
      <c r="C67" s="1183"/>
      <c r="D67" s="1183"/>
      <c r="E67" s="56"/>
    </row>
    <row r="68" spans="1:35">
      <c r="A68" s="808" t="s">
        <v>279</v>
      </c>
      <c r="B68" s="1183" t="str">
        <f>IF('Summary - SS'!B61:D61&lt;&gt;"",'Summary - SS'!B61:D61,"")</f>
        <v/>
      </c>
      <c r="C68" s="1183"/>
      <c r="D68" s="1183"/>
      <c r="E68" s="56"/>
    </row>
    <row r="69" spans="1:35" ht="17.25" customHeight="1">
      <c r="A69" s="808" t="s">
        <v>280</v>
      </c>
      <c r="B69" s="1183" t="str">
        <f>IF('Summary - SS'!B62:D62&lt;&gt;"",'Summary - SS'!B62:D62,"")</f>
        <v/>
      </c>
      <c r="C69" s="1183"/>
      <c r="D69" s="1183"/>
      <c r="E69" s="56"/>
      <c r="AH69" s="53"/>
    </row>
    <row r="70" spans="1:35" ht="17.25" customHeight="1">
      <c r="A70" s="808" t="s">
        <v>281</v>
      </c>
      <c r="B70" s="1183" t="str">
        <f>IF('Summary - SS'!B63:D63&lt;&gt;"",'Summary - SS'!B63:D63,"")</f>
        <v/>
      </c>
      <c r="C70" s="1183"/>
      <c r="D70" s="1183"/>
      <c r="E70" s="56"/>
      <c r="AH70" s="53"/>
    </row>
    <row r="71" spans="1:35" ht="15.75" customHeight="1">
      <c r="A71" s="1193"/>
      <c r="B71" s="1193"/>
      <c r="C71" s="1193"/>
      <c r="D71" s="830"/>
      <c r="E71" s="189"/>
    </row>
    <row r="72" spans="1:35">
      <c r="A72" s="1585" t="s">
        <v>282</v>
      </c>
      <c r="B72" s="1586"/>
      <c r="C72" s="1587" t="e">
        <f>_xlfn.SINGLE('Summary - SS'!#REF!)</f>
        <v>#REF!</v>
      </c>
      <c r="D72" s="1588"/>
    </row>
    <row r="87" spans="1:37">
      <c r="A87" s="49" t="s">
        <v>231</v>
      </c>
      <c r="B87" s="49"/>
      <c r="C87" s="49"/>
      <c r="D87" s="49"/>
      <c r="E87" s="49">
        <v>1</v>
      </c>
      <c r="F87" s="49">
        <v>1</v>
      </c>
      <c r="G87" s="49">
        <v>1</v>
      </c>
      <c r="H87" s="49">
        <f>E87+1</f>
        <v>2</v>
      </c>
      <c r="I87" s="49">
        <f t="shared" ref="I87:AH87" si="59">F87+1</f>
        <v>2</v>
      </c>
      <c r="J87" s="49">
        <f t="shared" si="59"/>
        <v>2</v>
      </c>
      <c r="K87" s="49">
        <f t="shared" si="59"/>
        <v>3</v>
      </c>
      <c r="L87" s="49">
        <f t="shared" si="59"/>
        <v>3</v>
      </c>
      <c r="M87" s="49">
        <f t="shared" si="59"/>
        <v>3</v>
      </c>
      <c r="N87" s="49">
        <f t="shared" si="59"/>
        <v>4</v>
      </c>
      <c r="O87" s="49">
        <f t="shared" si="59"/>
        <v>4</v>
      </c>
      <c r="P87" s="49">
        <f t="shared" si="59"/>
        <v>4</v>
      </c>
      <c r="Q87" s="49">
        <f t="shared" si="59"/>
        <v>5</v>
      </c>
      <c r="R87" s="49">
        <f t="shared" si="59"/>
        <v>5</v>
      </c>
      <c r="S87" s="49">
        <f t="shared" si="59"/>
        <v>5</v>
      </c>
      <c r="T87" s="49">
        <f t="shared" si="59"/>
        <v>6</v>
      </c>
      <c r="U87" s="49">
        <f t="shared" si="59"/>
        <v>6</v>
      </c>
      <c r="V87" s="49">
        <f t="shared" si="59"/>
        <v>6</v>
      </c>
      <c r="W87" s="49">
        <f t="shared" si="59"/>
        <v>7</v>
      </c>
      <c r="X87" s="49">
        <f t="shared" si="59"/>
        <v>7</v>
      </c>
      <c r="Y87" s="49">
        <f t="shared" si="59"/>
        <v>7</v>
      </c>
      <c r="Z87" s="49">
        <f t="shared" si="59"/>
        <v>8</v>
      </c>
      <c r="AA87" s="49">
        <f t="shared" si="59"/>
        <v>8</v>
      </c>
      <c r="AB87" s="49">
        <f t="shared" si="59"/>
        <v>8</v>
      </c>
      <c r="AC87" s="49">
        <f t="shared" si="59"/>
        <v>9</v>
      </c>
      <c r="AD87" s="49">
        <f t="shared" si="59"/>
        <v>9</v>
      </c>
      <c r="AE87" s="49">
        <f t="shared" si="59"/>
        <v>9</v>
      </c>
      <c r="AF87" s="49">
        <f t="shared" si="59"/>
        <v>10</v>
      </c>
      <c r="AG87" s="49">
        <f t="shared" si="59"/>
        <v>10</v>
      </c>
      <c r="AH87" s="49">
        <f t="shared" si="59"/>
        <v>10</v>
      </c>
      <c r="AI87" s="49">
        <f>$D$5</f>
        <v>5</v>
      </c>
      <c r="AJ87" s="49" t="e">
        <f>$D$6</f>
        <v>#REF!</v>
      </c>
      <c r="AK87" s="49" t="e">
        <f>$D$6</f>
        <v>#REF!</v>
      </c>
    </row>
    <row r="88" spans="1:37">
      <c r="A88" s="49" t="s">
        <v>232</v>
      </c>
      <c r="B88" s="49"/>
      <c r="C88" s="49"/>
      <c r="D88" s="49"/>
      <c r="E88" s="50" t="e">
        <f>'Summary - SS'!#REF!</f>
        <v>#REF!</v>
      </c>
      <c r="F88" s="50" t="e">
        <f>'Summary - SS'!#REF!</f>
        <v>#REF!</v>
      </c>
      <c r="G88" s="50">
        <f>'Summary - SS'!E80</f>
        <v>45413</v>
      </c>
      <c r="H88" s="50" t="e">
        <f>'Summary - SS'!#REF!</f>
        <v>#REF!</v>
      </c>
      <c r="I88" s="50" t="e">
        <f>'Summary - SS'!#REF!</f>
        <v>#REF!</v>
      </c>
      <c r="J88" s="50">
        <f>'Summary - SS'!F80</f>
        <v>45474</v>
      </c>
      <c r="K88" s="50" t="e">
        <f>'Summary - SS'!#REF!</f>
        <v>#REF!</v>
      </c>
      <c r="L88" s="50" t="e">
        <f>'Summary - SS'!#REF!</f>
        <v>#REF!</v>
      </c>
      <c r="M88" s="50">
        <f>'Summary - SS'!G80</f>
        <v>45839</v>
      </c>
      <c r="N88" s="50" t="e">
        <f>'Summary - SS'!#REF!</f>
        <v>#REF!</v>
      </c>
      <c r="O88" s="50" t="e">
        <f>'Summary - SS'!#REF!</f>
        <v>#REF!</v>
      </c>
      <c r="P88" s="50">
        <f>'Summary - SS'!H80</f>
        <v>46204</v>
      </c>
      <c r="Q88" s="50" t="e">
        <f>'Summary - SS'!#REF!</f>
        <v>#REF!</v>
      </c>
      <c r="R88" s="50" t="e">
        <f>'Summary - SS'!#REF!</f>
        <v>#REF!</v>
      </c>
      <c r="S88" s="50">
        <f>'Summary - SS'!I80</f>
        <v>46569</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45413</v>
      </c>
      <c r="AJ88" s="50">
        <f>$B$6</f>
        <v>45413</v>
      </c>
      <c r="AK88" s="50">
        <f>$B$6</f>
        <v>45413</v>
      </c>
    </row>
    <row r="89" spans="1:37" ht="13.5" customHeight="1">
      <c r="A89" s="49" t="s">
        <v>233</v>
      </c>
      <c r="B89" s="49"/>
      <c r="C89" s="49"/>
      <c r="D89" s="49"/>
      <c r="E89" s="50" t="e">
        <f>'Summary - SS'!#REF!</f>
        <v>#REF!</v>
      </c>
      <c r="F89" s="50" t="e">
        <f>'Summary - SS'!#REF!</f>
        <v>#REF!</v>
      </c>
      <c r="G89" s="50">
        <f>'Summary - SS'!E81</f>
        <v>45473</v>
      </c>
      <c r="H89" s="50" t="e">
        <f>'Summary - SS'!#REF!</f>
        <v>#REF!</v>
      </c>
      <c r="I89" s="50" t="e">
        <f>'Summary - SS'!#REF!</f>
        <v>#REF!</v>
      </c>
      <c r="J89" s="50">
        <f>'Summary - SS'!F81</f>
        <v>45838</v>
      </c>
      <c r="K89" s="50" t="e">
        <f>'Summary - SS'!#REF!</f>
        <v>#REF!</v>
      </c>
      <c r="L89" s="50" t="e">
        <f>'Summary - SS'!#REF!</f>
        <v>#REF!</v>
      </c>
      <c r="M89" s="50">
        <f>'Summary - SS'!G81</f>
        <v>46203</v>
      </c>
      <c r="N89" s="50" t="e">
        <f>'Summary - SS'!#REF!</f>
        <v>#REF!</v>
      </c>
      <c r="O89" s="50" t="e">
        <f>'Summary - SS'!#REF!</f>
        <v>#REF!</v>
      </c>
      <c r="P89" s="50">
        <f>'Summary - SS'!H81</f>
        <v>46568</v>
      </c>
      <c r="Q89" s="50" t="e">
        <f>'Summary - SS'!#REF!</f>
        <v>#REF!</v>
      </c>
      <c r="R89" s="50" t="e">
        <f>'Summary - SS'!#REF!</f>
        <v>#REF!</v>
      </c>
      <c r="S89" s="50">
        <f>'Summary - SS'!I81</f>
        <v>46934</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47238</v>
      </c>
      <c r="AJ89" s="50">
        <f t="shared" ref="AJ89:AK89" si="60">DATE(YEAR(AJ88)+$D$5,MONTH(AJ88),DAY(AJ88))-1</f>
        <v>47238</v>
      </c>
      <c r="AK89" s="50">
        <f t="shared" si="60"/>
        <v>47238</v>
      </c>
    </row>
    <row r="90" spans="1:37">
      <c r="A90" s="49" t="s">
        <v>220</v>
      </c>
      <c r="B90" s="49"/>
      <c r="C90" s="49"/>
      <c r="D90" s="49"/>
      <c r="E90" s="50">
        <f>$B$3</f>
        <v>0</v>
      </c>
      <c r="F90" s="50">
        <f t="shared" ref="F90:AK90" si="61">$B$3</f>
        <v>0</v>
      </c>
      <c r="G90" s="50">
        <f t="shared" si="61"/>
        <v>0</v>
      </c>
      <c r="H90" s="50">
        <f t="shared" si="61"/>
        <v>0</v>
      </c>
      <c r="I90" s="50">
        <f t="shared" si="61"/>
        <v>0</v>
      </c>
      <c r="J90" s="50">
        <f t="shared" si="61"/>
        <v>0</v>
      </c>
      <c r="K90" s="50">
        <f t="shared" si="61"/>
        <v>0</v>
      </c>
      <c r="L90" s="50">
        <f t="shared" si="61"/>
        <v>0</v>
      </c>
      <c r="M90" s="50">
        <f t="shared" si="61"/>
        <v>0</v>
      </c>
      <c r="N90" s="50">
        <f t="shared" si="61"/>
        <v>0</v>
      </c>
      <c r="O90" s="50">
        <f t="shared" si="61"/>
        <v>0</v>
      </c>
      <c r="P90" s="50">
        <f t="shared" si="61"/>
        <v>0</v>
      </c>
      <c r="Q90" s="50">
        <f t="shared" si="61"/>
        <v>0</v>
      </c>
      <c r="R90" s="50">
        <f t="shared" si="61"/>
        <v>0</v>
      </c>
      <c r="S90" s="50">
        <f t="shared" si="61"/>
        <v>0</v>
      </c>
      <c r="T90" s="50">
        <f t="shared" si="61"/>
        <v>0</v>
      </c>
      <c r="U90" s="50">
        <f t="shared" si="61"/>
        <v>0</v>
      </c>
      <c r="V90" s="50">
        <f t="shared" si="61"/>
        <v>0</v>
      </c>
      <c r="W90" s="50">
        <f t="shared" si="61"/>
        <v>0</v>
      </c>
      <c r="X90" s="50">
        <f t="shared" si="61"/>
        <v>0</v>
      </c>
      <c r="Y90" s="50">
        <f t="shared" si="61"/>
        <v>0</v>
      </c>
      <c r="Z90" s="50">
        <f t="shared" si="61"/>
        <v>0</v>
      </c>
      <c r="AA90" s="50">
        <f t="shared" si="61"/>
        <v>0</v>
      </c>
      <c r="AB90" s="50">
        <f t="shared" si="61"/>
        <v>0</v>
      </c>
      <c r="AC90" s="50">
        <f t="shared" si="61"/>
        <v>0</v>
      </c>
      <c r="AD90" s="50">
        <f t="shared" si="61"/>
        <v>0</v>
      </c>
      <c r="AE90" s="50">
        <f t="shared" si="61"/>
        <v>0</v>
      </c>
      <c r="AF90" s="50">
        <f t="shared" si="61"/>
        <v>0</v>
      </c>
      <c r="AG90" s="50">
        <f t="shared" si="61"/>
        <v>0</v>
      </c>
      <c r="AH90" s="50">
        <f t="shared" si="61"/>
        <v>0</v>
      </c>
      <c r="AI90" s="50">
        <f t="shared" si="61"/>
        <v>0</v>
      </c>
      <c r="AJ90" s="50">
        <f t="shared" si="61"/>
        <v>0</v>
      </c>
      <c r="AK90" s="50">
        <f t="shared" si="61"/>
        <v>0</v>
      </c>
    </row>
    <row r="91" spans="1:37">
      <c r="A91" s="51" t="s">
        <v>234</v>
      </c>
      <c r="B91" s="51"/>
      <c r="C91" s="51"/>
      <c r="D91" s="51"/>
      <c r="E91" s="51" t="e">
        <f>IF((AND(E87&gt;$D$5,E87&lt;=$D$6)),E87-$D$5,0)</f>
        <v>#REF!</v>
      </c>
      <c r="F91" s="51" t="e">
        <f t="shared" ref="F91:AH91" si="62">IF((AND(F87&gt;$D$5,F87&lt;=$D$6)),F87-$D$5,0)</f>
        <v>#REF!</v>
      </c>
      <c r="G91" s="51" t="e">
        <f t="shared" si="62"/>
        <v>#REF!</v>
      </c>
      <c r="H91" s="51" t="e">
        <f t="shared" si="62"/>
        <v>#REF!</v>
      </c>
      <c r="I91" s="51" t="e">
        <f t="shared" si="62"/>
        <v>#REF!</v>
      </c>
      <c r="J91" s="51" t="e">
        <f t="shared" si="62"/>
        <v>#REF!</v>
      </c>
      <c r="K91" s="51" t="e">
        <f t="shared" si="62"/>
        <v>#REF!</v>
      </c>
      <c r="L91" s="51" t="e">
        <f t="shared" si="62"/>
        <v>#REF!</v>
      </c>
      <c r="M91" s="51" t="e">
        <f t="shared" si="62"/>
        <v>#REF!</v>
      </c>
      <c r="N91" s="51" t="e">
        <f t="shared" si="62"/>
        <v>#REF!</v>
      </c>
      <c r="O91" s="51" t="e">
        <f t="shared" si="62"/>
        <v>#REF!</v>
      </c>
      <c r="P91" s="51" t="e">
        <f t="shared" si="62"/>
        <v>#REF!</v>
      </c>
      <c r="Q91" s="51" t="e">
        <f t="shared" si="62"/>
        <v>#REF!</v>
      </c>
      <c r="R91" s="51" t="e">
        <f t="shared" si="62"/>
        <v>#REF!</v>
      </c>
      <c r="S91" s="51" t="e">
        <f t="shared" si="62"/>
        <v>#REF!</v>
      </c>
      <c r="T91" s="51" t="e">
        <f t="shared" si="62"/>
        <v>#REF!</v>
      </c>
      <c r="U91" s="51" t="e">
        <f t="shared" si="62"/>
        <v>#REF!</v>
      </c>
      <c r="V91" s="51" t="e">
        <f t="shared" si="62"/>
        <v>#REF!</v>
      </c>
      <c r="W91" s="51" t="e">
        <f t="shared" si="62"/>
        <v>#REF!</v>
      </c>
      <c r="X91" s="51" t="e">
        <f t="shared" si="62"/>
        <v>#REF!</v>
      </c>
      <c r="Y91" s="51" t="e">
        <f t="shared" si="62"/>
        <v>#REF!</v>
      </c>
      <c r="Z91" s="51" t="e">
        <f t="shared" si="62"/>
        <v>#REF!</v>
      </c>
      <c r="AA91" s="51" t="e">
        <f t="shared" si="62"/>
        <v>#REF!</v>
      </c>
      <c r="AB91" s="51" t="e">
        <f t="shared" si="62"/>
        <v>#REF!</v>
      </c>
      <c r="AC91" s="51" t="e">
        <f t="shared" si="62"/>
        <v>#REF!</v>
      </c>
      <c r="AD91" s="51" t="e">
        <f t="shared" si="62"/>
        <v>#REF!</v>
      </c>
      <c r="AE91" s="51" t="e">
        <f t="shared" si="62"/>
        <v>#REF!</v>
      </c>
      <c r="AF91" s="51" t="e">
        <f t="shared" si="62"/>
        <v>#REF!</v>
      </c>
      <c r="AG91" s="51" t="e">
        <f t="shared" si="62"/>
        <v>#REF!</v>
      </c>
      <c r="AH91" s="51" t="e">
        <f t="shared" si="62"/>
        <v>#REF!</v>
      </c>
    </row>
    <row r="92" spans="1:37">
      <c r="AI92" s="33" t="str">
        <f>TEXT($B$5,"m/d/yyyy")</f>
        <v>5/1/2024</v>
      </c>
      <c r="AJ92" s="33" t="str">
        <f>TEXT($B$6,"m/d/yyyy")</f>
        <v>5/1/2024</v>
      </c>
      <c r="AK92" s="33" t="str">
        <f>TEXT($B$6,"m/d/yyyy")</f>
        <v>5/1/2024</v>
      </c>
    </row>
    <row r="93" spans="1:37">
      <c r="AI93" s="33" t="str">
        <f>TEXT($C$5,"m/d/yyyy")</f>
        <v>6/30/2028</v>
      </c>
      <c r="AJ93" s="33" t="str">
        <f t="shared" ref="AJ93:AK93" si="63">TEXT($C$5,"m/d/yyyy")</f>
        <v>6/30/2028</v>
      </c>
      <c r="AK93" s="33" t="str">
        <f t="shared" si="63"/>
        <v>6/30/2028</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292" priority="49">
      <formula>LEN(TRIM(B7))=0</formula>
    </cfRule>
  </conditionalFormatting>
  <conditionalFormatting sqref="B16">
    <cfRule type="containsBlanks" dxfId="291" priority="36">
      <formula>LEN(TRIM(B16))=0</formula>
    </cfRule>
  </conditionalFormatting>
  <conditionalFormatting sqref="B15:C15">
    <cfRule type="cellIs" dxfId="290" priority="26" operator="lessThan">
      <formula>0</formula>
    </cfRule>
  </conditionalFormatting>
  <conditionalFormatting sqref="B10:D10">
    <cfRule type="cellIs" dxfId="289" priority="6" operator="equal">
      <formula>"New Agreement"</formula>
    </cfRule>
    <cfRule type="cellIs" dxfId="288" priority="7" stopIfTrue="1" operator="equal">
      <formula>"Amendment"</formula>
    </cfRule>
    <cfRule type="cellIs" dxfId="287" priority="8" operator="equal">
      <formula>"Modification"</formula>
    </cfRule>
    <cfRule type="cellIs" dxfId="286" priority="9" operator="equal">
      <formula>"Revision"</formula>
    </cfRule>
    <cfRule type="containsBlanks" dxfId="285" priority="10">
      <formula>LEN(TRIM(B10))=0</formula>
    </cfRule>
  </conditionalFormatting>
  <conditionalFormatting sqref="E26 G26:H26 J26:K26 M26:N26 P26:Q26 S26:T26 V26:W26 Y26:Z26 AB26:AC26 AE26:AF26 AH26">
    <cfRule type="containsBlanks" dxfId="284" priority="33">
      <formula>LEN(TRIM(E26))=0</formula>
    </cfRule>
  </conditionalFormatting>
  <conditionalFormatting sqref="E30 G30:H30 J30:K30 M30:N30 P30:Q30 S30:T30 V30:W30 Y30:Z30 AB30:AC30 AE30:AF30 AH30">
    <cfRule type="containsBlanks" dxfId="283" priority="29">
      <formula>LEN(TRIM(E30))=0</formula>
    </cfRule>
  </conditionalFormatting>
  <conditionalFormatting sqref="E18:AH22">
    <cfRule type="expression" dxfId="282" priority="2">
      <formula>E$87&gt;$D$6</formula>
    </cfRule>
  </conditionalFormatting>
  <conditionalFormatting sqref="E20:AH53">
    <cfRule type="expression" dxfId="281" priority="1">
      <formula>E$90&gt;E$89</formula>
    </cfRule>
  </conditionalFormatting>
  <conditionalFormatting sqref="E23:AH63">
    <cfRule type="expression" dxfId="280" priority="306">
      <formula>E$87&gt;$D$6</formula>
    </cfRule>
  </conditionalFormatting>
  <conditionalFormatting sqref="E30:AH30">
    <cfRule type="expression" dxfId="279" priority="28">
      <formula>COUNTIF($A$34:$D$53,"*HUD*")=0</formula>
    </cfRule>
  </conditionalFormatting>
  <conditionalFormatting sqref="E63:AK63">
    <cfRule type="cellIs" dxfId="278" priority="51" operator="notBetween">
      <formula>-2</formula>
      <formula>2</formula>
    </cfRule>
  </conditionalFormatting>
  <conditionalFormatting sqref="F21 I21 L21 O21 F23:F25 I23:I25 L23:L25 O23:O25 R23:R25 U23:U25 X23:X25 AA23:AA25 AD23:AD25 AG23:AG25 AJ23:AJ25 AJ28:AJ61">
    <cfRule type="cellIs" dxfId="277" priority="59" operator="notEqual">
      <formula>0</formula>
    </cfRule>
  </conditionalFormatting>
  <conditionalFormatting sqref="F28:F62 I28:I62 L28:L62 O28:O62 R28:R62 U28:U62 X28:X62 AA28:AA62 AD28:AD62 AG28:AG62">
    <cfRule type="cellIs" dxfId="276" priority="30" operator="notEqual">
      <formula>0</formula>
    </cfRule>
  </conditionalFormatting>
  <conditionalFormatting sqref="H54:AH63 E63:AH63 E54:G62">
    <cfRule type="expression" dxfId="275" priority="255">
      <formula>E$90&gt;E$89</formula>
    </cfRule>
  </conditionalFormatting>
  <conditionalFormatting sqref="Q32:Q33">
    <cfRule type="cellIs" dxfId="274" priority="4" operator="notEqual">
      <formula>0</formula>
    </cfRule>
  </conditionalFormatting>
  <conditionalFormatting sqref="Q54:Q55">
    <cfRule type="cellIs" dxfId="273" priority="5" operator="notEqual">
      <formula>0</formula>
    </cfRule>
  </conditionalFormatting>
  <conditionalFormatting sqref="AJ62:AJ63 F63 I63 L63 O63 R63 U63 X63 AA63 AD63 AG63">
    <cfRule type="cellIs" dxfId="272"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H566"/>
  <sheetViews>
    <sheetView showGridLines="0" showZeros="0" zoomScale="85" zoomScaleNormal="85" workbookViewId="0">
      <pane xSplit="1" ySplit="14" topLeftCell="BS15"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51" customWidth="1"/>
    <col min="2" max="2" width="45.85546875" style="293" customWidth="1"/>
    <col min="3" max="3" width="14.7109375" style="251" customWidth="1" outlineLevel="1"/>
    <col min="4" max="5" width="11" style="251" customWidth="1" outlineLevel="1"/>
    <col min="6" max="6" width="11" style="251" customWidth="1"/>
    <col min="7" max="7" width="15.7109375" style="251" customWidth="1" outlineLevel="1"/>
    <col min="8" max="8" width="15.7109375" style="292" customWidth="1" outlineLevel="1"/>
    <col min="9" max="9" width="15.7109375" style="251" customWidth="1"/>
    <col min="10" max="10" width="15.7109375" style="251" customWidth="1" outlineLevel="1"/>
    <col min="11" max="12" width="11" style="251" customWidth="1" outlineLevel="1"/>
    <col min="13" max="13" width="11" style="251" customWidth="1"/>
    <col min="14" max="14" width="15.7109375" style="251" customWidth="1" outlineLevel="1"/>
    <col min="15" max="15" width="15.7109375" style="292" customWidth="1" outlineLevel="1"/>
    <col min="16" max="16" width="15.7109375" style="251" customWidth="1"/>
    <col min="17" max="17" width="15.7109375" style="251" customWidth="1" outlineLevel="1"/>
    <col min="18" max="19" width="11" style="251" customWidth="1" outlineLevel="1"/>
    <col min="20" max="20" width="11" style="251" customWidth="1"/>
    <col min="21" max="21" width="15.7109375" style="251" customWidth="1" outlineLevel="1"/>
    <col min="22" max="22" width="15.7109375" style="292" customWidth="1" outlineLevel="1"/>
    <col min="23" max="23" width="15.7109375" style="251" customWidth="1"/>
    <col min="24" max="24" width="15.7109375" style="251" customWidth="1" outlineLevel="1"/>
    <col min="25" max="26" width="11" style="251" customWidth="1" outlineLevel="1"/>
    <col min="27" max="27" width="11" style="251" customWidth="1"/>
    <col min="28" max="28" width="15.7109375" style="251" customWidth="1" outlineLevel="1"/>
    <col min="29" max="29" width="15.7109375" style="292" customWidth="1" outlineLevel="1"/>
    <col min="30" max="30" width="15.7109375" style="251" customWidth="1"/>
    <col min="31" max="31" width="15.7109375" style="251" customWidth="1" outlineLevel="1"/>
    <col min="32" max="33" width="11" style="251" customWidth="1" outlineLevel="1"/>
    <col min="34" max="34" width="11" style="251" customWidth="1"/>
    <col min="35" max="35" width="15.7109375" style="251" customWidth="1" outlineLevel="1"/>
    <col min="36" max="36" width="15.7109375" style="292" customWidth="1" outlineLevel="1"/>
    <col min="37" max="37" width="15.7109375" style="251" customWidth="1"/>
    <col min="38" max="38" width="15.7109375" style="251" customWidth="1" outlineLevel="1"/>
    <col min="39" max="40" width="11" style="251" customWidth="1" outlineLevel="1"/>
    <col min="41" max="41" width="11" style="251" customWidth="1"/>
    <col min="42" max="42" width="15.7109375" style="251" customWidth="1" outlineLevel="1"/>
    <col min="43" max="43" width="15.7109375" style="292" customWidth="1" outlineLevel="1"/>
    <col min="44" max="44" width="15.7109375" style="251" customWidth="1"/>
    <col min="45" max="45" width="15.7109375" style="251" customWidth="1" outlineLevel="1"/>
    <col min="46" max="47" width="11" style="251" customWidth="1" outlineLevel="1"/>
    <col min="48" max="48" width="11" style="251" customWidth="1"/>
    <col min="49" max="49" width="15.7109375" style="251" customWidth="1" outlineLevel="1"/>
    <col min="50" max="50" width="15.7109375" style="292" customWidth="1" outlineLevel="1"/>
    <col min="51" max="51" width="15.7109375" style="251" customWidth="1"/>
    <col min="52" max="52" width="15.7109375" style="251" customWidth="1" outlineLevel="1"/>
    <col min="53" max="54" width="11" style="251" customWidth="1" outlineLevel="1"/>
    <col min="55" max="55" width="11" style="251" customWidth="1"/>
    <col min="56" max="56" width="15.7109375" style="251" customWidth="1" outlineLevel="1"/>
    <col min="57" max="57" width="15.7109375" style="292" customWidth="1" outlineLevel="1"/>
    <col min="58" max="58" width="15.7109375" style="251" customWidth="1"/>
    <col min="59" max="59" width="15.7109375" style="251" customWidth="1" outlineLevel="1"/>
    <col min="60" max="61" width="11" style="251" customWidth="1" outlineLevel="1"/>
    <col min="62" max="62" width="11" style="251" customWidth="1"/>
    <col min="63" max="63" width="15.7109375" style="251" customWidth="1" outlineLevel="1"/>
    <col min="64" max="64" width="15.7109375" style="292" customWidth="1" outlineLevel="1"/>
    <col min="65" max="65" width="15.7109375" style="251" customWidth="1"/>
    <col min="66" max="66" width="15.7109375" style="56" customWidth="1" outlineLevel="1"/>
    <col min="67" max="67" width="12.5703125" style="56" customWidth="1" outlineLevel="1"/>
    <col min="68" max="68" width="9.7109375" style="66" customWidth="1" outlineLevel="1"/>
    <col min="69" max="69" width="10.28515625" style="251" customWidth="1"/>
    <col min="70" max="71" width="17.7109375" style="251" customWidth="1" outlineLevel="1"/>
    <col min="72" max="72" width="17.7109375" style="251" customWidth="1"/>
    <col min="73" max="74" width="17.7109375" style="251" customWidth="1" outlineLevel="1"/>
    <col min="75" max="105" width="17.7109375" style="251" customWidth="1"/>
    <col min="106" max="16384" width="17.7109375" style="251"/>
  </cols>
  <sheetData>
    <row r="1" spans="1:112" s="56" customFormat="1">
      <c r="A1" s="63" t="str">
        <f>'Summary (6)'!A1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(6)'!B3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(6)'!A7</f>
        <v>Provider Name</v>
      </c>
      <c r="B4" s="579">
        <f>'Summary (6)'!B7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(6)'!A8</f>
        <v>Program</v>
      </c>
      <c r="B5" s="579" t="str">
        <f>'Summary (6)'!B8</f>
        <v>RFQ #142 TAY Site in SOMA</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(6)'!A9</f>
        <v>F$P Contract ID#</v>
      </c>
      <c r="B6" s="507" t="e">
        <f>'Summary (6)'!B9</f>
        <v>#REF!</v>
      </c>
      <c r="BN6" s="1589"/>
      <c r="BO6" s="1589"/>
      <c r="BP6" s="1589"/>
    </row>
    <row r="7" spans="1:112" s="70" customFormat="1">
      <c r="A7" s="229" t="s">
        <v>283</v>
      </c>
      <c r="B7" s="582">
        <f>'Summary (6)'!B12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5" thickBot="1">
      <c r="A9" s="251"/>
      <c r="B9" s="134"/>
      <c r="C9" s="1590" t="e">
        <f>'Summary (6)'!H17</f>
        <v>#REF!</v>
      </c>
      <c r="D9" s="1590"/>
      <c r="E9" s="1590"/>
      <c r="F9" s="1590"/>
      <c r="G9" s="1590"/>
      <c r="H9" s="1590"/>
      <c r="I9" s="1590"/>
      <c r="J9" s="1590" t="e">
        <f>'Summary (6)'!K17</f>
        <v>#REF!</v>
      </c>
      <c r="K9" s="1590"/>
      <c r="L9" s="1590"/>
      <c r="M9" s="1590"/>
      <c r="N9" s="1590"/>
      <c r="O9" s="1590"/>
      <c r="P9" s="1590"/>
      <c r="Q9" s="1590" t="e">
        <f>'Summary (6)'!N17</f>
        <v>#REF!</v>
      </c>
      <c r="R9" s="1590"/>
      <c r="S9" s="1590"/>
      <c r="T9" s="1590"/>
      <c r="U9" s="1590"/>
      <c r="V9" s="1590"/>
      <c r="W9" s="1590"/>
      <c r="X9" s="1590" t="e">
        <f>'Summary (6)'!Q17</f>
        <v>#REF!</v>
      </c>
      <c r="Y9" s="1590"/>
      <c r="Z9" s="1590"/>
      <c r="AA9" s="1590"/>
      <c r="AB9" s="1590"/>
      <c r="AC9" s="1590"/>
      <c r="AD9" s="1590"/>
      <c r="AE9" s="1590" t="e">
        <f>'Summary (6)'!T17</f>
        <v>#REF!</v>
      </c>
      <c r="AF9" s="1590"/>
      <c r="AG9" s="1590"/>
      <c r="AH9" s="1590"/>
      <c r="AI9" s="1590"/>
      <c r="AJ9" s="1590"/>
      <c r="AK9" s="1590"/>
      <c r="AL9" s="1590" t="e">
        <f>'Summary (6)'!W17</f>
        <v>#REF!</v>
      </c>
      <c r="AM9" s="1590"/>
      <c r="AN9" s="1590"/>
      <c r="AO9" s="1590"/>
      <c r="AP9" s="1590"/>
      <c r="AQ9" s="1590"/>
      <c r="AR9" s="1590"/>
      <c r="AS9" s="1590" t="e">
        <f>'Summary (6)'!Z17</f>
        <v>#REF!</v>
      </c>
      <c r="AT9" s="1590"/>
      <c r="AU9" s="1590"/>
      <c r="AV9" s="1590"/>
      <c r="AW9" s="1590"/>
      <c r="AX9" s="1590"/>
      <c r="AY9" s="1590"/>
      <c r="AZ9" s="1590" t="e">
        <f>'Summary (6)'!AC17</f>
        <v>#REF!</v>
      </c>
      <c r="BA9" s="1590"/>
      <c r="BB9" s="1590"/>
      <c r="BC9" s="1590"/>
      <c r="BD9" s="1590"/>
      <c r="BE9" s="1590"/>
      <c r="BF9" s="1590"/>
      <c r="BG9" s="1590" t="e">
        <f>'Summary (6)'!AF17</f>
        <v>#REF!</v>
      </c>
      <c r="BH9" s="1590"/>
      <c r="BI9" s="1590"/>
      <c r="BJ9" s="1590"/>
      <c r="BK9" s="1590"/>
      <c r="BL9" s="1590"/>
      <c r="BM9" s="1590"/>
      <c r="BN9" s="1590">
        <f>'Summary (6)'!AM17</f>
        <v>0</v>
      </c>
      <c r="BO9" s="1590"/>
      <c r="BP9" s="1590"/>
      <c r="BQ9" s="1590"/>
      <c r="BR9" s="1590"/>
      <c r="BS9" s="1590"/>
      <c r="BT9" s="1590"/>
    </row>
    <row r="10" spans="1:112" ht="18" customHeight="1">
      <c r="A10" s="1388"/>
      <c r="B10" s="1389"/>
      <c r="C10" s="1406" t="s">
        <v>237</v>
      </c>
      <c r="D10" s="1407"/>
      <c r="E10" s="1407"/>
      <c r="F10" s="1407"/>
      <c r="G10" s="1407"/>
      <c r="H10" s="1407"/>
      <c r="I10" s="1408"/>
      <c r="J10" s="1376" t="s">
        <v>238</v>
      </c>
      <c r="K10" s="1377"/>
      <c r="L10" s="1377"/>
      <c r="M10" s="1377"/>
      <c r="N10" s="1377"/>
      <c r="O10" s="1377"/>
      <c r="P10" s="1378"/>
      <c r="Q10" s="1403" t="s">
        <v>239</v>
      </c>
      <c r="R10" s="1404"/>
      <c r="S10" s="1404"/>
      <c r="T10" s="1404"/>
      <c r="U10" s="1404"/>
      <c r="V10" s="1404"/>
      <c r="W10" s="1405"/>
      <c r="X10" s="1420" t="s">
        <v>240</v>
      </c>
      <c r="Y10" s="1421"/>
      <c r="Z10" s="1421"/>
      <c r="AA10" s="1421"/>
      <c r="AB10" s="1421"/>
      <c r="AC10" s="1421"/>
      <c r="AD10" s="1422"/>
      <c r="AE10" s="1423" t="s">
        <v>241</v>
      </c>
      <c r="AF10" s="1424"/>
      <c r="AG10" s="1424"/>
      <c r="AH10" s="1424"/>
      <c r="AI10" s="1424"/>
      <c r="AJ10" s="1424"/>
      <c r="AK10" s="1425"/>
      <c r="AL10" s="1488" t="s">
        <v>242</v>
      </c>
      <c r="AM10" s="1489"/>
      <c r="AN10" s="1489"/>
      <c r="AO10" s="1489"/>
      <c r="AP10" s="1489"/>
      <c r="AQ10" s="1489"/>
      <c r="AR10" s="1490"/>
      <c r="AS10" s="1491" t="s">
        <v>243</v>
      </c>
      <c r="AT10" s="1492"/>
      <c r="AU10" s="1492"/>
      <c r="AV10" s="1492"/>
      <c r="AW10" s="1492"/>
      <c r="AX10" s="1492"/>
      <c r="AY10" s="1493"/>
      <c r="AZ10" s="1494" t="s">
        <v>244</v>
      </c>
      <c r="BA10" s="1495"/>
      <c r="BB10" s="1495"/>
      <c r="BC10" s="1495"/>
      <c r="BD10" s="1495"/>
      <c r="BE10" s="1495"/>
      <c r="BF10" s="1496"/>
      <c r="BG10" s="1497" t="s">
        <v>245</v>
      </c>
      <c r="BH10" s="1498"/>
      <c r="BI10" s="1498"/>
      <c r="BJ10" s="1498"/>
      <c r="BK10" s="1498"/>
      <c r="BL10" s="1498"/>
      <c r="BM10" s="1499"/>
      <c r="BN10" s="1539" t="s">
        <v>246</v>
      </c>
      <c r="BO10" s="1540"/>
      <c r="BP10" s="1540"/>
      <c r="BQ10" s="1540"/>
      <c r="BR10" s="1540"/>
      <c r="BS10" s="1540"/>
      <c r="BT10" s="1540"/>
      <c r="BU10" s="1591" t="s">
        <v>259</v>
      </c>
      <c r="BV10" s="1592"/>
      <c r="BW10" s="1593"/>
    </row>
    <row r="11" spans="1:112" s="296" customFormat="1" ht="31.5" customHeight="1">
      <c r="A11" s="1390"/>
      <c r="B11" s="1391"/>
      <c r="C11" s="1370" t="s">
        <v>312</v>
      </c>
      <c r="D11" s="1371"/>
      <c r="E11" s="1364" t="s">
        <v>313</v>
      </c>
      <c r="F11" s="1365"/>
      <c r="G11" s="98" t="e">
        <f>'Summary (6)'!E19</f>
        <v>#REF!</v>
      </c>
      <c r="H11" s="316" t="e">
        <f>'Summary (6)'!F19</f>
        <v>#REF!</v>
      </c>
      <c r="I11" s="135" t="e">
        <f>'Summary (6)'!G19</f>
        <v>#REF!</v>
      </c>
      <c r="J11" s="1379" t="s">
        <v>312</v>
      </c>
      <c r="K11" s="1380"/>
      <c r="L11" s="1385" t="s">
        <v>313</v>
      </c>
      <c r="M11" s="1380"/>
      <c r="N11" s="99" t="e">
        <f>'Summary (6)'!H19</f>
        <v>#REF!</v>
      </c>
      <c r="O11" s="317" t="e">
        <f>'Summary (6)'!I19</f>
        <v>#REF!</v>
      </c>
      <c r="P11" s="142" t="e">
        <f>'Summary (6)'!J19</f>
        <v>#REF!</v>
      </c>
      <c r="Q11" s="1409" t="s">
        <v>312</v>
      </c>
      <c r="R11" s="1410"/>
      <c r="S11" s="1415" t="s">
        <v>313</v>
      </c>
      <c r="T11" s="1410"/>
      <c r="U11" s="100" t="e">
        <f>'Summary (6)'!K19</f>
        <v>#REF!</v>
      </c>
      <c r="V11" s="318" t="e">
        <f>'Summary (6)'!L19</f>
        <v>#REF!</v>
      </c>
      <c r="W11" s="145" t="e">
        <f>'Summary (6)'!M19</f>
        <v>#REF!</v>
      </c>
      <c r="X11" s="1358" t="s">
        <v>312</v>
      </c>
      <c r="Y11" s="1359"/>
      <c r="Z11" s="1400" t="s">
        <v>313</v>
      </c>
      <c r="AA11" s="1359"/>
      <c r="AB11" s="101" t="e">
        <f>'Summary (6)'!N19</f>
        <v>#REF!</v>
      </c>
      <c r="AC11" s="319" t="e">
        <f>'Summary (6)'!O19</f>
        <v>#REF!</v>
      </c>
      <c r="AD11" s="148" t="e">
        <f>'Summary (6)'!P19</f>
        <v>#REF!</v>
      </c>
      <c r="AE11" s="1426" t="s">
        <v>312</v>
      </c>
      <c r="AF11" s="1427"/>
      <c r="AG11" s="1432" t="s">
        <v>313</v>
      </c>
      <c r="AH11" s="1427"/>
      <c r="AI11" s="821" t="e">
        <f>'Summary (6)'!Q19</f>
        <v>#REF!</v>
      </c>
      <c r="AJ11" s="320" t="e">
        <f>'Summary (6)'!R19</f>
        <v>#REF!</v>
      </c>
      <c r="AK11" s="151" t="e">
        <f>'Summary (6)'!S19</f>
        <v>#REF!</v>
      </c>
      <c r="AL11" s="1546" t="s">
        <v>312</v>
      </c>
      <c r="AM11" s="1510"/>
      <c r="AN11" s="1509" t="s">
        <v>313</v>
      </c>
      <c r="AO11" s="1510"/>
      <c r="AP11" s="820" t="e">
        <f>'Summary (6)'!T19</f>
        <v>#REF!</v>
      </c>
      <c r="AQ11" s="321" t="e">
        <f>'Summary (6)'!U19</f>
        <v>#REF!</v>
      </c>
      <c r="AR11" s="154" t="e">
        <f>'Summary (6)'!V19</f>
        <v>#REF!</v>
      </c>
      <c r="AS11" s="1515" t="s">
        <v>312</v>
      </c>
      <c r="AT11" s="1516"/>
      <c r="AU11" s="1521" t="s">
        <v>313</v>
      </c>
      <c r="AV11" s="1516"/>
      <c r="AW11" s="818" t="e">
        <f>'Summary (6)'!W19</f>
        <v>#REF!</v>
      </c>
      <c r="AX11" s="322" t="e">
        <f>'Summary (6)'!X19</f>
        <v>#REF!</v>
      </c>
      <c r="AY11" s="157" t="e">
        <f>'Summary (6)'!Y19</f>
        <v>#REF!</v>
      </c>
      <c r="AZ11" s="1524" t="s">
        <v>312</v>
      </c>
      <c r="BA11" s="1525"/>
      <c r="BB11" s="1530" t="s">
        <v>313</v>
      </c>
      <c r="BC11" s="1525"/>
      <c r="BD11" s="823" t="e">
        <f>'Summary (6)'!Z19</f>
        <v>#REF!</v>
      </c>
      <c r="BE11" s="323" t="e">
        <f>'Summary (6)'!AA19</f>
        <v>#REF!</v>
      </c>
      <c r="BF11" s="160" t="e">
        <f>'Summary (6)'!AB19</f>
        <v>#REF!</v>
      </c>
      <c r="BG11" s="1533" t="s">
        <v>312</v>
      </c>
      <c r="BH11" s="1534"/>
      <c r="BI11" s="1541" t="s">
        <v>313</v>
      </c>
      <c r="BJ11" s="1534"/>
      <c r="BK11" s="824" t="e">
        <f>'Summary (6)'!AC19</f>
        <v>#REF!</v>
      </c>
      <c r="BL11" s="324" t="e">
        <f>'Summary (6)'!AD19</f>
        <v>#REF!</v>
      </c>
      <c r="BM11" s="163" t="e">
        <f>'Summary (6)'!AE19</f>
        <v>#REF!</v>
      </c>
      <c r="BN11" s="1500" t="s">
        <v>312</v>
      </c>
      <c r="BO11" s="1501"/>
      <c r="BP11" s="1506" t="s">
        <v>313</v>
      </c>
      <c r="BQ11" s="1501"/>
      <c r="BR11" s="110" t="e">
        <f>'Summary (6)'!AF19</f>
        <v>#REF!</v>
      </c>
      <c r="BS11" s="325" t="e">
        <f>'Summary (6)'!AG19</f>
        <v>#REF!</v>
      </c>
      <c r="BT11" s="692" t="e">
        <f>'Summary (6)'!AH19</f>
        <v>#REF!</v>
      </c>
      <c r="BU11" s="670" t="str">
        <f>'Summary (6)'!AI19</f>
        <v>5/1/2024 - 6/30/2028</v>
      </c>
      <c r="BV11" s="695" t="str">
        <f>'Summary (6)'!AJ19</f>
        <v>5/1/2024 - 6/30/2028</v>
      </c>
      <c r="BW11" s="696" t="str">
        <f>'Summary (6)'!AK19</f>
        <v>5/1/2024 - 6/30/2028</v>
      </c>
    </row>
    <row r="12" spans="1:112" s="296" customFormat="1">
      <c r="A12" s="1390"/>
      <c r="B12" s="1391"/>
      <c r="C12" s="1372"/>
      <c r="D12" s="1373"/>
      <c r="E12" s="1366"/>
      <c r="F12" s="1367"/>
      <c r="G12" s="98" t="e">
        <f>'Summary (6)'!E20</f>
        <v>#REF!</v>
      </c>
      <c r="H12" s="316" t="e">
        <f>'Summary (6)'!F20</f>
        <v>#REF!</v>
      </c>
      <c r="I12" s="135" t="str">
        <f>'Summary (6)'!G20</f>
        <v>0 Months</v>
      </c>
      <c r="J12" s="1381"/>
      <c r="K12" s="1382"/>
      <c r="L12" s="1386"/>
      <c r="M12" s="1382"/>
      <c r="N12" s="99" t="e">
        <f>'Summary (6)'!H20</f>
        <v>#REF!</v>
      </c>
      <c r="O12" s="317" t="e">
        <f>'Summary (6)'!I20</f>
        <v>#REF!</v>
      </c>
      <c r="P12" s="142" t="str">
        <f>'Summary (6)'!J20</f>
        <v>12 Months</v>
      </c>
      <c r="Q12" s="1411"/>
      <c r="R12" s="1412"/>
      <c r="S12" s="1416"/>
      <c r="T12" s="1412"/>
      <c r="U12" s="100" t="e">
        <f>'Summary (6)'!K20</f>
        <v>#REF!</v>
      </c>
      <c r="V12" s="318" t="e">
        <f>'Summary (6)'!L20</f>
        <v>#REF!</v>
      </c>
      <c r="W12" s="145" t="str">
        <f>'Summary (6)'!M20</f>
        <v>12 Months</v>
      </c>
      <c r="X12" s="1360"/>
      <c r="Y12" s="1361"/>
      <c r="Z12" s="1401"/>
      <c r="AA12" s="1361"/>
      <c r="AB12" s="101" t="e">
        <f>'Summary (6)'!N20</f>
        <v>#REF!</v>
      </c>
      <c r="AC12" s="319" t="e">
        <f>'Summary (6)'!O20</f>
        <v>#REF!</v>
      </c>
      <c r="AD12" s="148" t="str">
        <f>'Summary (6)'!P20</f>
        <v>12 Months</v>
      </c>
      <c r="AE12" s="1428"/>
      <c r="AF12" s="1429"/>
      <c r="AG12" s="1433"/>
      <c r="AH12" s="1429"/>
      <c r="AI12" s="821" t="e">
        <f>'Summary (6)'!Q20</f>
        <v>#REF!</v>
      </c>
      <c r="AJ12" s="320" t="e">
        <f>'Summary (6)'!R20</f>
        <v>#REF!</v>
      </c>
      <c r="AK12" s="151" t="str">
        <f>'Summary (6)'!S20</f>
        <v>12 Months</v>
      </c>
      <c r="AL12" s="1547"/>
      <c r="AM12" s="1512"/>
      <c r="AN12" s="1511"/>
      <c r="AO12" s="1512"/>
      <c r="AP12" s="820" t="e">
        <f>'Summary (6)'!T20</f>
        <v>#REF!</v>
      </c>
      <c r="AQ12" s="321" t="e">
        <f>'Summary (6)'!U20</f>
        <v>#REF!</v>
      </c>
      <c r="AR12" s="154" t="e">
        <f>'Summary (6)'!V20</f>
        <v>#REF!</v>
      </c>
      <c r="AS12" s="1517"/>
      <c r="AT12" s="1518"/>
      <c r="AU12" s="1522"/>
      <c r="AV12" s="1518"/>
      <c r="AW12" s="818" t="e">
        <f>'Summary (6)'!W20</f>
        <v>#REF!</v>
      </c>
      <c r="AX12" s="322" t="e">
        <f>'Summary (6)'!X20</f>
        <v>#REF!</v>
      </c>
      <c r="AY12" s="157" t="e">
        <f>'Summary (6)'!Y20</f>
        <v>#REF!</v>
      </c>
      <c r="AZ12" s="1526"/>
      <c r="BA12" s="1527"/>
      <c r="BB12" s="1531"/>
      <c r="BC12" s="1527"/>
      <c r="BD12" s="823" t="e">
        <f>'Summary (6)'!Z20</f>
        <v>#REF!</v>
      </c>
      <c r="BE12" s="323" t="e">
        <f>'Summary (6)'!AA20</f>
        <v>#REF!</v>
      </c>
      <c r="BF12" s="160" t="e">
        <f>'Summary (6)'!AB20</f>
        <v>#REF!</v>
      </c>
      <c r="BG12" s="1535"/>
      <c r="BH12" s="1536"/>
      <c r="BI12" s="1542"/>
      <c r="BJ12" s="1536"/>
      <c r="BK12" s="824" t="e">
        <f>'Summary (6)'!AC20</f>
        <v>#REF!</v>
      </c>
      <c r="BL12" s="324" t="e">
        <f>'Summary (6)'!AD20</f>
        <v>#REF!</v>
      </c>
      <c r="BM12" s="163" t="e">
        <f>'Summary (6)'!AE20</f>
        <v>#REF!</v>
      </c>
      <c r="BN12" s="1502"/>
      <c r="BO12" s="1503"/>
      <c r="BP12" s="1507"/>
      <c r="BQ12" s="1503"/>
      <c r="BR12" s="110" t="e">
        <f>'Summary (6)'!AF20</f>
        <v>#REF!</v>
      </c>
      <c r="BS12" s="325" t="e">
        <f>'Summary (6)'!AG20</f>
        <v>#REF!</v>
      </c>
      <c r="BT12" s="692" t="e">
        <f>'Summary (6)'!AH20</f>
        <v>#REF!</v>
      </c>
      <c r="BU12" s="1594" t="e">
        <f>IF('Summary - SS'!#REF!="New Agreement","","Current")</f>
        <v>#REF!</v>
      </c>
      <c r="BV12" s="1596" t="e">
        <f>'Summary (6)'!AJ20</f>
        <v>#REF!</v>
      </c>
      <c r="BW12" s="1418" t="str">
        <f>'Summary (6)'!AK20</f>
        <v>New</v>
      </c>
    </row>
    <row r="13" spans="1:112" s="297" customFormat="1" ht="15.75" customHeight="1">
      <c r="A13" s="1390"/>
      <c r="B13" s="1391"/>
      <c r="C13" s="1374"/>
      <c r="D13" s="1375"/>
      <c r="E13" s="1368"/>
      <c r="F13" s="1369"/>
      <c r="G13" s="102" t="e">
        <f>IF('Summary - SS'!#REF!="New Agreement","","Current")</f>
        <v>#REF!</v>
      </c>
      <c r="H13" s="316" t="e">
        <f>'Summary (6)'!F21</f>
        <v>#REF!</v>
      </c>
      <c r="I13" s="136" t="str">
        <f>'Summary (6)'!G21</f>
        <v>New</v>
      </c>
      <c r="J13" s="1383"/>
      <c r="K13" s="1384"/>
      <c r="L13" s="1387"/>
      <c r="M13" s="1384"/>
      <c r="N13" s="103" t="e">
        <f>IF('Summary - SS'!#REF!="New Agreement","","Current")</f>
        <v>#REF!</v>
      </c>
      <c r="O13" s="317" t="e">
        <f>'Summary (6)'!I21</f>
        <v>#REF!</v>
      </c>
      <c r="P13" s="143" t="str">
        <f>'Summary (6)'!J21</f>
        <v>New</v>
      </c>
      <c r="Q13" s="1413"/>
      <c r="R13" s="1414"/>
      <c r="S13" s="1417"/>
      <c r="T13" s="1414"/>
      <c r="U13" s="104" t="e">
        <f>IF('Summary - SS'!#REF!="New Agreement","","Current")</f>
        <v>#REF!</v>
      </c>
      <c r="V13" s="318" t="e">
        <f>'Summary (6)'!L21</f>
        <v>#REF!</v>
      </c>
      <c r="W13" s="146" t="str">
        <f>'Summary (6)'!M21</f>
        <v>New</v>
      </c>
      <c r="X13" s="1362"/>
      <c r="Y13" s="1363"/>
      <c r="Z13" s="1402"/>
      <c r="AA13" s="1363"/>
      <c r="AB13" s="105" t="e">
        <f>IF('Summary - SS'!#REF!="New Agreement","","Current")</f>
        <v>#REF!</v>
      </c>
      <c r="AC13" s="326" t="e">
        <f>'Summary (6)'!O21</f>
        <v>#REF!</v>
      </c>
      <c r="AD13" s="149" t="str">
        <f>'Summary (6)'!P21</f>
        <v>New</v>
      </c>
      <c r="AE13" s="1430"/>
      <c r="AF13" s="1431"/>
      <c r="AG13" s="1434"/>
      <c r="AH13" s="1431"/>
      <c r="AI13" s="106" t="e">
        <f>IF('Summary - SS'!#REF!="New Agreement","","Current")</f>
        <v>#REF!</v>
      </c>
      <c r="AJ13" s="327" t="e">
        <f>'Summary (6)'!R21</f>
        <v>#REF!</v>
      </c>
      <c r="AK13" s="152" t="str">
        <f>'Summary (6)'!S21</f>
        <v>New</v>
      </c>
      <c r="AL13" s="1548"/>
      <c r="AM13" s="1514"/>
      <c r="AN13" s="1513"/>
      <c r="AO13" s="1514"/>
      <c r="AP13" s="111" t="e">
        <f>IF('Summary - SS'!#REF!="New Agreement","","Current")</f>
        <v>#REF!</v>
      </c>
      <c r="AQ13" s="328" t="e">
        <f>'Summary (6)'!U21</f>
        <v>#REF!</v>
      </c>
      <c r="AR13" s="155" t="str">
        <f>'Summary (6)'!V21</f>
        <v>New</v>
      </c>
      <c r="AS13" s="1519"/>
      <c r="AT13" s="1520"/>
      <c r="AU13" s="1523"/>
      <c r="AV13" s="1520"/>
      <c r="AW13" s="112" t="e">
        <f>IF('Summary - SS'!#REF!="New Agreement","","Current")</f>
        <v>#REF!</v>
      </c>
      <c r="AX13" s="329" t="e">
        <f>'Summary (6)'!X21</f>
        <v>#REF!</v>
      </c>
      <c r="AY13" s="158" t="str">
        <f>'Summary (6)'!Y21</f>
        <v>New</v>
      </c>
      <c r="AZ13" s="1528"/>
      <c r="BA13" s="1529"/>
      <c r="BB13" s="1532"/>
      <c r="BC13" s="1529"/>
      <c r="BD13" s="113" t="e">
        <f>IF('Summary - SS'!#REF!="New Agreement","","Current")</f>
        <v>#REF!</v>
      </c>
      <c r="BE13" s="330" t="e">
        <f>'Summary (6)'!AA21</f>
        <v>#REF!</v>
      </c>
      <c r="BF13" s="161" t="str">
        <f>'Summary (6)'!AB21</f>
        <v>New</v>
      </c>
      <c r="BG13" s="1537"/>
      <c r="BH13" s="1538"/>
      <c r="BI13" s="1543"/>
      <c r="BJ13" s="1538"/>
      <c r="BK13" s="114" t="e">
        <f>IF('Summary - SS'!#REF!="New Agreement","","Current")</f>
        <v>#REF!</v>
      </c>
      <c r="BL13" s="331" t="e">
        <f>'Summary (6)'!AD21</f>
        <v>#REF!</v>
      </c>
      <c r="BM13" s="164" t="str">
        <f>'Summary (6)'!AE21</f>
        <v>New</v>
      </c>
      <c r="BN13" s="1504"/>
      <c r="BO13" s="1505"/>
      <c r="BP13" s="1508"/>
      <c r="BQ13" s="1505"/>
      <c r="BR13" s="115" t="e">
        <f>IF('Summary - SS'!#REF!="New Agreement","","Current")</f>
        <v>#REF!</v>
      </c>
      <c r="BS13" s="332" t="e">
        <f>'Summary (6)'!AG21</f>
        <v>#REF!</v>
      </c>
      <c r="BT13" s="693" t="str">
        <f>'Summary (6)'!AH21</f>
        <v>New</v>
      </c>
      <c r="BU13" s="1595"/>
      <c r="BV13" s="1597"/>
      <c r="BW13" s="1419"/>
    </row>
    <row r="14" spans="1:112" s="297" customFormat="1" ht="63">
      <c r="A14" s="1392" t="s">
        <v>311</v>
      </c>
      <c r="B14" s="1393"/>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tr">
        <f>V14</f>
        <v>Change</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56"/>
      <c r="B15" s="1189"/>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56"/>
      <c r="B16" s="1189"/>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00000000000001" customHeight="1">
      <c r="A17" s="1356"/>
      <c r="B17" s="1189"/>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00000000000001" customHeight="1">
      <c r="A18" s="1356"/>
      <c r="B18" s="1189"/>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ROUND(IF(ISBLANK(AZ18),BD18,AZ18*BC18),0)</f>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00000000000001" customHeight="1">
      <c r="A19" s="1356"/>
      <c r="B19" s="1189"/>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00000000000001" customHeight="1">
      <c r="A20" s="1356"/>
      <c r="B20" s="1189"/>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00000000000001" customHeight="1">
      <c r="A21" s="1356"/>
      <c r="B21" s="1189"/>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00000000000001" customHeight="1">
      <c r="A22" s="1356"/>
      <c r="B22" s="1189"/>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00000000000001" customHeight="1">
      <c r="A23" s="1356"/>
      <c r="B23" s="1189"/>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00000000000001" customHeight="1">
      <c r="A24" s="1356"/>
      <c r="B24" s="1189"/>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00000000000001" customHeight="1">
      <c r="A25" s="1356"/>
      <c r="B25" s="1189"/>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00000000000001" customHeight="1">
      <c r="A26" s="1356"/>
      <c r="B26" s="1189"/>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00000000000001" customHeight="1">
      <c r="A27" s="1356"/>
      <c r="B27" s="1189"/>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00000000000001" customHeight="1">
      <c r="A28" s="1356"/>
      <c r="B28" s="1189"/>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00000000000001" customHeight="1">
      <c r="A29" s="1356"/>
      <c r="B29" s="1189"/>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00000000000001" customHeight="1">
      <c r="A30" s="1356"/>
      <c r="B30" s="1189"/>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00000000000001" customHeight="1">
      <c r="A31" s="1356"/>
      <c r="B31" s="1189"/>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00000000000001" customHeight="1">
      <c r="A32" s="1356"/>
      <c r="B32" s="1189"/>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00000000000001" customHeight="1">
      <c r="A33" s="1356"/>
      <c r="B33" s="1189"/>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00000000000001" customHeight="1">
      <c r="A34" s="1356"/>
      <c r="B34" s="1189"/>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00000000000001" customHeight="1">
      <c r="A35" s="1356"/>
      <c r="B35" s="1189"/>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00000000000001" customHeight="1">
      <c r="A36" s="1356"/>
      <c r="B36" s="1189"/>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00000000000001" customHeight="1">
      <c r="A37" s="1356"/>
      <c r="B37" s="1189"/>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00000000000001" customHeight="1">
      <c r="A38" s="1356"/>
      <c r="B38" s="1189"/>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00000000000001" customHeight="1">
      <c r="A39" s="1356"/>
      <c r="B39" s="1189"/>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00000000000001" customHeight="1">
      <c r="A40" s="1356"/>
      <c r="B40" s="1189"/>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00000000000001" customHeight="1">
      <c r="A41" s="1356"/>
      <c r="B41" s="1189"/>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00000000000001" customHeight="1">
      <c r="A42" s="1356"/>
      <c r="B42" s="1189"/>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00000000000001" customHeight="1">
      <c r="A43" s="1356"/>
      <c r="B43" s="1189"/>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00000000000001" customHeight="1">
      <c r="A44" s="1356"/>
      <c r="B44" s="1189"/>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00000000000001" customHeight="1">
      <c r="A45" s="1356"/>
      <c r="B45" s="1189"/>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00000000000001" customHeight="1">
      <c r="A46" s="1356"/>
      <c r="B46" s="1189"/>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00000000000001" customHeight="1">
      <c r="A47" s="1356"/>
      <c r="B47" s="1189"/>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00000000000001" customHeight="1">
      <c r="A48" s="1356"/>
      <c r="B48" s="1189"/>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00000000000001" customHeight="1">
      <c r="A49" s="1356"/>
      <c r="B49" s="1189"/>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00000000000001" customHeight="1">
      <c r="A50" s="1356"/>
      <c r="B50" s="1189"/>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00000000000001" customHeight="1">
      <c r="A51" s="1356"/>
      <c r="B51" s="1189"/>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00000000000001" customHeight="1">
      <c r="A52" s="1356"/>
      <c r="B52" s="1189"/>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00000000000001" customHeight="1">
      <c r="A53" s="1356"/>
      <c r="B53" s="1189"/>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00000000000001" customHeight="1">
      <c r="A54" s="1356"/>
      <c r="B54" s="1189"/>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00000000000001" customHeight="1">
      <c r="A55" s="1356"/>
      <c r="B55" s="1189"/>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00000000000001" customHeight="1">
      <c r="A56" s="1356"/>
      <c r="B56" s="1189"/>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00000000000001" customHeight="1">
      <c r="A57" s="1356"/>
      <c r="B57" s="1189"/>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00000000000001" customHeight="1">
      <c r="A58" s="1437"/>
      <c r="B58" s="1438"/>
      <c r="C58" s="1397" t="s">
        <v>319</v>
      </c>
      <c r="D58" s="1398"/>
      <c r="E58" s="1398"/>
      <c r="F58" s="1399"/>
      <c r="G58" s="494">
        <f>ROUND(SUM(G15:G57),0)</f>
        <v>0</v>
      </c>
      <c r="H58" s="492">
        <f>ROUND(SUM(H15:H57),0)</f>
        <v>0</v>
      </c>
      <c r="I58" s="495">
        <f>ROUND(SUM(I15:I57),0)</f>
        <v>0</v>
      </c>
      <c r="J58" s="1397" t="s">
        <v>319</v>
      </c>
      <c r="K58" s="1398"/>
      <c r="L58" s="1398"/>
      <c r="M58" s="1399"/>
      <c r="N58" s="494">
        <f>ROUND(SUM(N15:N57),0)</f>
        <v>0</v>
      </c>
      <c r="O58" s="492">
        <f>ROUND(SUM(O15:O57),0)</f>
        <v>0</v>
      </c>
      <c r="P58" s="495">
        <f>ROUND(SUM(P15:P57),0)</f>
        <v>0</v>
      </c>
      <c r="Q58" s="1397" t="s">
        <v>319</v>
      </c>
      <c r="R58" s="1398"/>
      <c r="S58" s="1398"/>
      <c r="T58" s="1399"/>
      <c r="U58" s="494">
        <f>ROUND(SUM(U15:U57),0)</f>
        <v>0</v>
      </c>
      <c r="V58" s="492">
        <f>ROUND(SUM(V15:V57),0)</f>
        <v>0</v>
      </c>
      <c r="W58" s="495">
        <f>ROUND(SUM(W15:W57),0)</f>
        <v>0</v>
      </c>
      <c r="X58" s="1397" t="s">
        <v>319</v>
      </c>
      <c r="Y58" s="1398"/>
      <c r="Z58" s="1398"/>
      <c r="AA58" s="1399"/>
      <c r="AB58" s="494">
        <f>ROUND(SUM(AB15:AB57),0)</f>
        <v>0</v>
      </c>
      <c r="AC58" s="492">
        <f>ROUND(SUM(AC15:AC57),0)</f>
        <v>0</v>
      </c>
      <c r="AD58" s="495">
        <f>ROUND(SUM(AD15:AD57),0)</f>
        <v>0</v>
      </c>
      <c r="AE58" s="1397" t="s">
        <v>319</v>
      </c>
      <c r="AF58" s="1398"/>
      <c r="AG58" s="1398"/>
      <c r="AH58" s="1399"/>
      <c r="AI58" s="494">
        <f>ROUND(SUM(AI15:AI57),0)</f>
        <v>0</v>
      </c>
      <c r="AJ58" s="492">
        <f>ROUND(SUM(AJ15:AJ57),0)</f>
        <v>0</v>
      </c>
      <c r="AK58" s="495">
        <f>SUM(AK15:AK57)</f>
        <v>0</v>
      </c>
      <c r="AL58" s="1397" t="s">
        <v>319</v>
      </c>
      <c r="AM58" s="1398"/>
      <c r="AN58" s="1398"/>
      <c r="AO58" s="1399"/>
      <c r="AP58" s="494">
        <f>ROUND(SUM(AP15:AP57),0)</f>
        <v>0</v>
      </c>
      <c r="AQ58" s="492">
        <f>ROUND(SUM(AQ15:AQ57),0)</f>
        <v>0</v>
      </c>
      <c r="AR58" s="495">
        <f>ROUND(SUM(AR15:AR57),0)</f>
        <v>0</v>
      </c>
      <c r="AS58" s="1397" t="s">
        <v>319</v>
      </c>
      <c r="AT58" s="1398"/>
      <c r="AU58" s="1398"/>
      <c r="AV58" s="1399"/>
      <c r="AW58" s="494">
        <f>ROUND(SUM(AW15:AW57),0)</f>
        <v>0</v>
      </c>
      <c r="AX58" s="492">
        <f>ROUND(SUM(AX15:AX57),0)</f>
        <v>0</v>
      </c>
      <c r="AY58" s="495">
        <f>ROUND(SUM(AY15:AY57),0)</f>
        <v>0</v>
      </c>
      <c r="AZ58" s="1397" t="s">
        <v>319</v>
      </c>
      <c r="BA58" s="1398"/>
      <c r="BB58" s="1398"/>
      <c r="BC58" s="1399"/>
      <c r="BD58" s="494">
        <f>ROUND(SUM(BD15:BD57),0)</f>
        <v>0</v>
      </c>
      <c r="BE58" s="492">
        <f>ROUND(SUM(BE15:BE57),0)</f>
        <v>0</v>
      </c>
      <c r="BF58" s="495">
        <f>ROUND(SUM(BF15:BF57),0)</f>
        <v>0</v>
      </c>
      <c r="BG58" s="1397" t="s">
        <v>319</v>
      </c>
      <c r="BH58" s="1398"/>
      <c r="BI58" s="1398"/>
      <c r="BJ58" s="1399"/>
      <c r="BK58" s="494">
        <f>ROUND(SUM(BK15:BK57),0)</f>
        <v>0</v>
      </c>
      <c r="BL58" s="492">
        <f>ROUND(SUM(BL15:BL57),0)</f>
        <v>0</v>
      </c>
      <c r="BM58" s="495">
        <f>ROUND(SUM(BM15:BM57),0)</f>
        <v>0</v>
      </c>
      <c r="BN58" s="1397" t="s">
        <v>319</v>
      </c>
      <c r="BO58" s="1398"/>
      <c r="BP58" s="1398"/>
      <c r="BQ58" s="1399"/>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00000000000001" customHeight="1">
      <c r="A59" s="1439" t="s">
        <v>320</v>
      </c>
      <c r="B59" s="1440"/>
      <c r="C59" s="1395"/>
      <c r="D59" s="1395"/>
      <c r="E59" s="1396"/>
      <c r="F59" s="499">
        <f>SUM(F15:F57)</f>
        <v>0</v>
      </c>
      <c r="G59" s="714"/>
      <c r="H59" s="715"/>
      <c r="I59" s="716"/>
      <c r="J59" s="1394"/>
      <c r="K59" s="1395"/>
      <c r="L59" s="1396"/>
      <c r="M59" s="499">
        <f>SUM(M15:M57)</f>
        <v>0</v>
      </c>
      <c r="N59" s="714"/>
      <c r="O59" s="715"/>
      <c r="P59" s="716"/>
      <c r="Q59" s="1394"/>
      <c r="R59" s="1395"/>
      <c r="S59" s="1396"/>
      <c r="T59" s="499">
        <f>SUM(T15:T57)</f>
        <v>0</v>
      </c>
      <c r="U59" s="714"/>
      <c r="V59" s="715"/>
      <c r="W59" s="716"/>
      <c r="X59" s="1394"/>
      <c r="Y59" s="1395"/>
      <c r="Z59" s="1396"/>
      <c r="AA59" s="499">
        <f>SUM(AA15:AA57)</f>
        <v>0</v>
      </c>
      <c r="AB59" s="714"/>
      <c r="AC59" s="715"/>
      <c r="AD59" s="716"/>
      <c r="AE59" s="1394"/>
      <c r="AF59" s="1395"/>
      <c r="AG59" s="1396"/>
      <c r="AH59" s="499"/>
      <c r="AI59" s="714"/>
      <c r="AJ59" s="715"/>
      <c r="AK59" s="716"/>
      <c r="AL59" s="1394"/>
      <c r="AM59" s="1395"/>
      <c r="AN59" s="1396"/>
      <c r="AO59" s="499">
        <f>SUM(AO15:AO57)</f>
        <v>0</v>
      </c>
      <c r="AP59" s="714"/>
      <c r="AQ59" s="715"/>
      <c r="AR59" s="716"/>
      <c r="AS59" s="1394"/>
      <c r="AT59" s="1395"/>
      <c r="AU59" s="1396"/>
      <c r="AV59" s="499">
        <f>SUM(AV15:AV57)</f>
        <v>0</v>
      </c>
      <c r="AW59" s="714"/>
      <c r="AX59" s="715"/>
      <c r="AY59" s="716"/>
      <c r="AZ59" s="1394"/>
      <c r="BA59" s="1395"/>
      <c r="BB59" s="1396"/>
      <c r="BC59" s="499">
        <f>SUM(BC15:BC57)</f>
        <v>0</v>
      </c>
      <c r="BD59" s="714"/>
      <c r="BE59" s="715"/>
      <c r="BF59" s="716"/>
      <c r="BG59" s="1394"/>
      <c r="BH59" s="1395"/>
      <c r="BI59" s="1396"/>
      <c r="BJ59" s="499">
        <f>SUM(BJ15:BJ57)</f>
        <v>0</v>
      </c>
      <c r="BK59" s="714"/>
      <c r="BL59" s="715"/>
      <c r="BM59" s="716"/>
      <c r="BN59" s="1394"/>
      <c r="BO59" s="1395"/>
      <c r="BP59" s="1396"/>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00000000000001" customHeight="1">
      <c r="A60" s="1441" t="s">
        <v>321</v>
      </c>
      <c r="B60" s="1442"/>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00000000000001" customHeight="1">
      <c r="A61" s="1441" t="s">
        <v>322</v>
      </c>
      <c r="B61" s="1442"/>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1"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5" thickBot="1">
      <c r="A62" s="1435" t="s">
        <v>323</v>
      </c>
      <c r="B62" s="1436"/>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ref="BU62:BW62" si="34">SUM(G62,N62,U62,AB62,AI62,AP62,AW62,BD62,BK62,BR62)</f>
        <v>0</v>
      </c>
      <c r="BV62" s="503">
        <f t="shared" si="34"/>
        <v>0</v>
      </c>
      <c r="BW62" s="504">
        <f t="shared" si="34"/>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00000000000001"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00000000000001"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00000000000001"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00000000000001"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00000000000001"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00000000000001"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00000000000001"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00000000000001"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00000000000001"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(6)'!$E87</f>
        <v>1</v>
      </c>
      <c r="D74" s="200">
        <f>'Summary (6)'!$E87</f>
        <v>1</v>
      </c>
      <c r="E74" s="200">
        <f>'Summary (6)'!$E87</f>
        <v>1</v>
      </c>
      <c r="F74" s="200">
        <f>'Summary (6)'!$E87</f>
        <v>1</v>
      </c>
      <c r="G74" s="200">
        <f>'Summary (6)'!$E87</f>
        <v>1</v>
      </c>
      <c r="H74" s="339">
        <f>'Summary (6)'!$E87</f>
        <v>1</v>
      </c>
      <c r="I74" s="201">
        <f>'Summary (6)'!$E87</f>
        <v>1</v>
      </c>
      <c r="J74" s="199">
        <f>'Summary (6)'!$H87</f>
        <v>2</v>
      </c>
      <c r="K74" s="200">
        <f>'Summary (6)'!$H87</f>
        <v>2</v>
      </c>
      <c r="L74" s="200">
        <f>'Summary (6)'!$H87</f>
        <v>2</v>
      </c>
      <c r="M74" s="200">
        <f>'Summary (6)'!$H87</f>
        <v>2</v>
      </c>
      <c r="N74" s="200">
        <f>'Summary (6)'!$H87</f>
        <v>2</v>
      </c>
      <c r="O74" s="339">
        <f>'Summary (6)'!$H87</f>
        <v>2</v>
      </c>
      <c r="P74" s="201">
        <f>'Summary (6)'!$H87</f>
        <v>2</v>
      </c>
      <c r="Q74" s="199">
        <f>'Summary (6)'!$K87</f>
        <v>3</v>
      </c>
      <c r="R74" s="200">
        <f>'Summary (6)'!$K87</f>
        <v>3</v>
      </c>
      <c r="S74" s="200">
        <f>'Summary (6)'!$K87</f>
        <v>3</v>
      </c>
      <c r="T74" s="200">
        <f>'Summary (6)'!$K87</f>
        <v>3</v>
      </c>
      <c r="U74" s="200">
        <f>'Summary (6)'!$K87</f>
        <v>3</v>
      </c>
      <c r="V74" s="339">
        <f>'Summary (6)'!$K87</f>
        <v>3</v>
      </c>
      <c r="W74" s="201">
        <f>'Summary (6)'!$K87</f>
        <v>3</v>
      </c>
      <c r="X74" s="199">
        <f>'Summary (6)'!$N87</f>
        <v>4</v>
      </c>
      <c r="Y74" s="200">
        <f>'Summary (6)'!$N87</f>
        <v>4</v>
      </c>
      <c r="Z74" s="200">
        <f>'Summary (6)'!$N87</f>
        <v>4</v>
      </c>
      <c r="AA74" s="200">
        <f>'Summary (6)'!$N87</f>
        <v>4</v>
      </c>
      <c r="AB74" s="200">
        <f>'Summary (6)'!$N87</f>
        <v>4</v>
      </c>
      <c r="AC74" s="339">
        <f>'Summary (6)'!$N87</f>
        <v>4</v>
      </c>
      <c r="AD74" s="201">
        <f>'Summary (6)'!$N87</f>
        <v>4</v>
      </c>
      <c r="AE74" s="199">
        <f>'Summary (6)'!$Q87</f>
        <v>5</v>
      </c>
      <c r="AF74" s="200">
        <f>'Summary (6)'!$Q87</f>
        <v>5</v>
      </c>
      <c r="AG74" s="200">
        <f>'Summary (6)'!$Q87</f>
        <v>5</v>
      </c>
      <c r="AH74" s="200">
        <f>'Summary (6)'!$Q87</f>
        <v>5</v>
      </c>
      <c r="AI74" s="200">
        <f>'Summary (6)'!$Q87</f>
        <v>5</v>
      </c>
      <c r="AJ74" s="339">
        <f>'Summary (6)'!$Q87</f>
        <v>5</v>
      </c>
      <c r="AK74" s="201">
        <f>'Summary (6)'!$Q87</f>
        <v>5</v>
      </c>
      <c r="AL74" s="199">
        <f>'Summary (6)'!$T87</f>
        <v>6</v>
      </c>
      <c r="AM74" s="200">
        <f>'Summary (6)'!$T87</f>
        <v>6</v>
      </c>
      <c r="AN74" s="200">
        <f>'Summary (6)'!$T87</f>
        <v>6</v>
      </c>
      <c r="AO74" s="200">
        <f>'Summary (6)'!$T87</f>
        <v>6</v>
      </c>
      <c r="AP74" s="200">
        <f>'Summary (6)'!$T87</f>
        <v>6</v>
      </c>
      <c r="AQ74" s="339">
        <f>'Summary (6)'!$T87</f>
        <v>6</v>
      </c>
      <c r="AR74" s="201">
        <f>'Summary (6)'!$T87</f>
        <v>6</v>
      </c>
      <c r="AS74" s="199">
        <f>'Summary (6)'!$W87</f>
        <v>7</v>
      </c>
      <c r="AT74" s="200">
        <f>'Summary (6)'!$W87</f>
        <v>7</v>
      </c>
      <c r="AU74" s="200">
        <f>'Summary (6)'!$W87</f>
        <v>7</v>
      </c>
      <c r="AV74" s="200">
        <f>'Summary (6)'!$W87</f>
        <v>7</v>
      </c>
      <c r="AW74" s="200">
        <f>'Summary (6)'!$W87</f>
        <v>7</v>
      </c>
      <c r="AX74" s="339">
        <f>'Summary (6)'!$W87</f>
        <v>7</v>
      </c>
      <c r="AY74" s="201">
        <f>'Summary (6)'!$W87</f>
        <v>7</v>
      </c>
      <c r="AZ74" s="199">
        <f>'Summary (6)'!$Z87</f>
        <v>8</v>
      </c>
      <c r="BA74" s="200">
        <f>'Summary (6)'!$Z87</f>
        <v>8</v>
      </c>
      <c r="BB74" s="200">
        <f>'Summary (6)'!$Z87</f>
        <v>8</v>
      </c>
      <c r="BC74" s="200">
        <f>'Summary (6)'!$Z87</f>
        <v>8</v>
      </c>
      <c r="BD74" s="200">
        <f>'Summary (6)'!$Z87</f>
        <v>8</v>
      </c>
      <c r="BE74" s="339">
        <f>'Summary (6)'!$Z87</f>
        <v>8</v>
      </c>
      <c r="BF74" s="201">
        <f>'Summary (6)'!$Z87</f>
        <v>8</v>
      </c>
      <c r="BG74" s="199">
        <f>'Summary (6)'!$AC87</f>
        <v>9</v>
      </c>
      <c r="BH74" s="200">
        <f>'Summary (6)'!$AC87</f>
        <v>9</v>
      </c>
      <c r="BI74" s="200">
        <f>'Summary (6)'!$AC87</f>
        <v>9</v>
      </c>
      <c r="BJ74" s="200">
        <f>'Summary (6)'!$AC87</f>
        <v>9</v>
      </c>
      <c r="BK74" s="200">
        <f>'Summary (6)'!$AC87</f>
        <v>9</v>
      </c>
      <c r="BL74" s="339">
        <f>'Summary (6)'!$AC87</f>
        <v>9</v>
      </c>
      <c r="BM74" s="201">
        <f>'Summary (6)'!$AC87</f>
        <v>9</v>
      </c>
      <c r="BN74" s="199">
        <f>'Summary (6)'!$AF87</f>
        <v>10</v>
      </c>
      <c r="BO74" s="200">
        <f>'Summary (6)'!$AF87</f>
        <v>10</v>
      </c>
      <c r="BP74" s="200">
        <f>'Summary (6)'!$AF87</f>
        <v>10</v>
      </c>
      <c r="BQ74" s="200">
        <f>'Summary (6)'!$AF87</f>
        <v>10</v>
      </c>
      <c r="BR74" s="200">
        <f>'Summary (6)'!$AF87</f>
        <v>10</v>
      </c>
      <c r="BS74" s="339">
        <f>'Summary (6)'!$AF87</f>
        <v>10</v>
      </c>
      <c r="BT74" s="201">
        <f>'Summary (6)'!$AF87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(6)'!$E88</f>
        <v>#REF!</v>
      </c>
      <c r="D75" s="65" t="e">
        <f>'Summary (6)'!$E88</f>
        <v>#REF!</v>
      </c>
      <c r="E75" s="65" t="e">
        <f>'Summary (6)'!$E88</f>
        <v>#REF!</v>
      </c>
      <c r="F75" s="65" t="e">
        <f>'Summary (6)'!$E88</f>
        <v>#REF!</v>
      </c>
      <c r="G75" s="65" t="e">
        <f>'Summary (6)'!$E88</f>
        <v>#REF!</v>
      </c>
      <c r="H75" s="340" t="e">
        <f>'Summary (6)'!$E88</f>
        <v>#REF!</v>
      </c>
      <c r="I75" s="203" t="e">
        <f>'Summary (6)'!$E88</f>
        <v>#REF!</v>
      </c>
      <c r="J75" s="202" t="e">
        <f>'Summary (6)'!$H88</f>
        <v>#REF!</v>
      </c>
      <c r="K75" s="65" t="e">
        <f>'Summary (6)'!$H88</f>
        <v>#REF!</v>
      </c>
      <c r="L75" s="65" t="e">
        <f>'Summary (6)'!$H88</f>
        <v>#REF!</v>
      </c>
      <c r="M75" s="65" t="e">
        <f>'Summary (6)'!$H88</f>
        <v>#REF!</v>
      </c>
      <c r="N75" s="65" t="e">
        <f>'Summary (6)'!$H88</f>
        <v>#REF!</v>
      </c>
      <c r="O75" s="340" t="e">
        <f>'Summary (6)'!$H88</f>
        <v>#REF!</v>
      </c>
      <c r="P75" s="203" t="e">
        <f>'Summary (6)'!$H88</f>
        <v>#REF!</v>
      </c>
      <c r="Q75" s="202" t="e">
        <f>'Summary (6)'!$K88</f>
        <v>#REF!</v>
      </c>
      <c r="R75" s="65" t="e">
        <f>'Summary (6)'!$K88</f>
        <v>#REF!</v>
      </c>
      <c r="S75" s="65" t="e">
        <f>'Summary (6)'!$K88</f>
        <v>#REF!</v>
      </c>
      <c r="T75" s="65" t="e">
        <f>'Summary (6)'!$K88</f>
        <v>#REF!</v>
      </c>
      <c r="U75" s="65" t="e">
        <f>'Summary (6)'!$K88</f>
        <v>#REF!</v>
      </c>
      <c r="V75" s="340" t="e">
        <f>'Summary (6)'!$K88</f>
        <v>#REF!</v>
      </c>
      <c r="W75" s="203" t="e">
        <f>'Summary (6)'!$K88</f>
        <v>#REF!</v>
      </c>
      <c r="X75" s="202" t="e">
        <f>'Summary (6)'!$N88</f>
        <v>#REF!</v>
      </c>
      <c r="Y75" s="65" t="e">
        <f>'Summary (6)'!$N88</f>
        <v>#REF!</v>
      </c>
      <c r="Z75" s="65" t="e">
        <f>'Summary (6)'!$N88</f>
        <v>#REF!</v>
      </c>
      <c r="AA75" s="65" t="e">
        <f>'Summary (6)'!$N88</f>
        <v>#REF!</v>
      </c>
      <c r="AB75" s="65" t="e">
        <f>'Summary (6)'!$N88</f>
        <v>#REF!</v>
      </c>
      <c r="AC75" s="340" t="e">
        <f>'Summary (6)'!$N88</f>
        <v>#REF!</v>
      </c>
      <c r="AD75" s="203" t="e">
        <f>'Summary (6)'!$N88</f>
        <v>#REF!</v>
      </c>
      <c r="AE75" s="202" t="e">
        <f>'Summary (6)'!$Q88</f>
        <v>#REF!</v>
      </c>
      <c r="AF75" s="65" t="e">
        <f>'Summary (6)'!$Q88</f>
        <v>#REF!</v>
      </c>
      <c r="AG75" s="65" t="e">
        <f>'Summary (6)'!$Q88</f>
        <v>#REF!</v>
      </c>
      <c r="AH75" s="65" t="e">
        <f>'Summary (6)'!$Q88</f>
        <v>#REF!</v>
      </c>
      <c r="AI75" s="65" t="e">
        <f>'Summary (6)'!$Q88</f>
        <v>#REF!</v>
      </c>
      <c r="AJ75" s="340" t="e">
        <f>'Summary (6)'!$Q88</f>
        <v>#REF!</v>
      </c>
      <c r="AK75" s="203" t="e">
        <f>'Summary (6)'!$Q88</f>
        <v>#REF!</v>
      </c>
      <c r="AL75" s="202" t="e">
        <f>'Summary (6)'!$T88</f>
        <v>#REF!</v>
      </c>
      <c r="AM75" s="65" t="e">
        <f>'Summary (6)'!$T88</f>
        <v>#REF!</v>
      </c>
      <c r="AN75" s="65" t="e">
        <f>'Summary (6)'!$T88</f>
        <v>#REF!</v>
      </c>
      <c r="AO75" s="65" t="e">
        <f>'Summary (6)'!$T88</f>
        <v>#REF!</v>
      </c>
      <c r="AP75" s="65" t="e">
        <f>'Summary (6)'!$T88</f>
        <v>#REF!</v>
      </c>
      <c r="AQ75" s="340" t="e">
        <f>'Summary (6)'!$T88</f>
        <v>#REF!</v>
      </c>
      <c r="AR75" s="203" t="e">
        <f>'Summary (6)'!$T88</f>
        <v>#REF!</v>
      </c>
      <c r="AS75" s="202" t="e">
        <f>'Summary (6)'!$W88</f>
        <v>#REF!</v>
      </c>
      <c r="AT75" s="65" t="e">
        <f>'Summary (6)'!$W88</f>
        <v>#REF!</v>
      </c>
      <c r="AU75" s="65" t="e">
        <f>'Summary (6)'!$W88</f>
        <v>#REF!</v>
      </c>
      <c r="AV75" s="65" t="e">
        <f>'Summary (6)'!$W88</f>
        <v>#REF!</v>
      </c>
      <c r="AW75" s="65" t="e">
        <f>'Summary (6)'!$W88</f>
        <v>#REF!</v>
      </c>
      <c r="AX75" s="340" t="e">
        <f>'Summary (6)'!$W88</f>
        <v>#REF!</v>
      </c>
      <c r="AY75" s="203" t="e">
        <f>'Summary (6)'!$W88</f>
        <v>#REF!</v>
      </c>
      <c r="AZ75" s="202" t="e">
        <f>'Summary (6)'!$Z88</f>
        <v>#REF!</v>
      </c>
      <c r="BA75" s="65" t="e">
        <f>'Summary (6)'!$Z88</f>
        <v>#REF!</v>
      </c>
      <c r="BB75" s="65" t="e">
        <f>'Summary (6)'!$Z88</f>
        <v>#REF!</v>
      </c>
      <c r="BC75" s="65" t="e">
        <f>'Summary (6)'!$Z88</f>
        <v>#REF!</v>
      </c>
      <c r="BD75" s="65" t="e">
        <f>'Summary (6)'!$Z88</f>
        <v>#REF!</v>
      </c>
      <c r="BE75" s="340" t="e">
        <f>'Summary (6)'!$Z88</f>
        <v>#REF!</v>
      </c>
      <c r="BF75" s="203" t="e">
        <f>'Summary (6)'!$Z88</f>
        <v>#REF!</v>
      </c>
      <c r="BG75" s="202" t="e">
        <f>'Summary (6)'!$AC88</f>
        <v>#REF!</v>
      </c>
      <c r="BH75" s="65" t="e">
        <f>'Summary (6)'!$AC88</f>
        <v>#REF!</v>
      </c>
      <c r="BI75" s="65" t="e">
        <f>'Summary (6)'!$AC88</f>
        <v>#REF!</v>
      </c>
      <c r="BJ75" s="65" t="e">
        <f>'Summary (6)'!$AC88</f>
        <v>#REF!</v>
      </c>
      <c r="BK75" s="65" t="e">
        <f>'Summary (6)'!$AC88</f>
        <v>#REF!</v>
      </c>
      <c r="BL75" s="340" t="e">
        <f>'Summary (6)'!$AC88</f>
        <v>#REF!</v>
      </c>
      <c r="BM75" s="203" t="e">
        <f>'Summary (6)'!$AC88</f>
        <v>#REF!</v>
      </c>
      <c r="BN75" s="202" t="e">
        <f>'Summary (6)'!$AF88</f>
        <v>#REF!</v>
      </c>
      <c r="BO75" s="65" t="e">
        <f>'Summary (6)'!$AF88</f>
        <v>#REF!</v>
      </c>
      <c r="BP75" s="65" t="e">
        <f>'Summary (6)'!$AF88</f>
        <v>#REF!</v>
      </c>
      <c r="BQ75" s="65" t="e">
        <f>'Summary (6)'!$AF88</f>
        <v>#REF!</v>
      </c>
      <c r="BR75" s="65" t="e">
        <f>'Summary (6)'!$AF88</f>
        <v>#REF!</v>
      </c>
      <c r="BS75" s="340" t="e">
        <f>'Summary (6)'!$AF88</f>
        <v>#REF!</v>
      </c>
      <c r="BT75" s="203" t="e">
        <f>'Summary (6)'!$AF88</f>
        <v>#REF!</v>
      </c>
      <c r="BU75" s="65">
        <f>'Summary (6)'!AI88</f>
        <v>45413</v>
      </c>
      <c r="BV75" s="65">
        <f>'Summary (6)'!AJ88</f>
        <v>45413</v>
      </c>
      <c r="BW75" s="65">
        <f>'Summary (6)'!AK88</f>
        <v>45413</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(6)'!$E89</f>
        <v>#REF!</v>
      </c>
      <c r="D76" s="65" t="e">
        <f>'Summary (6)'!$E89</f>
        <v>#REF!</v>
      </c>
      <c r="E76" s="65" t="e">
        <f>'Summary (6)'!$E89</f>
        <v>#REF!</v>
      </c>
      <c r="F76" s="65" t="e">
        <f>'Summary (6)'!$E89</f>
        <v>#REF!</v>
      </c>
      <c r="G76" s="65" t="e">
        <f>'Summary (6)'!$E89</f>
        <v>#REF!</v>
      </c>
      <c r="H76" s="340" t="e">
        <f>'Summary (6)'!$E89</f>
        <v>#REF!</v>
      </c>
      <c r="I76" s="203" t="e">
        <f>'Summary (6)'!$E89</f>
        <v>#REF!</v>
      </c>
      <c r="J76" s="202" t="e">
        <f>'Summary (6)'!$H89</f>
        <v>#REF!</v>
      </c>
      <c r="K76" s="65" t="e">
        <f>'Summary (6)'!$H89</f>
        <v>#REF!</v>
      </c>
      <c r="L76" s="65" t="e">
        <f>'Summary (6)'!$H89</f>
        <v>#REF!</v>
      </c>
      <c r="M76" s="65" t="e">
        <f>'Summary (6)'!$H89</f>
        <v>#REF!</v>
      </c>
      <c r="N76" s="65" t="e">
        <f>'Summary (6)'!$H89</f>
        <v>#REF!</v>
      </c>
      <c r="O76" s="340" t="e">
        <f>'Summary (6)'!$H89</f>
        <v>#REF!</v>
      </c>
      <c r="P76" s="203" t="e">
        <f>'Summary (6)'!$H89</f>
        <v>#REF!</v>
      </c>
      <c r="Q76" s="202" t="e">
        <f>'Summary (6)'!$K89</f>
        <v>#REF!</v>
      </c>
      <c r="R76" s="65" t="e">
        <f>'Summary (6)'!$K89</f>
        <v>#REF!</v>
      </c>
      <c r="S76" s="65" t="e">
        <f>'Summary (6)'!$K89</f>
        <v>#REF!</v>
      </c>
      <c r="T76" s="65" t="e">
        <f>'Summary (6)'!$K89</f>
        <v>#REF!</v>
      </c>
      <c r="U76" s="65" t="e">
        <f>'Summary (6)'!$K89</f>
        <v>#REF!</v>
      </c>
      <c r="V76" s="340" t="e">
        <f>'Summary (6)'!$K89</f>
        <v>#REF!</v>
      </c>
      <c r="W76" s="203" t="e">
        <f>'Summary (6)'!$K89</f>
        <v>#REF!</v>
      </c>
      <c r="X76" s="202" t="e">
        <f>'Summary (6)'!$N89</f>
        <v>#REF!</v>
      </c>
      <c r="Y76" s="65" t="e">
        <f>'Summary (6)'!$N89</f>
        <v>#REF!</v>
      </c>
      <c r="Z76" s="65" t="e">
        <f>'Summary (6)'!$N89</f>
        <v>#REF!</v>
      </c>
      <c r="AA76" s="65" t="e">
        <f>'Summary (6)'!$N89</f>
        <v>#REF!</v>
      </c>
      <c r="AB76" s="65" t="e">
        <f>'Summary (6)'!$N89</f>
        <v>#REF!</v>
      </c>
      <c r="AC76" s="340" t="e">
        <f>'Summary (6)'!$N89</f>
        <v>#REF!</v>
      </c>
      <c r="AD76" s="203" t="e">
        <f>'Summary (6)'!$N89</f>
        <v>#REF!</v>
      </c>
      <c r="AE76" s="202" t="e">
        <f>'Summary (6)'!$Q89</f>
        <v>#REF!</v>
      </c>
      <c r="AF76" s="65" t="e">
        <f>'Summary (6)'!$Q89</f>
        <v>#REF!</v>
      </c>
      <c r="AG76" s="65" t="e">
        <f>'Summary (6)'!$Q89</f>
        <v>#REF!</v>
      </c>
      <c r="AH76" s="65" t="e">
        <f>'Summary (6)'!$Q89</f>
        <v>#REF!</v>
      </c>
      <c r="AI76" s="65" t="e">
        <f>'Summary (6)'!$Q89</f>
        <v>#REF!</v>
      </c>
      <c r="AJ76" s="340" t="e">
        <f>'Summary (6)'!$Q89</f>
        <v>#REF!</v>
      </c>
      <c r="AK76" s="203" t="e">
        <f>'Summary (6)'!$Q89</f>
        <v>#REF!</v>
      </c>
      <c r="AL76" s="202" t="e">
        <f>'Summary (6)'!$T89</f>
        <v>#REF!</v>
      </c>
      <c r="AM76" s="65" t="e">
        <f>'Summary (6)'!$T89</f>
        <v>#REF!</v>
      </c>
      <c r="AN76" s="65" t="e">
        <f>'Summary (6)'!$T89</f>
        <v>#REF!</v>
      </c>
      <c r="AO76" s="65" t="e">
        <f>'Summary (6)'!$T89</f>
        <v>#REF!</v>
      </c>
      <c r="AP76" s="65" t="e">
        <f>'Summary (6)'!$T89</f>
        <v>#REF!</v>
      </c>
      <c r="AQ76" s="340" t="e">
        <f>'Summary (6)'!$T89</f>
        <v>#REF!</v>
      </c>
      <c r="AR76" s="203" t="e">
        <f>'Summary (6)'!$T89</f>
        <v>#REF!</v>
      </c>
      <c r="AS76" s="202" t="e">
        <f>'Summary (6)'!$W89</f>
        <v>#REF!</v>
      </c>
      <c r="AT76" s="65" t="e">
        <f>'Summary (6)'!$W89</f>
        <v>#REF!</v>
      </c>
      <c r="AU76" s="65" t="e">
        <f>'Summary (6)'!$W89</f>
        <v>#REF!</v>
      </c>
      <c r="AV76" s="65" t="e">
        <f>'Summary (6)'!$W89</f>
        <v>#REF!</v>
      </c>
      <c r="AW76" s="65" t="e">
        <f>'Summary (6)'!$W89</f>
        <v>#REF!</v>
      </c>
      <c r="AX76" s="340" t="e">
        <f>'Summary (6)'!$W89</f>
        <v>#REF!</v>
      </c>
      <c r="AY76" s="203" t="e">
        <f>'Summary (6)'!$W89</f>
        <v>#REF!</v>
      </c>
      <c r="AZ76" s="202" t="e">
        <f>'Summary (6)'!$Z89</f>
        <v>#REF!</v>
      </c>
      <c r="BA76" s="65" t="e">
        <f>'Summary (6)'!$Z89</f>
        <v>#REF!</v>
      </c>
      <c r="BB76" s="65" t="e">
        <f>'Summary (6)'!$Z89</f>
        <v>#REF!</v>
      </c>
      <c r="BC76" s="65" t="e">
        <f>'Summary (6)'!$Z89</f>
        <v>#REF!</v>
      </c>
      <c r="BD76" s="65" t="e">
        <f>'Summary (6)'!$Z89</f>
        <v>#REF!</v>
      </c>
      <c r="BE76" s="340" t="e">
        <f>'Summary (6)'!$Z89</f>
        <v>#REF!</v>
      </c>
      <c r="BF76" s="203" t="e">
        <f>'Summary (6)'!$Z89</f>
        <v>#REF!</v>
      </c>
      <c r="BG76" s="202" t="e">
        <f>'Summary (6)'!$AC89</f>
        <v>#REF!</v>
      </c>
      <c r="BH76" s="65" t="e">
        <f>'Summary (6)'!$AC89</f>
        <v>#REF!</v>
      </c>
      <c r="BI76" s="65" t="e">
        <f>'Summary (6)'!$AC89</f>
        <v>#REF!</v>
      </c>
      <c r="BJ76" s="65" t="e">
        <f>'Summary (6)'!$AC89</f>
        <v>#REF!</v>
      </c>
      <c r="BK76" s="65" t="e">
        <f>'Summary (6)'!$AC89</f>
        <v>#REF!</v>
      </c>
      <c r="BL76" s="340" t="e">
        <f>'Summary (6)'!$AC89</f>
        <v>#REF!</v>
      </c>
      <c r="BM76" s="203" t="e">
        <f>'Summary (6)'!$AC89</f>
        <v>#REF!</v>
      </c>
      <c r="BN76" s="202" t="e">
        <f>'Summary (6)'!$AF89</f>
        <v>#REF!</v>
      </c>
      <c r="BO76" s="65" t="e">
        <f>'Summary (6)'!$AF89</f>
        <v>#REF!</v>
      </c>
      <c r="BP76" s="65" t="e">
        <f>'Summary (6)'!$AF89</f>
        <v>#REF!</v>
      </c>
      <c r="BQ76" s="65" t="e">
        <f>'Summary (6)'!$AF89</f>
        <v>#REF!</v>
      </c>
      <c r="BR76" s="65" t="e">
        <f>'Summary (6)'!$AF89</f>
        <v>#REF!</v>
      </c>
      <c r="BS76" s="340" t="e">
        <f>'Summary (6)'!$AF89</f>
        <v>#REF!</v>
      </c>
      <c r="BT76" s="203" t="e">
        <f>'Summary (6)'!$AF89</f>
        <v>#REF!</v>
      </c>
      <c r="BU76" s="65">
        <f>'Summary (6)'!AI89</f>
        <v>47238</v>
      </c>
      <c r="BV76" s="65">
        <f>'Summary (6)'!AJ89</f>
        <v>47238</v>
      </c>
      <c r="BW76" s="65">
        <f>'Summary (6)'!AK89</f>
        <v>47238</v>
      </c>
    </row>
    <row r="77" spans="1:112" s="60" customFormat="1">
      <c r="A77" s="482" t="s">
        <v>220</v>
      </c>
      <c r="B77" s="482"/>
      <c r="C77" s="202">
        <f>'Summary (6)'!$E90</f>
        <v>0</v>
      </c>
      <c r="D77" s="65">
        <f>'Summary (6)'!$E90</f>
        <v>0</v>
      </c>
      <c r="E77" s="65">
        <f>'Summary (6)'!$E90</f>
        <v>0</v>
      </c>
      <c r="F77" s="65">
        <f>'Summary (6)'!$E90</f>
        <v>0</v>
      </c>
      <c r="G77" s="65">
        <f>'Summary (6)'!$E90</f>
        <v>0</v>
      </c>
      <c r="H77" s="340">
        <f>'Summary (6)'!$E90</f>
        <v>0</v>
      </c>
      <c r="I77" s="203">
        <f>'Summary (6)'!$E90</f>
        <v>0</v>
      </c>
      <c r="J77" s="202">
        <f>'Summary (6)'!$H90</f>
        <v>0</v>
      </c>
      <c r="K77" s="65">
        <f>'Summary (6)'!$H90</f>
        <v>0</v>
      </c>
      <c r="L77" s="65">
        <f>'Summary (6)'!$H90</f>
        <v>0</v>
      </c>
      <c r="M77" s="65">
        <f>'Summary (6)'!$H90</f>
        <v>0</v>
      </c>
      <c r="N77" s="65">
        <f>'Summary (6)'!$H90</f>
        <v>0</v>
      </c>
      <c r="O77" s="340">
        <f>'Summary (6)'!$H90</f>
        <v>0</v>
      </c>
      <c r="P77" s="203">
        <f>'Summary (6)'!$H90</f>
        <v>0</v>
      </c>
      <c r="Q77" s="202">
        <f>'Summary (6)'!$K90</f>
        <v>0</v>
      </c>
      <c r="R77" s="65">
        <f>'Summary (6)'!$K90</f>
        <v>0</v>
      </c>
      <c r="S77" s="65">
        <f>'Summary (6)'!$K90</f>
        <v>0</v>
      </c>
      <c r="T77" s="65">
        <f>'Summary (6)'!$K90</f>
        <v>0</v>
      </c>
      <c r="U77" s="65">
        <f>'Summary (6)'!$K90</f>
        <v>0</v>
      </c>
      <c r="V77" s="340">
        <f>'Summary (6)'!$K90</f>
        <v>0</v>
      </c>
      <c r="W77" s="203">
        <f>'Summary (6)'!$K90</f>
        <v>0</v>
      </c>
      <c r="X77" s="202">
        <f>'Summary (6)'!$N90</f>
        <v>0</v>
      </c>
      <c r="Y77" s="65">
        <f>'Summary (6)'!$N90</f>
        <v>0</v>
      </c>
      <c r="Z77" s="65">
        <f>'Summary (6)'!$N90</f>
        <v>0</v>
      </c>
      <c r="AA77" s="65">
        <f>'Summary (6)'!$N90</f>
        <v>0</v>
      </c>
      <c r="AB77" s="65">
        <f>'Summary (6)'!$N90</f>
        <v>0</v>
      </c>
      <c r="AC77" s="340">
        <f>'Summary (6)'!$N90</f>
        <v>0</v>
      </c>
      <c r="AD77" s="203">
        <f>'Summary (6)'!$N90</f>
        <v>0</v>
      </c>
      <c r="AE77" s="202">
        <f>'Summary (6)'!$Q90</f>
        <v>0</v>
      </c>
      <c r="AF77" s="65">
        <f>'Summary (6)'!$Q90</f>
        <v>0</v>
      </c>
      <c r="AG77" s="65">
        <f>'Summary (6)'!$Q90</f>
        <v>0</v>
      </c>
      <c r="AH77" s="65">
        <f>'Summary (6)'!$Q90</f>
        <v>0</v>
      </c>
      <c r="AI77" s="65">
        <f>'Summary (6)'!$Q90</f>
        <v>0</v>
      </c>
      <c r="AJ77" s="340">
        <f>'Summary (6)'!$Q90</f>
        <v>0</v>
      </c>
      <c r="AK77" s="203">
        <f>'Summary (6)'!$Q90</f>
        <v>0</v>
      </c>
      <c r="AL77" s="202">
        <f>'Summary (6)'!$T90</f>
        <v>0</v>
      </c>
      <c r="AM77" s="65">
        <f>'Summary (6)'!$T90</f>
        <v>0</v>
      </c>
      <c r="AN77" s="65">
        <f>'Summary (6)'!$T90</f>
        <v>0</v>
      </c>
      <c r="AO77" s="65">
        <f>'Summary (6)'!$T90</f>
        <v>0</v>
      </c>
      <c r="AP77" s="65">
        <f>'Summary (6)'!$T90</f>
        <v>0</v>
      </c>
      <c r="AQ77" s="340">
        <f>'Summary (6)'!$T90</f>
        <v>0</v>
      </c>
      <c r="AR77" s="203">
        <f>'Summary (6)'!$T90</f>
        <v>0</v>
      </c>
      <c r="AS77" s="202">
        <f>'Summary (6)'!$W90</f>
        <v>0</v>
      </c>
      <c r="AT77" s="65">
        <f>'Summary (6)'!$W90</f>
        <v>0</v>
      </c>
      <c r="AU77" s="65">
        <f>'Summary (6)'!$W90</f>
        <v>0</v>
      </c>
      <c r="AV77" s="65">
        <f>'Summary (6)'!$W90</f>
        <v>0</v>
      </c>
      <c r="AW77" s="65">
        <f>'Summary (6)'!$W90</f>
        <v>0</v>
      </c>
      <c r="AX77" s="340">
        <f>'Summary (6)'!$W90</f>
        <v>0</v>
      </c>
      <c r="AY77" s="203">
        <f>'Summary (6)'!$W90</f>
        <v>0</v>
      </c>
      <c r="AZ77" s="202">
        <f>'Summary (6)'!$Z90</f>
        <v>0</v>
      </c>
      <c r="BA77" s="65">
        <f>'Summary (6)'!$Z90</f>
        <v>0</v>
      </c>
      <c r="BB77" s="65">
        <f>'Summary (6)'!$Z90</f>
        <v>0</v>
      </c>
      <c r="BC77" s="65">
        <f>'Summary (6)'!$Z90</f>
        <v>0</v>
      </c>
      <c r="BD77" s="65">
        <f>'Summary (6)'!$Z90</f>
        <v>0</v>
      </c>
      <c r="BE77" s="340">
        <f>'Summary (6)'!$Z90</f>
        <v>0</v>
      </c>
      <c r="BF77" s="203">
        <f>'Summary (6)'!$Z90</f>
        <v>0</v>
      </c>
      <c r="BG77" s="202">
        <f>'Summary (6)'!$AC90</f>
        <v>0</v>
      </c>
      <c r="BH77" s="65">
        <f>'Summary (6)'!$AC90</f>
        <v>0</v>
      </c>
      <c r="BI77" s="65">
        <f>'Summary (6)'!$AC90</f>
        <v>0</v>
      </c>
      <c r="BJ77" s="65">
        <f>'Summary (6)'!$AC90</f>
        <v>0</v>
      </c>
      <c r="BK77" s="65">
        <f>'Summary (6)'!$AC90</f>
        <v>0</v>
      </c>
      <c r="BL77" s="340">
        <f>'Summary (6)'!$AC90</f>
        <v>0</v>
      </c>
      <c r="BM77" s="203">
        <f>'Summary (6)'!$AC90</f>
        <v>0</v>
      </c>
      <c r="BN77" s="202">
        <f>'Summary (6)'!$AF90</f>
        <v>0</v>
      </c>
      <c r="BO77" s="65">
        <f>'Summary (6)'!$AF90</f>
        <v>0</v>
      </c>
      <c r="BP77" s="65">
        <f>'Summary (6)'!$AF90</f>
        <v>0</v>
      </c>
      <c r="BQ77" s="65">
        <f>'Summary (6)'!$AF90</f>
        <v>0</v>
      </c>
      <c r="BR77" s="65">
        <f>'Summary (6)'!$AF90</f>
        <v>0</v>
      </c>
      <c r="BS77" s="340">
        <f>'Summary (6)'!$AF90</f>
        <v>0</v>
      </c>
      <c r="BT77" s="203">
        <f>'Summary (6)'!$AF90</f>
        <v>0</v>
      </c>
      <c r="BU77" s="65">
        <f>'Summary (6)'!AI90</f>
        <v>0</v>
      </c>
      <c r="BV77" s="65">
        <f>'Summary (6)'!AJ90</f>
        <v>0</v>
      </c>
      <c r="BW77" s="65">
        <f>'Summary (6)'!AK90</f>
        <v>0</v>
      </c>
    </row>
    <row r="78" spans="1:112" s="60" customFormat="1" ht="16.5" thickBot="1">
      <c r="A78" s="484" t="s">
        <v>234</v>
      </c>
      <c r="B78" s="484"/>
      <c r="C78" s="204" t="e">
        <f>'Summary (6)'!$E91</f>
        <v>#REF!</v>
      </c>
      <c r="D78" s="205" t="e">
        <f>'Summary (6)'!$E91</f>
        <v>#REF!</v>
      </c>
      <c r="E78" s="205" t="e">
        <f>'Summary (6)'!$E91</f>
        <v>#REF!</v>
      </c>
      <c r="F78" s="205" t="e">
        <f>'Summary (6)'!$E91</f>
        <v>#REF!</v>
      </c>
      <c r="G78" s="205" t="e">
        <f>'Summary (6)'!$E91</f>
        <v>#REF!</v>
      </c>
      <c r="H78" s="341" t="e">
        <f>'Summary (6)'!$E91</f>
        <v>#REF!</v>
      </c>
      <c r="I78" s="206" t="e">
        <f>'Summary (6)'!$E91</f>
        <v>#REF!</v>
      </c>
      <c r="J78" s="204" t="e">
        <f>'Summary (6)'!$H91</f>
        <v>#REF!</v>
      </c>
      <c r="K78" s="205" t="e">
        <f>'Summary (6)'!$H91</f>
        <v>#REF!</v>
      </c>
      <c r="L78" s="205" t="e">
        <f>'Summary (6)'!$H91</f>
        <v>#REF!</v>
      </c>
      <c r="M78" s="205" t="e">
        <f>'Summary (6)'!$H91</f>
        <v>#REF!</v>
      </c>
      <c r="N78" s="205" t="e">
        <f>'Summary (6)'!$H91</f>
        <v>#REF!</v>
      </c>
      <c r="O78" s="341" t="e">
        <f>'Summary (6)'!$H91</f>
        <v>#REF!</v>
      </c>
      <c r="P78" s="206" t="e">
        <f>'Summary (6)'!$H91</f>
        <v>#REF!</v>
      </c>
      <c r="Q78" s="204" t="e">
        <f>'Summary (6)'!$K91</f>
        <v>#REF!</v>
      </c>
      <c r="R78" s="205" t="e">
        <f>'Summary (6)'!$K91</f>
        <v>#REF!</v>
      </c>
      <c r="S78" s="205" t="e">
        <f>'Summary (6)'!$K91</f>
        <v>#REF!</v>
      </c>
      <c r="T78" s="205" t="e">
        <f>'Summary (6)'!$K91</f>
        <v>#REF!</v>
      </c>
      <c r="U78" s="205" t="e">
        <f>'Summary (6)'!$K91</f>
        <v>#REF!</v>
      </c>
      <c r="V78" s="341" t="e">
        <f>'Summary (6)'!$K91</f>
        <v>#REF!</v>
      </c>
      <c r="W78" s="206" t="e">
        <f>'Summary (6)'!$K91</f>
        <v>#REF!</v>
      </c>
      <c r="X78" s="204" t="e">
        <f>'Summary (6)'!$N91</f>
        <v>#REF!</v>
      </c>
      <c r="Y78" s="205" t="e">
        <f>'Summary (6)'!$N91</f>
        <v>#REF!</v>
      </c>
      <c r="Z78" s="205" t="e">
        <f>'Summary (6)'!$N91</f>
        <v>#REF!</v>
      </c>
      <c r="AA78" s="205" t="e">
        <f>'Summary (6)'!$N91</f>
        <v>#REF!</v>
      </c>
      <c r="AB78" s="205" t="e">
        <f>'Summary (6)'!$N91</f>
        <v>#REF!</v>
      </c>
      <c r="AC78" s="341" t="e">
        <f>'Summary (6)'!$N91</f>
        <v>#REF!</v>
      </c>
      <c r="AD78" s="206" t="e">
        <f>'Summary (6)'!$N91</f>
        <v>#REF!</v>
      </c>
      <c r="AE78" s="204" t="e">
        <f>'Summary (6)'!$Q91</f>
        <v>#REF!</v>
      </c>
      <c r="AF78" s="205" t="e">
        <f>'Summary (6)'!$Q91</f>
        <v>#REF!</v>
      </c>
      <c r="AG78" s="205" t="e">
        <f>'Summary (6)'!$Q91</f>
        <v>#REF!</v>
      </c>
      <c r="AH78" s="205" t="e">
        <f>'Summary (6)'!$Q91</f>
        <v>#REF!</v>
      </c>
      <c r="AI78" s="205" t="e">
        <f>'Summary (6)'!$Q91</f>
        <v>#REF!</v>
      </c>
      <c r="AJ78" s="341" t="e">
        <f>'Summary (6)'!$Q91</f>
        <v>#REF!</v>
      </c>
      <c r="AK78" s="206" t="e">
        <f>'Summary (6)'!$Q91</f>
        <v>#REF!</v>
      </c>
      <c r="AL78" s="204" t="e">
        <f>'Summary (6)'!$T91</f>
        <v>#REF!</v>
      </c>
      <c r="AM78" s="205" t="e">
        <f>'Summary (6)'!$T91</f>
        <v>#REF!</v>
      </c>
      <c r="AN78" s="205" t="e">
        <f>'Summary (6)'!$T91</f>
        <v>#REF!</v>
      </c>
      <c r="AO78" s="205" t="e">
        <f>'Summary (6)'!$T91</f>
        <v>#REF!</v>
      </c>
      <c r="AP78" s="205" t="e">
        <f>'Summary (6)'!$T91</f>
        <v>#REF!</v>
      </c>
      <c r="AQ78" s="341" t="e">
        <f>'Summary (6)'!$T91</f>
        <v>#REF!</v>
      </c>
      <c r="AR78" s="206" t="e">
        <f>'Summary (6)'!$T91</f>
        <v>#REF!</v>
      </c>
      <c r="AS78" s="204" t="e">
        <f>'Summary (6)'!$W91</f>
        <v>#REF!</v>
      </c>
      <c r="AT78" s="205" t="e">
        <f>'Summary (6)'!$W91</f>
        <v>#REF!</v>
      </c>
      <c r="AU78" s="205" t="e">
        <f>'Summary (6)'!$W91</f>
        <v>#REF!</v>
      </c>
      <c r="AV78" s="205" t="e">
        <f>'Summary (6)'!$W91</f>
        <v>#REF!</v>
      </c>
      <c r="AW78" s="205" t="e">
        <f>'Summary (6)'!$W91</f>
        <v>#REF!</v>
      </c>
      <c r="AX78" s="341" t="e">
        <f>'Summary (6)'!$W91</f>
        <v>#REF!</v>
      </c>
      <c r="AY78" s="206" t="e">
        <f>'Summary (6)'!$W91</f>
        <v>#REF!</v>
      </c>
      <c r="AZ78" s="204" t="e">
        <f>'Summary (6)'!$Z91</f>
        <v>#REF!</v>
      </c>
      <c r="BA78" s="205" t="e">
        <f>'Summary (6)'!$Z91</f>
        <v>#REF!</v>
      </c>
      <c r="BB78" s="205" t="e">
        <f>'Summary (6)'!$Z91</f>
        <v>#REF!</v>
      </c>
      <c r="BC78" s="205" t="e">
        <f>'Summary (6)'!$Z91</f>
        <v>#REF!</v>
      </c>
      <c r="BD78" s="205" t="e">
        <f>'Summary (6)'!$Z91</f>
        <v>#REF!</v>
      </c>
      <c r="BE78" s="341" t="e">
        <f>'Summary (6)'!$Z91</f>
        <v>#REF!</v>
      </c>
      <c r="BF78" s="206" t="e">
        <f>'Summary (6)'!$Z91</f>
        <v>#REF!</v>
      </c>
      <c r="BG78" s="204" t="e">
        <f>'Summary (6)'!$AC91</f>
        <v>#REF!</v>
      </c>
      <c r="BH78" s="205" t="e">
        <f>'Summary (6)'!$AC91</f>
        <v>#REF!</v>
      </c>
      <c r="BI78" s="205" t="e">
        <f>'Summary (6)'!$AC91</f>
        <v>#REF!</v>
      </c>
      <c r="BJ78" s="205" t="e">
        <f>'Summary (6)'!$AC91</f>
        <v>#REF!</v>
      </c>
      <c r="BK78" s="205" t="e">
        <f>'Summary (6)'!$AC91</f>
        <v>#REF!</v>
      </c>
      <c r="BL78" s="341" t="e">
        <f>'Summary (6)'!$AC91</f>
        <v>#REF!</v>
      </c>
      <c r="BM78" s="206" t="e">
        <f>'Summary (6)'!$AC91</f>
        <v>#REF!</v>
      </c>
      <c r="BN78" s="204" t="e">
        <f>'Summary (6)'!$AF91</f>
        <v>#REF!</v>
      </c>
      <c r="BO78" s="205" t="e">
        <f>'Summary (6)'!$AF91</f>
        <v>#REF!</v>
      </c>
      <c r="BP78" s="205" t="e">
        <f>'Summary (6)'!$AF91</f>
        <v>#REF!</v>
      </c>
      <c r="BQ78" s="205" t="e">
        <f>'Summary (6)'!$AF91</f>
        <v>#REF!</v>
      </c>
      <c r="BR78" s="205" t="e">
        <f>'Summary (6)'!$AF91</f>
        <v>#REF!</v>
      </c>
      <c r="BS78" s="341" t="e">
        <f>'Summary (6)'!$AF91</f>
        <v>#REF!</v>
      </c>
      <c r="BT78" s="206" t="e">
        <f>'Summary (6)'!$AF91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271" priority="13">
      <formula>AND(C15&gt;0,C15&lt;C$79)</formula>
    </cfRule>
  </conditionalFormatting>
  <conditionalFormatting sqref="C15:E57 J15:L57 Q15:S57 X15:Z57 AE15:AG57 AL15:AN57 AS15:AU57 AZ15:BB57 BG15:BI57 BN15:BP57">
    <cfRule type="expression" dxfId="270" priority="10">
      <formula>$A15=""</formula>
    </cfRule>
    <cfRule type="containsBlanks" dxfId="269" priority="12">
      <formula>LEN(TRIM(C15))=0</formula>
    </cfRule>
  </conditionalFormatting>
  <conditionalFormatting sqref="C59:BQ62 BR61 BT61">
    <cfRule type="expression" dxfId="267" priority="553">
      <formula>C$77&gt;C$76</formula>
    </cfRule>
  </conditionalFormatting>
  <conditionalFormatting sqref="C15:BT57 C58 G58:J58 Q58 X58 AE58 AL58 AS58 AZ58 BG58 BN58 N58:P62 U58:W62 AB58:AD62 AI58:AK62 AP58:AR62 AW58:AY62 BD58:BF62 BK58:BM62 BR58:BT62">
    <cfRule type="expression" dxfId="266" priority="7">
      <formula>C$77&gt;C$76</formula>
    </cfRule>
  </conditionalFormatting>
  <conditionalFormatting sqref="N60 P60 U60 W60 AB60 AD60 AI60 AK60 AP60 AR60 AW60 AY60 BD60 BF60 BK60 BM60 BR60 BT60 G60 I60">
    <cfRule type="containsBlanks" dxfId="265" priority="11">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52" id="{5CDD7ABE-1D1C-4B75-A942-8376FD52CB4B}">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556" id="{852C6E31-DD27-4D14-A94E-8FED0C8AC209}">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63" t="str">
        <f>'Summary (6)'!A1</f>
        <v>DEPARTMENT OF HOMELESSNESS AND SUPPORTIVE HOUSING</v>
      </c>
      <c r="B1" s="63"/>
      <c r="C1" s="56"/>
      <c r="D1" s="56"/>
      <c r="E1" s="56"/>
      <c r="F1" s="56"/>
      <c r="G1" s="56"/>
      <c r="AI1" s="437"/>
    </row>
    <row r="2" spans="1:35" ht="15.75">
      <c r="A2" s="63" t="s">
        <v>288</v>
      </c>
      <c r="B2" s="63"/>
      <c r="C2" s="63"/>
      <c r="D2" s="56"/>
      <c r="E2" s="56"/>
      <c r="F2" s="56"/>
      <c r="G2" s="59"/>
    </row>
    <row r="3" spans="1:35" ht="15" customHeight="1">
      <c r="A3" s="68" t="s">
        <v>220</v>
      </c>
      <c r="B3" s="587">
        <f>'Summary (6)'!B3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(6)'!A7</f>
        <v>Provider Name</v>
      </c>
      <c r="B4" s="588">
        <f>'Summary (6)'!B7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(6)'!A8</f>
        <v>Program</v>
      </c>
      <c r="B5" s="588" t="str">
        <f>'Summary (6)'!B8</f>
        <v>RFQ #142 TAY Site in SOMA</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75">
      <c r="A6" s="69" t="str">
        <f>'Summary (6)'!A9</f>
        <v>F$P Contract ID#</v>
      </c>
      <c r="B6" s="589" t="e">
        <f>'Summary (6)'!B9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75">
      <c r="A7" s="69" t="s">
        <v>283</v>
      </c>
      <c r="B7" s="592">
        <f>'Summary (6)'!B12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9" t="e">
        <f>'Summary (6)'!E17</f>
        <v>#REF!</v>
      </c>
      <c r="D8" s="1599"/>
      <c r="E8" s="1599"/>
      <c r="F8" s="1598" t="e">
        <f>'Summary (6)'!H17</f>
        <v>#REF!</v>
      </c>
      <c r="G8" s="1598"/>
      <c r="H8" s="1598"/>
      <c r="I8" s="1598" t="e">
        <f>'Summary (6)'!K17</f>
        <v>#REF!</v>
      </c>
      <c r="J8" s="1598"/>
      <c r="K8" s="1598"/>
      <c r="L8" s="1598" t="e">
        <f>'Summary (6)'!N17</f>
        <v>#REF!</v>
      </c>
      <c r="M8" s="1598"/>
      <c r="N8" s="1598"/>
      <c r="O8" s="1598" t="e">
        <f>'Summary (6)'!Q17</f>
        <v>#REF!</v>
      </c>
      <c r="P8" s="1598"/>
      <c r="Q8" s="1598"/>
      <c r="R8" s="1598" t="e">
        <f>'Summary (6)'!T17</f>
        <v>#REF!</v>
      </c>
      <c r="S8" s="1598"/>
      <c r="T8" s="1598"/>
      <c r="U8" s="1598" t="e">
        <f>'Summary (6)'!W17</f>
        <v>#REF!</v>
      </c>
      <c r="V8" s="1598"/>
      <c r="W8" s="1598"/>
      <c r="X8" s="1598" t="e">
        <f>'Summary (6)'!Z17</f>
        <v>#REF!</v>
      </c>
      <c r="Y8" s="1598"/>
      <c r="Z8" s="1598"/>
      <c r="AA8" s="1598" t="e">
        <f>'Summary (6)'!AC17</f>
        <v>#REF!</v>
      </c>
      <c r="AB8" s="1598"/>
      <c r="AC8" s="1598"/>
      <c r="AD8" s="1598" t="e">
        <f>'Summary (6)'!AF17</f>
        <v>#REF!</v>
      </c>
      <c r="AE8" s="1598"/>
      <c r="AF8" s="1598"/>
    </row>
    <row r="9" spans="1:35" ht="24.75" customHeight="1">
      <c r="C9" s="1607" t="str">
        <f>'Summary (6)'!E18</f>
        <v>Year 1</v>
      </c>
      <c r="D9" s="1608"/>
      <c r="E9" s="1609"/>
      <c r="F9" s="1622" t="str">
        <f>'Summary (6)'!H18</f>
        <v>Year 2</v>
      </c>
      <c r="G9" s="1623"/>
      <c r="H9" s="1624"/>
      <c r="I9" s="1625" t="str">
        <f>'Summary (6)'!K18</f>
        <v>Year 3</v>
      </c>
      <c r="J9" s="1626"/>
      <c r="K9" s="1627"/>
      <c r="L9" s="1628" t="str">
        <f>'Summary (6)'!N18</f>
        <v>Year 4</v>
      </c>
      <c r="M9" s="1629"/>
      <c r="N9" s="1630"/>
      <c r="O9" s="1631" t="str">
        <f>'Summary (6)'!Q18</f>
        <v>Year 5</v>
      </c>
      <c r="P9" s="1632"/>
      <c r="Q9" s="1633"/>
      <c r="R9" s="1634" t="str">
        <f>'Summary (6)'!T18</f>
        <v>Year 6</v>
      </c>
      <c r="S9" s="1635"/>
      <c r="T9" s="1636"/>
      <c r="U9" s="1637" t="str">
        <f>'Summary (6)'!W18</f>
        <v>Year 7</v>
      </c>
      <c r="V9" s="1638"/>
      <c r="W9" s="1639"/>
      <c r="X9" s="1610" t="str">
        <f>'Summary (6)'!Z18</f>
        <v>Year 8</v>
      </c>
      <c r="Y9" s="1611"/>
      <c r="Z9" s="1612"/>
      <c r="AA9" s="1613" t="str">
        <f>'Summary (6)'!AC18</f>
        <v>Year 9</v>
      </c>
      <c r="AB9" s="1614"/>
      <c r="AC9" s="1615"/>
      <c r="AD9" s="1616" t="str">
        <f>'Summary (6)'!AF18</f>
        <v>Year 10</v>
      </c>
      <c r="AE9" s="1617"/>
      <c r="AF9" s="1618"/>
      <c r="AG9" s="1619" t="s">
        <v>259</v>
      </c>
      <c r="AH9" s="1620"/>
      <c r="AI9" s="1621"/>
    </row>
    <row r="10" spans="1:35" s="21" customFormat="1" ht="27" customHeight="1">
      <c r="C10" s="526" t="e">
        <f>'Salary Detail (6)'!G11</f>
        <v>#REF!</v>
      </c>
      <c r="D10" s="527" t="e">
        <f>'Salary Detail (6)'!H11</f>
        <v>#REF!</v>
      </c>
      <c r="E10" s="528" t="e">
        <f>'Salary Detail (6)'!I11</f>
        <v>#REF!</v>
      </c>
      <c r="F10" s="529" t="e">
        <f>'Salary Detail (6)'!N11</f>
        <v>#REF!</v>
      </c>
      <c r="G10" s="530" t="e">
        <f>'Salary Detail (6)'!O11</f>
        <v>#REF!</v>
      </c>
      <c r="H10" s="531" t="e">
        <f>'Salary Detail (6)'!P11</f>
        <v>#REF!</v>
      </c>
      <c r="I10" s="532" t="e">
        <f>'Salary Detail (6)'!U11</f>
        <v>#REF!</v>
      </c>
      <c r="J10" s="533" t="e">
        <f>'Salary Detail (6)'!V11</f>
        <v>#REF!</v>
      </c>
      <c r="K10" s="534" t="e">
        <f>'Salary Detail (6)'!W11</f>
        <v>#REF!</v>
      </c>
      <c r="L10" s="535" t="e">
        <f>'Salary Detail (6)'!AB11</f>
        <v>#REF!</v>
      </c>
      <c r="M10" s="536" t="e">
        <f>'Salary Detail (6)'!AC11</f>
        <v>#REF!</v>
      </c>
      <c r="N10" s="537" t="e">
        <f>'Salary Detail (6)'!AD11</f>
        <v>#REF!</v>
      </c>
      <c r="O10" s="538" t="e">
        <f>'Salary Detail (6)'!AI11</f>
        <v>#REF!</v>
      </c>
      <c r="P10" s="539" t="e">
        <f>'Salary Detail (6)'!AJ11</f>
        <v>#REF!</v>
      </c>
      <c r="Q10" s="540" t="e">
        <f>'Salary Detail (6)'!AK11</f>
        <v>#REF!</v>
      </c>
      <c r="R10" s="541" t="e">
        <f>'Salary Detail (6)'!AP11</f>
        <v>#REF!</v>
      </c>
      <c r="S10" s="542" t="e">
        <f>'Salary Detail (6)'!AQ11</f>
        <v>#REF!</v>
      </c>
      <c r="T10" s="543" t="e">
        <f>'Salary Detail (6)'!AR11</f>
        <v>#REF!</v>
      </c>
      <c r="U10" s="544" t="e">
        <f>'Salary Detail (6)'!AW11</f>
        <v>#REF!</v>
      </c>
      <c r="V10" s="545" t="e">
        <f>'Salary Detail (6)'!AX11</f>
        <v>#REF!</v>
      </c>
      <c r="W10" s="546" t="e">
        <f>'Salary Detail (6)'!AY11</f>
        <v>#REF!</v>
      </c>
      <c r="X10" s="547" t="e">
        <f>'Salary Detail (6)'!BD11</f>
        <v>#REF!</v>
      </c>
      <c r="Y10" s="548" t="e">
        <f>'Salary Detail (6)'!BE11</f>
        <v>#REF!</v>
      </c>
      <c r="Z10" s="549" t="e">
        <f>'Salary Detail (6)'!BF11</f>
        <v>#REF!</v>
      </c>
      <c r="AA10" s="550" t="e">
        <f>'Salary Detail (6)'!BK11</f>
        <v>#REF!</v>
      </c>
      <c r="AB10" s="551" t="e">
        <f>'Salary Detail (6)'!BL11</f>
        <v>#REF!</v>
      </c>
      <c r="AC10" s="552" t="e">
        <f>'Salary Detail (6)'!BM11</f>
        <v>#REF!</v>
      </c>
      <c r="AD10" s="553" t="e">
        <f>'Salary Detail (6)'!BR11</f>
        <v>#REF!</v>
      </c>
      <c r="AE10" s="554" t="e">
        <f>'Salary Detail (6)'!BS11</f>
        <v>#REF!</v>
      </c>
      <c r="AF10" s="555" t="e">
        <f>'Salary Detail (6)'!BT11</f>
        <v>#REF!</v>
      </c>
      <c r="AG10" s="627" t="str">
        <f>'Salary Detail (6)'!BU11</f>
        <v>5/1/2024 - 6/30/2028</v>
      </c>
      <c r="AH10" s="628" t="str">
        <f>'Salary Detail (6)'!BV11</f>
        <v>5/1/2024 - 6/30/2028</v>
      </c>
      <c r="AI10" s="629" t="str">
        <f>'Salary Detail (6)'!BW11</f>
        <v>5/1/2024 - 6/30/2028</v>
      </c>
    </row>
    <row r="11" spans="1:35" s="630" customFormat="1" ht="19.5" customHeight="1">
      <c r="C11" s="784" t="e">
        <f>'Salary Detail (6)'!G12</f>
        <v>#REF!</v>
      </c>
      <c r="D11" s="793" t="e">
        <f>'Salary Detail (6)'!H12</f>
        <v>#REF!</v>
      </c>
      <c r="E11" s="794" t="str">
        <f>'Salary Detail (6)'!I12</f>
        <v>0 Months</v>
      </c>
      <c r="F11" s="787" t="e">
        <f>'Salary Detail (6)'!N12</f>
        <v>#REF!</v>
      </c>
      <c r="G11" s="795" t="e">
        <f>'Salary Detail (6)'!O12</f>
        <v>#REF!</v>
      </c>
      <c r="H11" s="789" t="str">
        <f>'Salary Detail (6)'!P12</f>
        <v>12 Months</v>
      </c>
      <c r="I11" s="796" t="e">
        <f>'Salary Detail (6)'!U12</f>
        <v>#REF!</v>
      </c>
      <c r="J11" s="797" t="e">
        <f>'Salary Detail (6)'!V12</f>
        <v>#REF!</v>
      </c>
      <c r="K11" s="798" t="str">
        <f>'Salary Detail (6)'!W12</f>
        <v>12 Months</v>
      </c>
      <c r="L11" s="760" t="e">
        <f>'Salary Detail (6)'!AB12</f>
        <v>#REF!</v>
      </c>
      <c r="M11" s="799" t="e">
        <f>'Salary Detail (6)'!AC12</f>
        <v>#REF!</v>
      </c>
      <c r="N11" s="762" t="str">
        <f>'Salary Detail (6)'!AD12</f>
        <v>12 Months</v>
      </c>
      <c r="O11" s="763" t="e">
        <f>'Salary Detail (6)'!AI12</f>
        <v>#REF!</v>
      </c>
      <c r="P11" s="800" t="e">
        <f>'Salary Detail (6)'!AJ12</f>
        <v>#REF!</v>
      </c>
      <c r="Q11" s="765" t="str">
        <f>'Salary Detail (6)'!AK12</f>
        <v>12 Months</v>
      </c>
      <c r="R11" s="766" t="e">
        <f>'Salary Detail (6)'!AP12</f>
        <v>#REF!</v>
      </c>
      <c r="S11" s="801" t="e">
        <f>'Salary Detail (6)'!AQ12</f>
        <v>#REF!</v>
      </c>
      <c r="T11" s="768" t="e">
        <f>'Salary Detail (6)'!AR12</f>
        <v>#REF!</v>
      </c>
      <c r="U11" s="769" t="e">
        <f>'Salary Detail (6)'!AW12</f>
        <v>#REF!</v>
      </c>
      <c r="V11" s="802" t="e">
        <f>'Salary Detail (6)'!AX12</f>
        <v>#REF!</v>
      </c>
      <c r="W11" s="771" t="e">
        <f>'Salary Detail (6)'!AY12</f>
        <v>#REF!</v>
      </c>
      <c r="X11" s="772" t="e">
        <f>'Salary Detail (6)'!BD12</f>
        <v>#REF!</v>
      </c>
      <c r="Y11" s="803" t="e">
        <f>'Salary Detail (6)'!BE12</f>
        <v>#REF!</v>
      </c>
      <c r="Z11" s="774" t="e">
        <f>'Salary Detail (6)'!BF12</f>
        <v>#REF!</v>
      </c>
      <c r="AA11" s="775" t="e">
        <f>'Salary Detail (6)'!BK12</f>
        <v>#REF!</v>
      </c>
      <c r="AB11" s="804" t="e">
        <f>'Salary Detail (6)'!BL12</f>
        <v>#REF!</v>
      </c>
      <c r="AC11" s="777" t="e">
        <f>'Salary Detail (6)'!BM12</f>
        <v>#REF!</v>
      </c>
      <c r="AD11" s="778" t="e">
        <f>'Salary Detail (6)'!BR12</f>
        <v>#REF!</v>
      </c>
      <c r="AE11" s="805" t="e">
        <f>'Salary Detail (6)'!BS12</f>
        <v>#REF!</v>
      </c>
      <c r="AF11" s="780" t="e">
        <f>'Salary Detail (6)'!BT12</f>
        <v>#REF!</v>
      </c>
      <c r="AG11" s="1687" t="e">
        <f>'Salary Detail (6)'!BU12</f>
        <v>#REF!</v>
      </c>
      <c r="AH11" s="1459">
        <f>'Salary Detail (6)'!AH53</f>
        <v>0</v>
      </c>
      <c r="AI11" s="1644" t="str">
        <f>'Salary Detail (6)'!BW12</f>
        <v>New</v>
      </c>
    </row>
    <row r="12" spans="1:35" s="630" customFormat="1" ht="19.5" customHeight="1">
      <c r="C12" s="784" t="e">
        <f>'Salary Detail (6)'!G13</f>
        <v>#REF!</v>
      </c>
      <c r="D12" s="785" t="e">
        <f>'Salary Detail (6)'!H13</f>
        <v>#REF!</v>
      </c>
      <c r="E12" s="786" t="str">
        <f>'Salary Detail (6)'!I13</f>
        <v>New</v>
      </c>
      <c r="F12" s="787" t="e">
        <f>'Salary Detail (6)'!N13</f>
        <v>#REF!</v>
      </c>
      <c r="G12" s="788" t="e">
        <f>'Salary Detail (6)'!O13</f>
        <v>#REF!</v>
      </c>
      <c r="H12" s="789" t="str">
        <f>'Salary Detail (6)'!P13</f>
        <v>New</v>
      </c>
      <c r="I12" s="790" t="e">
        <f>'Salary Detail (6)'!U13</f>
        <v>#REF!</v>
      </c>
      <c r="J12" s="791" t="e">
        <f>'Salary Detail (6)'!V13</f>
        <v>#REF!</v>
      </c>
      <c r="K12" s="792" t="str">
        <f>'Salary Detail (6)'!W13</f>
        <v>New</v>
      </c>
      <c r="L12" s="760" t="e">
        <f>'Salary Detail (6)'!AB13</f>
        <v>#REF!</v>
      </c>
      <c r="M12" s="761" t="e">
        <f>'Salary Detail (6)'!AC13</f>
        <v>#REF!</v>
      </c>
      <c r="N12" s="762" t="str">
        <f>'Salary Detail (6)'!AD13</f>
        <v>New</v>
      </c>
      <c r="O12" s="763" t="e">
        <f>'Salary Detail (6)'!AI13</f>
        <v>#REF!</v>
      </c>
      <c r="P12" s="764" t="e">
        <f>'Salary Detail (6)'!AJ13</f>
        <v>#REF!</v>
      </c>
      <c r="Q12" s="765" t="str">
        <f>'Salary Detail (6)'!AK13</f>
        <v>New</v>
      </c>
      <c r="R12" s="766" t="e">
        <f>'Salary Detail (6)'!AP13</f>
        <v>#REF!</v>
      </c>
      <c r="S12" s="767" t="e">
        <f>'Salary Detail (6)'!AQ13</f>
        <v>#REF!</v>
      </c>
      <c r="T12" s="768" t="str">
        <f>'Salary Detail (6)'!AR13</f>
        <v>New</v>
      </c>
      <c r="U12" s="769" t="e">
        <f>'Salary Detail (6)'!AW13</f>
        <v>#REF!</v>
      </c>
      <c r="V12" s="770" t="e">
        <f>'Salary Detail (6)'!AX13</f>
        <v>#REF!</v>
      </c>
      <c r="W12" s="771" t="str">
        <f>'Salary Detail (6)'!AY13</f>
        <v>New</v>
      </c>
      <c r="X12" s="772" t="e">
        <f>'Salary Detail (6)'!BD13</f>
        <v>#REF!</v>
      </c>
      <c r="Y12" s="773" t="e">
        <f>'Salary Detail (6)'!BE13</f>
        <v>#REF!</v>
      </c>
      <c r="Z12" s="774" t="str">
        <f>'Salary Detail (6)'!BF13</f>
        <v>New</v>
      </c>
      <c r="AA12" s="775" t="e">
        <f>'Salary Detail (6)'!BK13</f>
        <v>#REF!</v>
      </c>
      <c r="AB12" s="776" t="e">
        <f>'Salary Detail (6)'!BL13</f>
        <v>#REF!</v>
      </c>
      <c r="AC12" s="777" t="str">
        <f>'Salary Detail (6)'!BM13</f>
        <v>New</v>
      </c>
      <c r="AD12" s="778" t="e">
        <f>'Salary Detail (6)'!BR13</f>
        <v>#REF!</v>
      </c>
      <c r="AE12" s="779" t="e">
        <f>'Salary Detail (6)'!BS13</f>
        <v>#REF!</v>
      </c>
      <c r="AF12" s="780" t="str">
        <f>'Salary Detail (6)'!BT13</f>
        <v>New</v>
      </c>
      <c r="AG12" s="1688"/>
      <c r="AH12" s="1460"/>
      <c r="AI12" s="1645"/>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2" t="s">
        <v>291</v>
      </c>
      <c r="B14" s="1606"/>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2" t="s">
        <v>292</v>
      </c>
      <c r="B15" s="1606"/>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2" t="s">
        <v>293</v>
      </c>
      <c r="B16" s="1606"/>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2" t="s">
        <v>294</v>
      </c>
      <c r="B17" s="1606"/>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2" t="s">
        <v>295</v>
      </c>
      <c r="B18" s="1606"/>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2" t="s">
        <v>296</v>
      </c>
      <c r="B19" s="1606"/>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2" t="s">
        <v>297</v>
      </c>
      <c r="B20" s="1606"/>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2" t="s">
        <v>298</v>
      </c>
      <c r="B21" s="1606"/>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2" t="s">
        <v>299</v>
      </c>
      <c r="B22" s="1606"/>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3"/>
      <c r="B23" s="1600"/>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3"/>
      <c r="B24" s="1600"/>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3"/>
      <c r="B26" s="1600"/>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3"/>
      <c r="B27" s="1600"/>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3"/>
      <c r="B28" s="1600"/>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3"/>
      <c r="B29" s="1600"/>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3"/>
      <c r="B30" s="1600"/>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3"/>
      <c r="B31" s="1600"/>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3"/>
      <c r="B32" s="1600"/>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3"/>
      <c r="B33" s="1600"/>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3"/>
      <c r="B34" s="1600"/>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3"/>
      <c r="B35" s="1600"/>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3"/>
      <c r="B36" s="1600"/>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3"/>
      <c r="B37" s="1600"/>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3"/>
      <c r="B38" s="1600"/>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3"/>
      <c r="B39" s="1600"/>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3"/>
      <c r="B40" s="1600"/>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3"/>
      <c r="B41" s="1600"/>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3"/>
      <c r="B42" s="1600"/>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3"/>
      <c r="B43" s="1600"/>
      <c r="C43" s="343"/>
      <c r="D43" s="353">
        <f t="shared" ref="D43" si="12">E43-C43</f>
        <v>0</v>
      </c>
      <c r="E43" s="344"/>
      <c r="F43" s="343"/>
      <c r="G43" s="353">
        <f t="shared" ref="G43" si="13">H43-F43</f>
        <v>0</v>
      </c>
      <c r="H43" s="357"/>
      <c r="I43" s="343"/>
      <c r="J43" s="353">
        <f t="shared" ref="J43" si="14">K43-I43</f>
        <v>0</v>
      </c>
      <c r="K43" s="357"/>
      <c r="L43" s="343"/>
      <c r="M43" s="353">
        <f t="shared" ref="M43" si="15">N43-L43</f>
        <v>0</v>
      </c>
      <c r="N43" s="357"/>
      <c r="O43" s="343"/>
      <c r="P43" s="353">
        <f t="shared" ref="P43" si="16">Q43-O43</f>
        <v>0</v>
      </c>
      <c r="Q43" s="357"/>
      <c r="R43" s="343"/>
      <c r="S43" s="353">
        <f t="shared" ref="S43" si="17">T43-R43</f>
        <v>0</v>
      </c>
      <c r="T43" s="357"/>
      <c r="U43" s="343"/>
      <c r="V43" s="353">
        <f t="shared" ref="V43" si="18">W43-U43</f>
        <v>0</v>
      </c>
      <c r="W43" s="357"/>
      <c r="X43" s="343"/>
      <c r="Y43" s="353">
        <f t="shared" ref="Y43" si="19">Z43-X43</f>
        <v>0</v>
      </c>
      <c r="Z43" s="357"/>
      <c r="AA43" s="343"/>
      <c r="AB43" s="353">
        <f t="shared" ref="AB43" si="20">AC43-AA43</f>
        <v>0</v>
      </c>
      <c r="AC43" s="357"/>
      <c r="AD43" s="343"/>
      <c r="AE43" s="353">
        <f t="shared" ref="AE43" si="21">AF43-AD43</f>
        <v>0</v>
      </c>
      <c r="AF43" s="357"/>
      <c r="AG43" s="360">
        <f t="shared" ref="AG43" si="22">SUM(C43,F43,I43,L43,O43,R43,U43,X43,AA43,AD43)</f>
        <v>0</v>
      </c>
      <c r="AH43" s="361">
        <f t="shared" ref="AH43" si="23">SUM(D43,G43,J43,M43,P43,S43,V43,Y43,AB43,AE43)</f>
        <v>0</v>
      </c>
      <c r="AI43" s="557">
        <f t="shared" ref="AI43" si="24">SUM(E43,H43,K43,N43,Q43,T43,W43,Z43,AC43,AF43)</f>
        <v>0</v>
      </c>
      <c r="AJ43"/>
      <c r="AK43"/>
      <c r="AL43"/>
    </row>
    <row r="44" spans="1:38" s="342" customFormat="1" ht="17.25" customHeight="1">
      <c r="A44" s="1343"/>
      <c r="B44" s="1600"/>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3"/>
      <c r="B45" s="1600"/>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3"/>
      <c r="B46" s="1600"/>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3"/>
      <c r="B47" s="1600"/>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3"/>
      <c r="B48" s="1600"/>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3"/>
      <c r="B49" s="1600"/>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3"/>
      <c r="B50" s="1600"/>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3"/>
      <c r="B51" s="1600"/>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3"/>
      <c r="B52" s="1600"/>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3"/>
      <c r="B53" s="1600"/>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3"/>
      <c r="B54" s="1600"/>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3"/>
      <c r="B55" s="1600"/>
      <c r="C55" s="343"/>
      <c r="D55" s="353">
        <f t="shared" ref="D55" si="25">E55-C55</f>
        <v>0</v>
      </c>
      <c r="E55" s="344"/>
      <c r="F55" s="343"/>
      <c r="G55" s="353">
        <f t="shared" ref="G55" si="26">H55-F55</f>
        <v>0</v>
      </c>
      <c r="H55" s="344"/>
      <c r="I55" s="343"/>
      <c r="J55" s="353">
        <f t="shared" ref="J55" si="27">K55-I55</f>
        <v>0</v>
      </c>
      <c r="K55" s="344"/>
      <c r="L55" s="343"/>
      <c r="M55" s="353">
        <f t="shared" ref="M55" si="28">N55-L55</f>
        <v>0</v>
      </c>
      <c r="N55" s="344"/>
      <c r="O55" s="343"/>
      <c r="P55" s="353">
        <f t="shared" ref="P55" si="29">Q55-O55</f>
        <v>0</v>
      </c>
      <c r="Q55" s="344"/>
      <c r="R55" s="343"/>
      <c r="S55" s="353">
        <f t="shared" ref="S55" si="30">T55-R55</f>
        <v>0</v>
      </c>
      <c r="T55" s="344"/>
      <c r="U55" s="343"/>
      <c r="V55" s="353">
        <f t="shared" ref="V55" si="31">W55-U55</f>
        <v>0</v>
      </c>
      <c r="W55" s="344"/>
      <c r="X55" s="343"/>
      <c r="Y55" s="353">
        <f t="shared" ref="Y55" si="32">Z55-X55</f>
        <v>0</v>
      </c>
      <c r="Z55" s="344"/>
      <c r="AA55" s="343"/>
      <c r="AB55" s="353">
        <f t="shared" ref="AB55" si="33">AC55-AA55</f>
        <v>0</v>
      </c>
      <c r="AC55" s="344"/>
      <c r="AD55" s="343"/>
      <c r="AE55" s="353">
        <f t="shared" ref="AE55" si="34">AF55-AD55</f>
        <v>0</v>
      </c>
      <c r="AF55" s="344"/>
      <c r="AG55" s="360">
        <f t="shared" ref="AG55" si="35">SUM(C55,F55,I55,L55,O55,R55,U55,X55,AA55,AD55)</f>
        <v>0</v>
      </c>
      <c r="AH55" s="361">
        <f t="shared" ref="AH55" si="36">SUM(D55,G55,J55,M55,P55,S55,V55,Y55,AB55,AE55)</f>
        <v>0</v>
      </c>
      <c r="AI55" s="557">
        <f t="shared" ref="AI55" si="37">SUM(E55,H55,K55,N55,Q55,T55,W55,Z55,AC55,AF55)</f>
        <v>0</v>
      </c>
    </row>
    <row r="56" spans="1:38" s="342" customFormat="1" ht="17.25" customHeight="1">
      <c r="A56" s="1348" t="s">
        <v>300</v>
      </c>
      <c r="B56" s="1601"/>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3"/>
      <c r="B57" s="1600"/>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3"/>
      <c r="B58" s="1600"/>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3"/>
      <c r="B59" s="1600"/>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3"/>
      <c r="B60" s="1600"/>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3"/>
      <c r="B61" s="1600"/>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3"/>
      <c r="B62" s="1600"/>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3"/>
      <c r="B63" s="1600"/>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3"/>
      <c r="B64" s="1600"/>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38">SUM(C64,F64,I64,L64,O64,R64,U64,X64,AA64,AD64)</f>
        <v>0</v>
      </c>
      <c r="AH64" s="361">
        <f t="shared" si="38"/>
        <v>0</v>
      </c>
      <c r="AI64" s="557">
        <f t="shared" si="38"/>
        <v>0</v>
      </c>
    </row>
    <row r="65" spans="1:37" s="342" customFormat="1" ht="17.25" customHeight="1">
      <c r="A65" s="1343"/>
      <c r="B65" s="1600"/>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38"/>
        <v>0</v>
      </c>
      <c r="AH65" s="361">
        <f t="shared" si="38"/>
        <v>0</v>
      </c>
      <c r="AI65" s="557">
        <f t="shared" si="38"/>
        <v>0</v>
      </c>
    </row>
    <row r="66" spans="1:37" s="342" customFormat="1" ht="17.25" customHeight="1">
      <c r="A66" s="1343"/>
      <c r="B66" s="1600"/>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38"/>
        <v>0</v>
      </c>
      <c r="AH66" s="361">
        <f t="shared" si="38"/>
        <v>0</v>
      </c>
      <c r="AI66" s="557">
        <f t="shared" si="38"/>
        <v>0</v>
      </c>
    </row>
    <row r="67" spans="1:37" s="342" customFormat="1" ht="15" customHeight="1">
      <c r="A67" s="1343"/>
      <c r="B67" s="1600"/>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5" t="s">
        <v>301</v>
      </c>
      <c r="B68" s="1602"/>
      <c r="C68" s="356">
        <f t="shared" ref="C68:AF68" si="39">ROUND(SUM(C14:C67),0)</f>
        <v>0</v>
      </c>
      <c r="D68" s="355">
        <f t="shared" si="39"/>
        <v>0</v>
      </c>
      <c r="E68" s="357">
        <f t="shared" si="39"/>
        <v>0</v>
      </c>
      <c r="F68" s="356">
        <f t="shared" si="39"/>
        <v>0</v>
      </c>
      <c r="G68" s="355">
        <f t="shared" si="39"/>
        <v>0</v>
      </c>
      <c r="H68" s="357">
        <f t="shared" si="39"/>
        <v>0</v>
      </c>
      <c r="I68" s="356">
        <f t="shared" si="39"/>
        <v>0</v>
      </c>
      <c r="J68" s="355">
        <f t="shared" si="39"/>
        <v>0</v>
      </c>
      <c r="K68" s="357">
        <f t="shared" si="39"/>
        <v>0</v>
      </c>
      <c r="L68" s="356">
        <f t="shared" si="39"/>
        <v>0</v>
      </c>
      <c r="M68" s="355">
        <f t="shared" si="39"/>
        <v>0</v>
      </c>
      <c r="N68" s="357">
        <f t="shared" si="39"/>
        <v>0</v>
      </c>
      <c r="O68" s="356">
        <f t="shared" si="39"/>
        <v>0</v>
      </c>
      <c r="P68" s="355">
        <f t="shared" si="39"/>
        <v>0</v>
      </c>
      <c r="Q68" s="357">
        <f t="shared" si="39"/>
        <v>0</v>
      </c>
      <c r="R68" s="356">
        <f t="shared" si="39"/>
        <v>0</v>
      </c>
      <c r="S68" s="355">
        <f t="shared" si="39"/>
        <v>0</v>
      </c>
      <c r="T68" s="357">
        <f t="shared" si="39"/>
        <v>0</v>
      </c>
      <c r="U68" s="356">
        <f t="shared" si="39"/>
        <v>0</v>
      </c>
      <c r="V68" s="355">
        <f t="shared" si="39"/>
        <v>0</v>
      </c>
      <c r="W68" s="357">
        <f t="shared" si="39"/>
        <v>0</v>
      </c>
      <c r="X68" s="356">
        <f t="shared" si="39"/>
        <v>0</v>
      </c>
      <c r="Y68" s="355">
        <f t="shared" si="39"/>
        <v>0</v>
      </c>
      <c r="Z68" s="357">
        <f t="shared" si="39"/>
        <v>0</v>
      </c>
      <c r="AA68" s="356">
        <f t="shared" si="39"/>
        <v>0</v>
      </c>
      <c r="AB68" s="355">
        <f t="shared" si="39"/>
        <v>0</v>
      </c>
      <c r="AC68" s="357">
        <f t="shared" si="39"/>
        <v>0</v>
      </c>
      <c r="AD68" s="356">
        <f t="shared" si="39"/>
        <v>0</v>
      </c>
      <c r="AE68" s="355">
        <f t="shared" si="39"/>
        <v>0</v>
      </c>
      <c r="AF68" s="357">
        <f t="shared" si="39"/>
        <v>0</v>
      </c>
      <c r="AG68" s="358">
        <f t="shared" ref="AG68:AI68" si="40">SUM(AG14:AG66)</f>
        <v>0</v>
      </c>
      <c r="AH68" s="359">
        <f t="shared" si="40"/>
        <v>0</v>
      </c>
      <c r="AI68" s="357">
        <f t="shared" si="40"/>
        <v>0</v>
      </c>
    </row>
    <row r="69" spans="1:37" s="342" customFormat="1" ht="17.25" customHeight="1">
      <c r="A69" s="1351"/>
      <c r="B69" s="1605"/>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0" t="s">
        <v>302</v>
      </c>
      <c r="B70" s="1604"/>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3"/>
      <c r="B71" s="1600"/>
      <c r="C71" s="343"/>
      <c r="D71" s="353">
        <f t="shared" ref="D71:D91" si="41">E71-C71</f>
        <v>0</v>
      </c>
      <c r="E71" s="344"/>
      <c r="F71" s="343"/>
      <c r="G71" s="353">
        <f t="shared" ref="G71:G91" si="42">H71-F71</f>
        <v>0</v>
      </c>
      <c r="H71" s="344"/>
      <c r="I71" s="343"/>
      <c r="J71" s="353">
        <f t="shared" ref="J71:J90" si="43">K71-I71</f>
        <v>0</v>
      </c>
      <c r="K71" s="344"/>
      <c r="L71" s="343"/>
      <c r="M71" s="353">
        <f t="shared" ref="M71:M91" si="44">N71-L71</f>
        <v>0</v>
      </c>
      <c r="N71" s="344"/>
      <c r="O71" s="343"/>
      <c r="P71" s="353">
        <f t="shared" ref="P71:P91" si="45">Q71-O71</f>
        <v>0</v>
      </c>
      <c r="Q71" s="344"/>
      <c r="R71" s="343"/>
      <c r="S71" s="353">
        <f t="shared" ref="S71:S91" si="46">T71-R71</f>
        <v>0</v>
      </c>
      <c r="T71" s="344"/>
      <c r="U71" s="343"/>
      <c r="V71" s="353">
        <f t="shared" ref="V71:V91" si="47">W71-U71</f>
        <v>0</v>
      </c>
      <c r="W71" s="344"/>
      <c r="X71" s="343"/>
      <c r="Y71" s="353">
        <f t="shared" ref="Y71:Y91" si="48">Z71-X71</f>
        <v>0</v>
      </c>
      <c r="Z71" s="344"/>
      <c r="AA71" s="343"/>
      <c r="AB71" s="353">
        <f t="shared" ref="AB71:AB91" si="49">AC71-AA71</f>
        <v>0</v>
      </c>
      <c r="AC71" s="344"/>
      <c r="AD71" s="343"/>
      <c r="AE71" s="353">
        <f t="shared" ref="AE71:AE91" si="50">AF71-AD71</f>
        <v>0</v>
      </c>
      <c r="AF71" s="344"/>
      <c r="AG71" s="360">
        <f t="shared" ref="AG71:AI91" si="51">SUM(C71,F71,I71,L71,O71,R71,U71,X71,AA71,AD71)</f>
        <v>0</v>
      </c>
      <c r="AH71" s="361">
        <f t="shared" si="51"/>
        <v>0</v>
      </c>
      <c r="AI71" s="557">
        <f t="shared" si="51"/>
        <v>0</v>
      </c>
      <c r="AK71" s="438"/>
    </row>
    <row r="72" spans="1:37" s="342" customFormat="1" ht="17.25" customHeight="1">
      <c r="A72" s="1343"/>
      <c r="B72" s="1600"/>
      <c r="C72" s="343"/>
      <c r="D72" s="353">
        <f t="shared" ref="D72:D80" si="52">E72-C72</f>
        <v>0</v>
      </c>
      <c r="E72" s="344"/>
      <c r="F72" s="343"/>
      <c r="G72" s="353">
        <f t="shared" ref="G72:G80" si="53">H72-F72</f>
        <v>0</v>
      </c>
      <c r="H72" s="344"/>
      <c r="I72" s="343"/>
      <c r="J72" s="353">
        <f t="shared" ref="J72:J80" si="54">K72-I72</f>
        <v>0</v>
      </c>
      <c r="K72" s="344"/>
      <c r="L72" s="343"/>
      <c r="M72" s="353">
        <f t="shared" ref="M72:M80" si="55">N72-L72</f>
        <v>0</v>
      </c>
      <c r="N72" s="344"/>
      <c r="O72" s="343"/>
      <c r="P72" s="353">
        <f t="shared" ref="P72:P80" si="56">Q72-O72</f>
        <v>0</v>
      </c>
      <c r="Q72" s="344"/>
      <c r="R72" s="343"/>
      <c r="S72" s="353">
        <f t="shared" ref="S72:S80" si="57">T72-R72</f>
        <v>0</v>
      </c>
      <c r="T72" s="344"/>
      <c r="U72" s="343"/>
      <c r="V72" s="353">
        <f t="shared" ref="V72:V80" si="58">W72-U72</f>
        <v>0</v>
      </c>
      <c r="W72" s="344"/>
      <c r="X72" s="343"/>
      <c r="Y72" s="353">
        <f t="shared" ref="Y72:Y80" si="59">Z72-X72</f>
        <v>0</v>
      </c>
      <c r="Z72" s="344"/>
      <c r="AA72" s="343"/>
      <c r="AB72" s="353">
        <f t="shared" ref="AB72:AB80" si="60">AC72-AA72</f>
        <v>0</v>
      </c>
      <c r="AC72" s="344"/>
      <c r="AD72" s="343"/>
      <c r="AE72" s="353">
        <f t="shared" ref="AE72:AE80" si="61">AF72-AD72</f>
        <v>0</v>
      </c>
      <c r="AF72" s="344"/>
      <c r="AG72" s="360">
        <f t="shared" ref="AG72:AG80" si="62">SUM(C72,F72,I72,L72,O72,R72,U72,X72,AA72,AD72)</f>
        <v>0</v>
      </c>
      <c r="AH72" s="361">
        <f t="shared" ref="AH72:AH80" si="63">SUM(D72,G72,J72,M72,P72,S72,V72,Y72,AB72,AE72)</f>
        <v>0</v>
      </c>
      <c r="AI72" s="557">
        <f t="shared" ref="AI72:AI80" si="64">SUM(E72,H72,K72,N72,Q72,T72,W72,Z72,AC72,AF72)</f>
        <v>0</v>
      </c>
      <c r="AK72" s="438"/>
    </row>
    <row r="73" spans="1:37" s="342" customFormat="1" ht="17.25" customHeight="1">
      <c r="A73" s="1343"/>
      <c r="B73" s="1600"/>
      <c r="C73" s="343"/>
      <c r="D73" s="353">
        <f t="shared" si="52"/>
        <v>0</v>
      </c>
      <c r="E73" s="344"/>
      <c r="F73" s="343"/>
      <c r="G73" s="353">
        <f t="shared" si="53"/>
        <v>0</v>
      </c>
      <c r="H73" s="344"/>
      <c r="I73" s="343"/>
      <c r="J73" s="353">
        <f t="shared" si="54"/>
        <v>0</v>
      </c>
      <c r="K73" s="344"/>
      <c r="L73" s="343"/>
      <c r="M73" s="353">
        <f t="shared" si="55"/>
        <v>0</v>
      </c>
      <c r="N73" s="344"/>
      <c r="O73" s="343"/>
      <c r="P73" s="353">
        <f t="shared" si="56"/>
        <v>0</v>
      </c>
      <c r="Q73" s="344"/>
      <c r="R73" s="343"/>
      <c r="S73" s="353">
        <f t="shared" si="57"/>
        <v>0</v>
      </c>
      <c r="T73" s="344"/>
      <c r="U73" s="343"/>
      <c r="V73" s="353">
        <f t="shared" si="58"/>
        <v>0</v>
      </c>
      <c r="W73" s="344"/>
      <c r="X73" s="343"/>
      <c r="Y73" s="353">
        <f t="shared" si="59"/>
        <v>0</v>
      </c>
      <c r="Z73" s="344"/>
      <c r="AA73" s="343"/>
      <c r="AB73" s="353">
        <f t="shared" si="60"/>
        <v>0</v>
      </c>
      <c r="AC73" s="344"/>
      <c r="AD73" s="343"/>
      <c r="AE73" s="353">
        <f t="shared" si="61"/>
        <v>0</v>
      </c>
      <c r="AF73" s="344"/>
      <c r="AG73" s="360">
        <f t="shared" si="62"/>
        <v>0</v>
      </c>
      <c r="AH73" s="361">
        <f t="shared" si="63"/>
        <v>0</v>
      </c>
      <c r="AI73" s="557">
        <f t="shared" si="64"/>
        <v>0</v>
      </c>
      <c r="AK73" s="438"/>
    </row>
    <row r="74" spans="1:37" s="342" customFormat="1" ht="17.25" customHeight="1">
      <c r="A74" s="1343"/>
      <c r="B74" s="1600"/>
      <c r="C74" s="343"/>
      <c r="D74" s="353">
        <f t="shared" si="52"/>
        <v>0</v>
      </c>
      <c r="E74" s="344"/>
      <c r="F74" s="343"/>
      <c r="G74" s="353">
        <f t="shared" si="53"/>
        <v>0</v>
      </c>
      <c r="H74" s="344"/>
      <c r="I74" s="343"/>
      <c r="J74" s="353">
        <f t="shared" si="54"/>
        <v>0</v>
      </c>
      <c r="K74" s="344"/>
      <c r="L74" s="343"/>
      <c r="M74" s="353">
        <f t="shared" si="55"/>
        <v>0</v>
      </c>
      <c r="N74" s="344"/>
      <c r="O74" s="343"/>
      <c r="P74" s="353">
        <f t="shared" si="56"/>
        <v>0</v>
      </c>
      <c r="Q74" s="344"/>
      <c r="R74" s="343"/>
      <c r="S74" s="353">
        <f t="shared" si="57"/>
        <v>0</v>
      </c>
      <c r="T74" s="344"/>
      <c r="U74" s="343"/>
      <c r="V74" s="353">
        <f t="shared" si="58"/>
        <v>0</v>
      </c>
      <c r="W74" s="344"/>
      <c r="X74" s="343"/>
      <c r="Y74" s="353">
        <f t="shared" si="59"/>
        <v>0</v>
      </c>
      <c r="Z74" s="344"/>
      <c r="AA74" s="343"/>
      <c r="AB74" s="353">
        <f t="shared" si="60"/>
        <v>0</v>
      </c>
      <c r="AC74" s="344"/>
      <c r="AD74" s="343"/>
      <c r="AE74" s="353">
        <f t="shared" si="61"/>
        <v>0</v>
      </c>
      <c r="AF74" s="344"/>
      <c r="AG74" s="360">
        <f t="shared" si="62"/>
        <v>0</v>
      </c>
      <c r="AH74" s="361">
        <f t="shared" si="63"/>
        <v>0</v>
      </c>
      <c r="AI74" s="557">
        <f t="shared" si="64"/>
        <v>0</v>
      </c>
      <c r="AK74" s="438"/>
    </row>
    <row r="75" spans="1:37" s="342" customFormat="1" ht="17.25" customHeight="1">
      <c r="A75" s="1343"/>
      <c r="B75" s="1600"/>
      <c r="C75" s="343"/>
      <c r="D75" s="353">
        <f t="shared" si="52"/>
        <v>0</v>
      </c>
      <c r="E75" s="344"/>
      <c r="F75" s="343"/>
      <c r="G75" s="353">
        <f t="shared" si="53"/>
        <v>0</v>
      </c>
      <c r="H75" s="344"/>
      <c r="I75" s="343"/>
      <c r="J75" s="353">
        <f t="shared" si="54"/>
        <v>0</v>
      </c>
      <c r="K75" s="344"/>
      <c r="L75" s="343"/>
      <c r="M75" s="353">
        <f t="shared" si="55"/>
        <v>0</v>
      </c>
      <c r="N75" s="344"/>
      <c r="O75" s="343"/>
      <c r="P75" s="353">
        <f t="shared" si="56"/>
        <v>0</v>
      </c>
      <c r="Q75" s="344"/>
      <c r="R75" s="343"/>
      <c r="S75" s="353">
        <f t="shared" si="57"/>
        <v>0</v>
      </c>
      <c r="T75" s="344"/>
      <c r="U75" s="343"/>
      <c r="V75" s="353">
        <f t="shared" si="58"/>
        <v>0</v>
      </c>
      <c r="W75" s="344"/>
      <c r="X75" s="343"/>
      <c r="Y75" s="353">
        <f t="shared" si="59"/>
        <v>0</v>
      </c>
      <c r="Z75" s="344"/>
      <c r="AA75" s="343"/>
      <c r="AB75" s="353">
        <f t="shared" si="60"/>
        <v>0</v>
      </c>
      <c r="AC75" s="344"/>
      <c r="AD75" s="343"/>
      <c r="AE75" s="353">
        <f t="shared" si="61"/>
        <v>0</v>
      </c>
      <c r="AF75" s="344"/>
      <c r="AG75" s="360">
        <f t="shared" si="62"/>
        <v>0</v>
      </c>
      <c r="AH75" s="361">
        <f t="shared" si="63"/>
        <v>0</v>
      </c>
      <c r="AI75" s="557">
        <f t="shared" si="64"/>
        <v>0</v>
      </c>
      <c r="AK75" s="438"/>
    </row>
    <row r="76" spans="1:37" s="342" customFormat="1" ht="17.25" customHeight="1">
      <c r="A76" s="1343"/>
      <c r="B76" s="1600"/>
      <c r="C76" s="343"/>
      <c r="D76" s="353">
        <f t="shared" si="52"/>
        <v>0</v>
      </c>
      <c r="E76" s="344"/>
      <c r="F76" s="343"/>
      <c r="G76" s="353">
        <f t="shared" si="53"/>
        <v>0</v>
      </c>
      <c r="H76" s="344"/>
      <c r="I76" s="343"/>
      <c r="J76" s="353">
        <f t="shared" si="54"/>
        <v>0</v>
      </c>
      <c r="K76" s="344"/>
      <c r="L76" s="343"/>
      <c r="M76" s="353">
        <f t="shared" si="55"/>
        <v>0</v>
      </c>
      <c r="N76" s="344"/>
      <c r="O76" s="343"/>
      <c r="P76" s="353">
        <f t="shared" si="56"/>
        <v>0</v>
      </c>
      <c r="Q76" s="344"/>
      <c r="R76" s="343"/>
      <c r="S76" s="353">
        <f t="shared" si="57"/>
        <v>0</v>
      </c>
      <c r="T76" s="344"/>
      <c r="U76" s="343"/>
      <c r="V76" s="353">
        <f t="shared" si="58"/>
        <v>0</v>
      </c>
      <c r="W76" s="344"/>
      <c r="X76" s="343"/>
      <c r="Y76" s="353">
        <f t="shared" si="59"/>
        <v>0</v>
      </c>
      <c r="Z76" s="344"/>
      <c r="AA76" s="343"/>
      <c r="AB76" s="353">
        <f t="shared" si="60"/>
        <v>0</v>
      </c>
      <c r="AC76" s="344"/>
      <c r="AD76" s="343"/>
      <c r="AE76" s="353">
        <f t="shared" si="61"/>
        <v>0</v>
      </c>
      <c r="AF76" s="344"/>
      <c r="AG76" s="360">
        <f t="shared" si="62"/>
        <v>0</v>
      </c>
      <c r="AH76" s="361">
        <f t="shared" si="63"/>
        <v>0</v>
      </c>
      <c r="AI76" s="557">
        <f t="shared" si="64"/>
        <v>0</v>
      </c>
      <c r="AK76" s="438"/>
    </row>
    <row r="77" spans="1:37" s="342" customFormat="1" ht="17.25" customHeight="1">
      <c r="A77" s="1343"/>
      <c r="B77" s="1600"/>
      <c r="C77" s="343"/>
      <c r="D77" s="353">
        <f t="shared" si="52"/>
        <v>0</v>
      </c>
      <c r="E77" s="344"/>
      <c r="F77" s="343"/>
      <c r="G77" s="353">
        <f t="shared" si="53"/>
        <v>0</v>
      </c>
      <c r="H77" s="344"/>
      <c r="I77" s="343"/>
      <c r="J77" s="353">
        <f t="shared" si="54"/>
        <v>0</v>
      </c>
      <c r="K77" s="344"/>
      <c r="L77" s="343"/>
      <c r="M77" s="353">
        <f t="shared" si="55"/>
        <v>0</v>
      </c>
      <c r="N77" s="344"/>
      <c r="O77" s="343"/>
      <c r="P77" s="353">
        <f t="shared" si="56"/>
        <v>0</v>
      </c>
      <c r="Q77" s="344"/>
      <c r="R77" s="343"/>
      <c r="S77" s="353">
        <f t="shared" si="57"/>
        <v>0</v>
      </c>
      <c r="T77" s="344"/>
      <c r="U77" s="343"/>
      <c r="V77" s="353">
        <f t="shared" si="58"/>
        <v>0</v>
      </c>
      <c r="W77" s="344"/>
      <c r="X77" s="343"/>
      <c r="Y77" s="353">
        <f t="shared" si="59"/>
        <v>0</v>
      </c>
      <c r="Z77" s="344"/>
      <c r="AA77" s="343"/>
      <c r="AB77" s="353">
        <f t="shared" si="60"/>
        <v>0</v>
      </c>
      <c r="AC77" s="344"/>
      <c r="AD77" s="343"/>
      <c r="AE77" s="353">
        <f t="shared" si="61"/>
        <v>0</v>
      </c>
      <c r="AF77" s="344"/>
      <c r="AG77" s="360">
        <f t="shared" si="62"/>
        <v>0</v>
      </c>
      <c r="AH77" s="361">
        <f t="shared" si="63"/>
        <v>0</v>
      </c>
      <c r="AI77" s="557">
        <f t="shared" si="64"/>
        <v>0</v>
      </c>
      <c r="AK77" s="438"/>
    </row>
    <row r="78" spans="1:37" s="342" customFormat="1" ht="17.25" customHeight="1">
      <c r="A78" s="1343"/>
      <c r="B78" s="1600"/>
      <c r="C78" s="343"/>
      <c r="D78" s="353">
        <f t="shared" si="52"/>
        <v>0</v>
      </c>
      <c r="E78" s="344"/>
      <c r="F78" s="343"/>
      <c r="G78" s="353">
        <f t="shared" si="53"/>
        <v>0</v>
      </c>
      <c r="H78" s="344"/>
      <c r="I78" s="343"/>
      <c r="J78" s="353">
        <f t="shared" si="54"/>
        <v>0</v>
      </c>
      <c r="K78" s="344"/>
      <c r="L78" s="343"/>
      <c r="M78" s="353">
        <f t="shared" si="55"/>
        <v>0</v>
      </c>
      <c r="N78" s="344"/>
      <c r="O78" s="343"/>
      <c r="P78" s="353">
        <f t="shared" si="56"/>
        <v>0</v>
      </c>
      <c r="Q78" s="344"/>
      <c r="R78" s="343"/>
      <c r="S78" s="353">
        <f t="shared" si="57"/>
        <v>0</v>
      </c>
      <c r="T78" s="344"/>
      <c r="U78" s="343"/>
      <c r="V78" s="353">
        <f t="shared" si="58"/>
        <v>0</v>
      </c>
      <c r="W78" s="344"/>
      <c r="X78" s="343"/>
      <c r="Y78" s="353">
        <f t="shared" si="59"/>
        <v>0</v>
      </c>
      <c r="Z78" s="344"/>
      <c r="AA78" s="343"/>
      <c r="AB78" s="353">
        <f t="shared" si="60"/>
        <v>0</v>
      </c>
      <c r="AC78" s="344"/>
      <c r="AD78" s="343"/>
      <c r="AE78" s="353">
        <f t="shared" si="61"/>
        <v>0</v>
      </c>
      <c r="AF78" s="344"/>
      <c r="AG78" s="360">
        <f t="shared" si="62"/>
        <v>0</v>
      </c>
      <c r="AH78" s="361">
        <f t="shared" si="63"/>
        <v>0</v>
      </c>
      <c r="AI78" s="557">
        <f t="shared" si="64"/>
        <v>0</v>
      </c>
      <c r="AK78" s="438"/>
    </row>
    <row r="79" spans="1:37" s="342" customFormat="1" ht="17.25" customHeight="1">
      <c r="A79" s="1343"/>
      <c r="B79" s="1600"/>
      <c r="C79" s="343"/>
      <c r="D79" s="353">
        <f t="shared" si="52"/>
        <v>0</v>
      </c>
      <c r="E79" s="344"/>
      <c r="F79" s="343"/>
      <c r="G79" s="353">
        <f t="shared" si="53"/>
        <v>0</v>
      </c>
      <c r="H79" s="344"/>
      <c r="I79" s="343"/>
      <c r="J79" s="353">
        <f t="shared" si="54"/>
        <v>0</v>
      </c>
      <c r="K79" s="344"/>
      <c r="L79" s="343"/>
      <c r="M79" s="353">
        <f t="shared" si="55"/>
        <v>0</v>
      </c>
      <c r="N79" s="344"/>
      <c r="O79" s="343"/>
      <c r="P79" s="353">
        <f t="shared" si="56"/>
        <v>0</v>
      </c>
      <c r="Q79" s="344"/>
      <c r="R79" s="343"/>
      <c r="S79" s="353">
        <f t="shared" si="57"/>
        <v>0</v>
      </c>
      <c r="T79" s="344"/>
      <c r="U79" s="343"/>
      <c r="V79" s="353">
        <f t="shared" si="58"/>
        <v>0</v>
      </c>
      <c r="W79" s="344"/>
      <c r="X79" s="343"/>
      <c r="Y79" s="353">
        <f t="shared" si="59"/>
        <v>0</v>
      </c>
      <c r="Z79" s="344"/>
      <c r="AA79" s="343"/>
      <c r="AB79" s="353">
        <f t="shared" si="60"/>
        <v>0</v>
      </c>
      <c r="AC79" s="344"/>
      <c r="AD79" s="343"/>
      <c r="AE79" s="353">
        <f t="shared" si="61"/>
        <v>0</v>
      </c>
      <c r="AF79" s="344"/>
      <c r="AG79" s="360">
        <f t="shared" si="62"/>
        <v>0</v>
      </c>
      <c r="AH79" s="361">
        <f t="shared" si="63"/>
        <v>0</v>
      </c>
      <c r="AI79" s="557">
        <f t="shared" si="64"/>
        <v>0</v>
      </c>
      <c r="AK79" s="438"/>
    </row>
    <row r="80" spans="1:37" s="342" customFormat="1" ht="17.25" customHeight="1">
      <c r="A80" s="1343"/>
      <c r="B80" s="1600"/>
      <c r="C80" s="343"/>
      <c r="D80" s="353">
        <f t="shared" si="52"/>
        <v>0</v>
      </c>
      <c r="E80" s="344"/>
      <c r="F80" s="343"/>
      <c r="G80" s="353">
        <f t="shared" si="53"/>
        <v>0</v>
      </c>
      <c r="H80" s="344"/>
      <c r="I80" s="343"/>
      <c r="J80" s="353">
        <f t="shared" si="54"/>
        <v>0</v>
      </c>
      <c r="K80" s="344"/>
      <c r="L80" s="343"/>
      <c r="M80" s="353">
        <f t="shared" si="55"/>
        <v>0</v>
      </c>
      <c r="N80" s="344"/>
      <c r="O80" s="343"/>
      <c r="P80" s="353">
        <f t="shared" si="56"/>
        <v>0</v>
      </c>
      <c r="Q80" s="344"/>
      <c r="R80" s="343"/>
      <c r="S80" s="353">
        <f t="shared" si="57"/>
        <v>0</v>
      </c>
      <c r="T80" s="344"/>
      <c r="U80" s="343"/>
      <c r="V80" s="353">
        <f t="shared" si="58"/>
        <v>0</v>
      </c>
      <c r="W80" s="344"/>
      <c r="X80" s="343"/>
      <c r="Y80" s="353">
        <f t="shared" si="59"/>
        <v>0</v>
      </c>
      <c r="Z80" s="344"/>
      <c r="AA80" s="343"/>
      <c r="AB80" s="353">
        <f t="shared" si="60"/>
        <v>0</v>
      </c>
      <c r="AC80" s="344"/>
      <c r="AD80" s="343"/>
      <c r="AE80" s="353">
        <f t="shared" si="61"/>
        <v>0</v>
      </c>
      <c r="AF80" s="344"/>
      <c r="AG80" s="360">
        <f t="shared" si="62"/>
        <v>0</v>
      </c>
      <c r="AH80" s="361">
        <f t="shared" si="63"/>
        <v>0</v>
      </c>
      <c r="AI80" s="557">
        <f t="shared" si="64"/>
        <v>0</v>
      </c>
      <c r="AK80" s="438"/>
    </row>
    <row r="81" spans="1:38" s="342" customFormat="1" ht="17.25" customHeight="1">
      <c r="A81" s="1348" t="s">
        <v>303</v>
      </c>
      <c r="B81" s="1601"/>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3"/>
      <c r="B82" s="1600"/>
      <c r="C82" s="343"/>
      <c r="D82" s="353">
        <f t="shared" si="41"/>
        <v>0</v>
      </c>
      <c r="E82" s="344"/>
      <c r="F82" s="343"/>
      <c r="G82" s="353">
        <f t="shared" si="42"/>
        <v>0</v>
      </c>
      <c r="H82" s="344"/>
      <c r="I82" s="343"/>
      <c r="J82" s="353">
        <f t="shared" si="43"/>
        <v>0</v>
      </c>
      <c r="K82" s="344"/>
      <c r="L82" s="343"/>
      <c r="M82" s="353">
        <f t="shared" si="44"/>
        <v>0</v>
      </c>
      <c r="N82" s="344"/>
      <c r="O82" s="343"/>
      <c r="P82" s="353">
        <f t="shared" si="45"/>
        <v>0</v>
      </c>
      <c r="Q82" s="344"/>
      <c r="R82" s="343"/>
      <c r="S82" s="353">
        <f t="shared" si="46"/>
        <v>0</v>
      </c>
      <c r="T82" s="344"/>
      <c r="U82" s="343"/>
      <c r="V82" s="353">
        <f t="shared" si="47"/>
        <v>0</v>
      </c>
      <c r="W82" s="344"/>
      <c r="X82" s="343"/>
      <c r="Y82" s="353">
        <f t="shared" si="48"/>
        <v>0</v>
      </c>
      <c r="Z82" s="344"/>
      <c r="AA82" s="343"/>
      <c r="AB82" s="353">
        <f t="shared" si="49"/>
        <v>0</v>
      </c>
      <c r="AC82" s="344"/>
      <c r="AD82" s="343"/>
      <c r="AE82" s="353">
        <f t="shared" si="50"/>
        <v>0</v>
      </c>
      <c r="AF82" s="344"/>
      <c r="AG82" s="360">
        <f t="shared" si="51"/>
        <v>0</v>
      </c>
      <c r="AH82" s="361">
        <f t="shared" si="51"/>
        <v>0</v>
      </c>
      <c r="AI82" s="557">
        <f t="shared" si="51"/>
        <v>0</v>
      </c>
      <c r="AK82" s="438"/>
    </row>
    <row r="83" spans="1:38" s="342" customFormat="1" ht="17.25" customHeight="1">
      <c r="A83" s="1343"/>
      <c r="B83" s="1600"/>
      <c r="C83" s="343"/>
      <c r="D83" s="353">
        <f t="shared" si="41"/>
        <v>0</v>
      </c>
      <c r="E83" s="344"/>
      <c r="F83" s="343"/>
      <c r="G83" s="353">
        <f t="shared" si="42"/>
        <v>0</v>
      </c>
      <c r="H83" s="344"/>
      <c r="I83" s="343"/>
      <c r="J83" s="353">
        <f t="shared" si="43"/>
        <v>0</v>
      </c>
      <c r="K83" s="344"/>
      <c r="L83" s="343"/>
      <c r="M83" s="353">
        <f t="shared" si="44"/>
        <v>0</v>
      </c>
      <c r="N83" s="344"/>
      <c r="O83" s="343"/>
      <c r="P83" s="353">
        <f t="shared" si="45"/>
        <v>0</v>
      </c>
      <c r="Q83" s="344"/>
      <c r="R83" s="343"/>
      <c r="S83" s="353">
        <f t="shared" si="46"/>
        <v>0</v>
      </c>
      <c r="T83" s="344"/>
      <c r="U83" s="343"/>
      <c r="V83" s="353">
        <f t="shared" si="47"/>
        <v>0</v>
      </c>
      <c r="W83" s="344"/>
      <c r="X83" s="343"/>
      <c r="Y83" s="353">
        <f t="shared" si="48"/>
        <v>0</v>
      </c>
      <c r="Z83" s="344"/>
      <c r="AA83" s="343"/>
      <c r="AB83" s="353">
        <f t="shared" si="49"/>
        <v>0</v>
      </c>
      <c r="AC83" s="344"/>
      <c r="AD83" s="343"/>
      <c r="AE83" s="353">
        <f t="shared" si="50"/>
        <v>0</v>
      </c>
      <c r="AF83" s="344"/>
      <c r="AG83" s="360">
        <f t="shared" si="51"/>
        <v>0</v>
      </c>
      <c r="AH83" s="361">
        <f t="shared" si="51"/>
        <v>0</v>
      </c>
      <c r="AI83" s="557">
        <f t="shared" si="51"/>
        <v>0</v>
      </c>
      <c r="AK83" s="438"/>
    </row>
    <row r="84" spans="1:38" s="342" customFormat="1" ht="17.25" customHeight="1">
      <c r="A84" s="1343"/>
      <c r="B84" s="1600"/>
      <c r="C84" s="343"/>
      <c r="D84" s="353">
        <f t="shared" si="41"/>
        <v>0</v>
      </c>
      <c r="E84" s="344"/>
      <c r="F84" s="343"/>
      <c r="G84" s="353">
        <f t="shared" si="42"/>
        <v>0</v>
      </c>
      <c r="H84" s="344"/>
      <c r="I84" s="343"/>
      <c r="J84" s="353">
        <f t="shared" si="43"/>
        <v>0</v>
      </c>
      <c r="K84" s="344"/>
      <c r="L84" s="343"/>
      <c r="M84" s="353">
        <f t="shared" si="44"/>
        <v>0</v>
      </c>
      <c r="N84" s="344"/>
      <c r="O84" s="343"/>
      <c r="P84" s="353">
        <f t="shared" si="45"/>
        <v>0</v>
      </c>
      <c r="Q84" s="344"/>
      <c r="R84" s="343"/>
      <c r="S84" s="353">
        <f t="shared" si="46"/>
        <v>0</v>
      </c>
      <c r="T84" s="344"/>
      <c r="U84" s="343"/>
      <c r="V84" s="353">
        <f t="shared" si="47"/>
        <v>0</v>
      </c>
      <c r="W84" s="344"/>
      <c r="X84" s="343"/>
      <c r="Y84" s="353">
        <f t="shared" si="48"/>
        <v>0</v>
      </c>
      <c r="Z84" s="344"/>
      <c r="AA84" s="343"/>
      <c r="AB84" s="353">
        <f t="shared" si="49"/>
        <v>0</v>
      </c>
      <c r="AC84" s="344"/>
      <c r="AD84" s="343"/>
      <c r="AE84" s="353">
        <f t="shared" si="50"/>
        <v>0</v>
      </c>
      <c r="AF84" s="344"/>
      <c r="AG84" s="360">
        <f t="shared" si="51"/>
        <v>0</v>
      </c>
      <c r="AH84" s="361">
        <f t="shared" si="51"/>
        <v>0</v>
      </c>
      <c r="AI84" s="557">
        <f t="shared" si="51"/>
        <v>0</v>
      </c>
      <c r="AK84" s="438"/>
    </row>
    <row r="85" spans="1:38" s="342" customFormat="1" ht="17.25" customHeight="1">
      <c r="A85" s="1343"/>
      <c r="B85" s="1600"/>
      <c r="C85" s="343"/>
      <c r="D85" s="353">
        <f t="shared" si="41"/>
        <v>0</v>
      </c>
      <c r="E85" s="344"/>
      <c r="F85" s="343"/>
      <c r="G85" s="353">
        <f t="shared" si="42"/>
        <v>0</v>
      </c>
      <c r="H85" s="344"/>
      <c r="I85" s="343"/>
      <c r="J85" s="353">
        <f t="shared" si="43"/>
        <v>0</v>
      </c>
      <c r="K85" s="344"/>
      <c r="L85" s="343"/>
      <c r="M85" s="353">
        <f t="shared" si="44"/>
        <v>0</v>
      </c>
      <c r="N85" s="344"/>
      <c r="O85" s="343"/>
      <c r="P85" s="353">
        <f t="shared" si="45"/>
        <v>0</v>
      </c>
      <c r="Q85" s="344"/>
      <c r="R85" s="343"/>
      <c r="S85" s="353">
        <f t="shared" si="46"/>
        <v>0</v>
      </c>
      <c r="T85" s="344"/>
      <c r="U85" s="343"/>
      <c r="V85" s="353">
        <f t="shared" si="47"/>
        <v>0</v>
      </c>
      <c r="W85" s="344"/>
      <c r="X85" s="343"/>
      <c r="Y85" s="353">
        <f t="shared" si="48"/>
        <v>0</v>
      </c>
      <c r="Z85" s="344"/>
      <c r="AA85" s="343"/>
      <c r="AB85" s="353">
        <f t="shared" si="49"/>
        <v>0</v>
      </c>
      <c r="AC85" s="344"/>
      <c r="AD85" s="343"/>
      <c r="AE85" s="353">
        <f t="shared" si="50"/>
        <v>0</v>
      </c>
      <c r="AF85" s="344"/>
      <c r="AG85" s="360">
        <f t="shared" si="51"/>
        <v>0</v>
      </c>
      <c r="AH85" s="361">
        <f t="shared" si="51"/>
        <v>0</v>
      </c>
      <c r="AI85" s="557">
        <f t="shared" si="51"/>
        <v>0</v>
      </c>
      <c r="AK85" s="438"/>
    </row>
    <row r="86" spans="1:38" s="342" customFormat="1" ht="17.25" customHeight="1">
      <c r="A86" s="1343"/>
      <c r="B86" s="1600"/>
      <c r="C86" s="343"/>
      <c r="D86" s="353">
        <f t="shared" si="41"/>
        <v>0</v>
      </c>
      <c r="E86" s="344"/>
      <c r="F86" s="343"/>
      <c r="G86" s="353">
        <f t="shared" si="42"/>
        <v>0</v>
      </c>
      <c r="H86" s="344"/>
      <c r="I86" s="343"/>
      <c r="J86" s="353">
        <f t="shared" si="43"/>
        <v>0</v>
      </c>
      <c r="K86" s="344"/>
      <c r="L86" s="343"/>
      <c r="M86" s="353">
        <f t="shared" si="44"/>
        <v>0</v>
      </c>
      <c r="N86" s="344"/>
      <c r="O86" s="343"/>
      <c r="P86" s="353">
        <f t="shared" si="45"/>
        <v>0</v>
      </c>
      <c r="Q86" s="344"/>
      <c r="R86" s="343"/>
      <c r="S86" s="353">
        <f t="shared" si="46"/>
        <v>0</v>
      </c>
      <c r="T86" s="344"/>
      <c r="U86" s="343"/>
      <c r="V86" s="353">
        <f t="shared" si="47"/>
        <v>0</v>
      </c>
      <c r="W86" s="344"/>
      <c r="X86" s="343"/>
      <c r="Y86" s="353">
        <f t="shared" si="48"/>
        <v>0</v>
      </c>
      <c r="Z86" s="344"/>
      <c r="AA86" s="343"/>
      <c r="AB86" s="353">
        <f t="shared" si="49"/>
        <v>0</v>
      </c>
      <c r="AC86" s="344"/>
      <c r="AD86" s="343"/>
      <c r="AE86" s="353">
        <f t="shared" si="50"/>
        <v>0</v>
      </c>
      <c r="AF86" s="344"/>
      <c r="AG86" s="360">
        <f t="shared" si="51"/>
        <v>0</v>
      </c>
      <c r="AH86" s="361">
        <f t="shared" si="51"/>
        <v>0</v>
      </c>
      <c r="AI86" s="557">
        <f t="shared" si="51"/>
        <v>0</v>
      </c>
      <c r="AK86" s="438"/>
    </row>
    <row r="87" spans="1:38" s="342" customFormat="1" ht="17.25" customHeight="1">
      <c r="A87" s="1343"/>
      <c r="B87" s="1600"/>
      <c r="C87" s="343"/>
      <c r="D87" s="353">
        <f t="shared" si="41"/>
        <v>0</v>
      </c>
      <c r="E87" s="344"/>
      <c r="F87" s="343"/>
      <c r="G87" s="353">
        <f t="shared" si="42"/>
        <v>0</v>
      </c>
      <c r="H87" s="344"/>
      <c r="I87" s="343"/>
      <c r="J87" s="353">
        <f t="shared" si="43"/>
        <v>0</v>
      </c>
      <c r="K87" s="344"/>
      <c r="L87" s="343"/>
      <c r="M87" s="353">
        <f t="shared" si="44"/>
        <v>0</v>
      </c>
      <c r="N87" s="344"/>
      <c r="O87" s="343"/>
      <c r="P87" s="353">
        <f t="shared" si="45"/>
        <v>0</v>
      </c>
      <c r="Q87" s="344"/>
      <c r="R87" s="343"/>
      <c r="S87" s="353">
        <f t="shared" si="46"/>
        <v>0</v>
      </c>
      <c r="T87" s="344"/>
      <c r="U87" s="343"/>
      <c r="V87" s="353">
        <f t="shared" si="47"/>
        <v>0</v>
      </c>
      <c r="W87" s="344"/>
      <c r="X87" s="343"/>
      <c r="Y87" s="353">
        <f t="shared" si="48"/>
        <v>0</v>
      </c>
      <c r="Z87" s="344"/>
      <c r="AA87" s="343"/>
      <c r="AB87" s="353">
        <f t="shared" si="49"/>
        <v>0</v>
      </c>
      <c r="AC87" s="344"/>
      <c r="AD87" s="343"/>
      <c r="AE87" s="353">
        <f t="shared" si="50"/>
        <v>0</v>
      </c>
      <c r="AF87" s="344"/>
      <c r="AG87" s="360">
        <f t="shared" si="51"/>
        <v>0</v>
      </c>
      <c r="AH87" s="361">
        <f t="shared" si="51"/>
        <v>0</v>
      </c>
      <c r="AI87" s="557">
        <f t="shared" si="51"/>
        <v>0</v>
      </c>
      <c r="AK87" s="438"/>
      <c r="AL87" s="345"/>
    </row>
    <row r="88" spans="1:38" s="342" customFormat="1" ht="17.25" customHeight="1">
      <c r="A88" s="1343"/>
      <c r="B88" s="1600"/>
      <c r="C88" s="343"/>
      <c r="D88" s="353">
        <f t="shared" si="41"/>
        <v>0</v>
      </c>
      <c r="E88" s="344"/>
      <c r="F88" s="343"/>
      <c r="G88" s="353">
        <f t="shared" si="42"/>
        <v>0</v>
      </c>
      <c r="H88" s="344"/>
      <c r="I88" s="343"/>
      <c r="J88" s="353">
        <f t="shared" si="43"/>
        <v>0</v>
      </c>
      <c r="K88" s="344"/>
      <c r="L88" s="343"/>
      <c r="M88" s="353">
        <f t="shared" si="44"/>
        <v>0</v>
      </c>
      <c r="N88" s="344"/>
      <c r="O88" s="343"/>
      <c r="P88" s="353">
        <f t="shared" si="45"/>
        <v>0</v>
      </c>
      <c r="Q88" s="344"/>
      <c r="R88" s="343"/>
      <c r="S88" s="353">
        <f t="shared" si="46"/>
        <v>0</v>
      </c>
      <c r="T88" s="344"/>
      <c r="U88" s="343"/>
      <c r="V88" s="353">
        <f t="shared" si="47"/>
        <v>0</v>
      </c>
      <c r="W88" s="344"/>
      <c r="X88" s="343"/>
      <c r="Y88" s="353">
        <f t="shared" si="48"/>
        <v>0</v>
      </c>
      <c r="Z88" s="344"/>
      <c r="AA88" s="343"/>
      <c r="AB88" s="353">
        <f t="shared" si="49"/>
        <v>0</v>
      </c>
      <c r="AC88" s="344"/>
      <c r="AD88" s="343"/>
      <c r="AE88" s="353">
        <f t="shared" si="50"/>
        <v>0</v>
      </c>
      <c r="AF88" s="344"/>
      <c r="AG88" s="360">
        <f t="shared" si="51"/>
        <v>0</v>
      </c>
      <c r="AH88" s="361">
        <f t="shared" si="51"/>
        <v>0</v>
      </c>
      <c r="AI88" s="557">
        <f t="shared" si="51"/>
        <v>0</v>
      </c>
    </row>
    <row r="89" spans="1:38" s="342" customFormat="1" ht="17.25" customHeight="1">
      <c r="A89" s="1343"/>
      <c r="B89" s="1600"/>
      <c r="C89" s="343"/>
      <c r="D89" s="353">
        <f t="shared" si="41"/>
        <v>0</v>
      </c>
      <c r="E89" s="344"/>
      <c r="F89" s="343"/>
      <c r="G89" s="353">
        <f t="shared" si="42"/>
        <v>0</v>
      </c>
      <c r="H89" s="344"/>
      <c r="I89" s="343"/>
      <c r="J89" s="353">
        <f>K89-I89</f>
        <v>0</v>
      </c>
      <c r="K89" s="344"/>
      <c r="L89" s="343"/>
      <c r="M89" s="353">
        <f t="shared" si="44"/>
        <v>0</v>
      </c>
      <c r="N89" s="344"/>
      <c r="O89" s="343"/>
      <c r="P89" s="353">
        <f t="shared" si="45"/>
        <v>0</v>
      </c>
      <c r="Q89" s="344"/>
      <c r="R89" s="343"/>
      <c r="S89" s="353">
        <f t="shared" si="46"/>
        <v>0</v>
      </c>
      <c r="T89" s="344"/>
      <c r="U89" s="343"/>
      <c r="V89" s="353">
        <f t="shared" si="47"/>
        <v>0</v>
      </c>
      <c r="W89" s="344"/>
      <c r="X89" s="343"/>
      <c r="Y89" s="353">
        <f t="shared" si="48"/>
        <v>0</v>
      </c>
      <c r="Z89" s="344"/>
      <c r="AA89" s="343"/>
      <c r="AB89" s="353">
        <f t="shared" si="49"/>
        <v>0</v>
      </c>
      <c r="AC89" s="344"/>
      <c r="AD89" s="343"/>
      <c r="AE89" s="353">
        <f t="shared" si="50"/>
        <v>0</v>
      </c>
      <c r="AF89" s="344"/>
      <c r="AG89" s="360">
        <f t="shared" si="51"/>
        <v>0</v>
      </c>
      <c r="AH89" s="361">
        <f t="shared" si="51"/>
        <v>0</v>
      </c>
      <c r="AI89" s="557">
        <f t="shared" si="51"/>
        <v>0</v>
      </c>
    </row>
    <row r="90" spans="1:38" s="342" customFormat="1" ht="17.25" customHeight="1">
      <c r="A90" s="1343"/>
      <c r="B90" s="1600"/>
      <c r="C90" s="343"/>
      <c r="D90" s="353">
        <f t="shared" si="41"/>
        <v>0</v>
      </c>
      <c r="E90" s="344"/>
      <c r="F90" s="343"/>
      <c r="G90" s="353">
        <f t="shared" si="42"/>
        <v>0</v>
      </c>
      <c r="H90" s="344"/>
      <c r="I90" s="343"/>
      <c r="J90" s="353">
        <f t="shared" si="43"/>
        <v>0</v>
      </c>
      <c r="K90" s="344"/>
      <c r="L90" s="343"/>
      <c r="M90" s="353">
        <f t="shared" si="44"/>
        <v>0</v>
      </c>
      <c r="N90" s="344"/>
      <c r="O90" s="343"/>
      <c r="P90" s="353">
        <f t="shared" si="45"/>
        <v>0</v>
      </c>
      <c r="Q90" s="344"/>
      <c r="R90" s="343"/>
      <c r="S90" s="353">
        <f t="shared" si="46"/>
        <v>0</v>
      </c>
      <c r="T90" s="344"/>
      <c r="U90" s="343"/>
      <c r="V90" s="353">
        <f t="shared" si="47"/>
        <v>0</v>
      </c>
      <c r="W90" s="344"/>
      <c r="X90" s="343"/>
      <c r="Y90" s="353">
        <f t="shared" si="48"/>
        <v>0</v>
      </c>
      <c r="Z90" s="344"/>
      <c r="AA90" s="343"/>
      <c r="AB90" s="353">
        <f t="shared" si="49"/>
        <v>0</v>
      </c>
      <c r="AC90" s="344"/>
      <c r="AD90" s="343"/>
      <c r="AE90" s="353">
        <f t="shared" si="50"/>
        <v>0</v>
      </c>
      <c r="AF90" s="344"/>
      <c r="AG90" s="360">
        <f t="shared" si="51"/>
        <v>0</v>
      </c>
      <c r="AH90" s="361">
        <f t="shared" si="51"/>
        <v>0</v>
      </c>
      <c r="AI90" s="557">
        <f t="shared" si="51"/>
        <v>0</v>
      </c>
    </row>
    <row r="91" spans="1:38" s="342" customFormat="1" ht="17.25" customHeight="1">
      <c r="A91" s="1343" t="s">
        <v>304</v>
      </c>
      <c r="B91" s="1600"/>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41"/>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42"/>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44"/>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45"/>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46"/>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47"/>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48"/>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49"/>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50"/>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51"/>
        <v>0</v>
      </c>
      <c r="AH91" s="361">
        <f t="shared" si="51"/>
        <v>0</v>
      </c>
      <c r="AI91" s="557">
        <f t="shared" si="51"/>
        <v>0</v>
      </c>
    </row>
    <row r="92" spans="1:38" s="342" customFormat="1" ht="16.5" customHeight="1">
      <c r="A92" s="1347"/>
      <c r="B92" s="1603"/>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00000000000001" customHeight="1">
      <c r="A93" s="389" t="s">
        <v>305</v>
      </c>
      <c r="B93" s="595"/>
      <c r="C93" s="356">
        <f>ROUND(SUM(C71:C91),0)</f>
        <v>0</v>
      </c>
      <c r="D93" s="353">
        <f t="shared" ref="D93:AF93" si="65">ROUND(SUM(D71:D91),0)</f>
        <v>0</v>
      </c>
      <c r="E93" s="357">
        <f t="shared" si="65"/>
        <v>0</v>
      </c>
      <c r="F93" s="356">
        <f t="shared" si="65"/>
        <v>0</v>
      </c>
      <c r="G93" s="353">
        <f t="shared" si="65"/>
        <v>0</v>
      </c>
      <c r="H93" s="357">
        <f t="shared" si="65"/>
        <v>0</v>
      </c>
      <c r="I93" s="356">
        <f t="shared" si="65"/>
        <v>0</v>
      </c>
      <c r="J93" s="353">
        <f t="shared" si="65"/>
        <v>0</v>
      </c>
      <c r="K93" s="357">
        <f t="shared" si="65"/>
        <v>0</v>
      </c>
      <c r="L93" s="356">
        <f t="shared" si="65"/>
        <v>0</v>
      </c>
      <c r="M93" s="353">
        <f t="shared" si="65"/>
        <v>0</v>
      </c>
      <c r="N93" s="357">
        <f t="shared" si="65"/>
        <v>0</v>
      </c>
      <c r="O93" s="356">
        <f t="shared" si="65"/>
        <v>0</v>
      </c>
      <c r="P93" s="353">
        <f t="shared" si="65"/>
        <v>0</v>
      </c>
      <c r="Q93" s="357">
        <f t="shared" si="65"/>
        <v>0</v>
      </c>
      <c r="R93" s="356">
        <f t="shared" si="65"/>
        <v>0</v>
      </c>
      <c r="S93" s="353">
        <f t="shared" si="65"/>
        <v>0</v>
      </c>
      <c r="T93" s="357">
        <f t="shared" si="65"/>
        <v>0</v>
      </c>
      <c r="U93" s="356">
        <f t="shared" si="65"/>
        <v>0</v>
      </c>
      <c r="V93" s="353">
        <f t="shared" si="65"/>
        <v>0</v>
      </c>
      <c r="W93" s="357">
        <f t="shared" si="65"/>
        <v>0</v>
      </c>
      <c r="X93" s="356">
        <f t="shared" si="65"/>
        <v>0</v>
      </c>
      <c r="Y93" s="353">
        <f t="shared" si="65"/>
        <v>0</v>
      </c>
      <c r="Z93" s="357">
        <f t="shared" si="65"/>
        <v>0</v>
      </c>
      <c r="AA93" s="356">
        <f t="shared" si="65"/>
        <v>0</v>
      </c>
      <c r="AB93" s="353">
        <f t="shared" si="65"/>
        <v>0</v>
      </c>
      <c r="AC93" s="357">
        <f t="shared" si="65"/>
        <v>0</v>
      </c>
      <c r="AD93" s="356">
        <f t="shared" si="65"/>
        <v>0</v>
      </c>
      <c r="AE93" s="353">
        <f t="shared" si="65"/>
        <v>0</v>
      </c>
      <c r="AF93" s="357">
        <f t="shared" si="65"/>
        <v>0</v>
      </c>
      <c r="AG93" s="360">
        <f t="shared" ref="AG93:AI93" si="66">SUM(AG71:AG91)</f>
        <v>0</v>
      </c>
      <c r="AH93" s="361">
        <f>SUM(AH71:AH91)</f>
        <v>0</v>
      </c>
      <c r="AI93" s="362">
        <f t="shared" si="66"/>
        <v>0</v>
      </c>
    </row>
    <row r="94" spans="1:38" s="342" customFormat="1" ht="20.100000000000001"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3"/>
      <c r="B96" s="1600"/>
      <c r="C96" s="343"/>
      <c r="D96" s="353">
        <f t="shared" ref="D96:D102" si="67">E96-C96</f>
        <v>0</v>
      </c>
      <c r="E96" s="344"/>
      <c r="F96" s="356"/>
      <c r="G96" s="353">
        <f t="shared" ref="G96:G102" si="68">H96-F96</f>
        <v>0</v>
      </c>
      <c r="H96" s="357"/>
      <c r="I96" s="356"/>
      <c r="J96" s="353">
        <f t="shared" ref="J96:J102" si="69">K96-I96</f>
        <v>0</v>
      </c>
      <c r="K96" s="357"/>
      <c r="L96" s="356"/>
      <c r="M96" s="353">
        <f t="shared" ref="M96:M102" si="70">N96-L96</f>
        <v>0</v>
      </c>
      <c r="N96" s="357"/>
      <c r="O96" s="356"/>
      <c r="P96" s="353">
        <f t="shared" ref="P96:P102" si="71">Q96-O96</f>
        <v>0</v>
      </c>
      <c r="Q96" s="357"/>
      <c r="R96" s="356"/>
      <c r="S96" s="353">
        <f t="shared" ref="S96:S102" si="72">T96-R96</f>
        <v>0</v>
      </c>
      <c r="T96" s="357"/>
      <c r="U96" s="356"/>
      <c r="V96" s="353">
        <f t="shared" ref="V96:V102" si="73">W96-U96</f>
        <v>0</v>
      </c>
      <c r="W96" s="357"/>
      <c r="X96" s="356"/>
      <c r="Y96" s="353">
        <f t="shared" ref="Y96:Y102" si="74">Z96-X96</f>
        <v>0</v>
      </c>
      <c r="Z96" s="357"/>
      <c r="AA96" s="356"/>
      <c r="AB96" s="353">
        <f t="shared" ref="AB96:AB102" si="75">AC96-AA96</f>
        <v>0</v>
      </c>
      <c r="AC96" s="357"/>
      <c r="AD96" s="356"/>
      <c r="AE96" s="353">
        <f t="shared" ref="AE96:AE102" si="76">AF96-AD96</f>
        <v>0</v>
      </c>
      <c r="AF96" s="357"/>
      <c r="AG96" s="360">
        <f t="shared" ref="AG96:AI102" si="77">SUM(C96,F96,I96,L96,O96,R96,U96,X96,AA96,AD96)</f>
        <v>0</v>
      </c>
      <c r="AH96" s="361">
        <f t="shared" si="77"/>
        <v>0</v>
      </c>
      <c r="AI96" s="557">
        <f t="shared" si="77"/>
        <v>0</v>
      </c>
      <c r="AJ96"/>
      <c r="AK96" s="439"/>
      <c r="AL96"/>
    </row>
    <row r="97" spans="1:38" s="342" customFormat="1" ht="17.25" customHeight="1">
      <c r="A97" s="1343"/>
      <c r="B97" s="1600"/>
      <c r="C97" s="343"/>
      <c r="D97" s="353">
        <f t="shared" si="67"/>
        <v>0</v>
      </c>
      <c r="E97" s="344"/>
      <c r="F97" s="356"/>
      <c r="G97" s="353">
        <f t="shared" si="68"/>
        <v>0</v>
      </c>
      <c r="H97" s="357"/>
      <c r="I97" s="356"/>
      <c r="J97" s="353">
        <f t="shared" si="69"/>
        <v>0</v>
      </c>
      <c r="K97" s="357"/>
      <c r="L97" s="356"/>
      <c r="M97" s="353">
        <f t="shared" si="70"/>
        <v>0</v>
      </c>
      <c r="N97" s="357"/>
      <c r="O97" s="356"/>
      <c r="P97" s="353">
        <f t="shared" si="71"/>
        <v>0</v>
      </c>
      <c r="Q97" s="357"/>
      <c r="R97" s="356"/>
      <c r="S97" s="353">
        <f t="shared" si="72"/>
        <v>0</v>
      </c>
      <c r="T97" s="357"/>
      <c r="U97" s="356"/>
      <c r="V97" s="353">
        <f t="shared" si="73"/>
        <v>0</v>
      </c>
      <c r="W97" s="357"/>
      <c r="X97" s="356"/>
      <c r="Y97" s="353">
        <f t="shared" si="74"/>
        <v>0</v>
      </c>
      <c r="Z97" s="357"/>
      <c r="AA97" s="356"/>
      <c r="AB97" s="353">
        <f t="shared" si="75"/>
        <v>0</v>
      </c>
      <c r="AC97" s="357"/>
      <c r="AD97" s="356"/>
      <c r="AE97" s="353">
        <f t="shared" si="76"/>
        <v>0</v>
      </c>
      <c r="AF97" s="357"/>
      <c r="AG97" s="360">
        <f t="shared" si="77"/>
        <v>0</v>
      </c>
      <c r="AH97" s="361">
        <f t="shared" si="77"/>
        <v>0</v>
      </c>
      <c r="AI97" s="557">
        <f t="shared" si="77"/>
        <v>0</v>
      </c>
      <c r="AK97" s="438"/>
    </row>
    <row r="98" spans="1:38" s="342" customFormat="1" ht="17.25" customHeight="1">
      <c r="A98" s="1343"/>
      <c r="B98" s="1600"/>
      <c r="C98" s="343"/>
      <c r="D98" s="353">
        <f t="shared" si="67"/>
        <v>0</v>
      </c>
      <c r="E98" s="344"/>
      <c r="F98" s="343"/>
      <c r="G98" s="353">
        <f t="shared" si="68"/>
        <v>0</v>
      </c>
      <c r="H98" s="344"/>
      <c r="I98" s="343"/>
      <c r="J98" s="353">
        <f t="shared" si="69"/>
        <v>0</v>
      </c>
      <c r="K98" s="344"/>
      <c r="L98" s="343"/>
      <c r="M98" s="353">
        <f t="shared" si="70"/>
        <v>0</v>
      </c>
      <c r="N98" s="344"/>
      <c r="O98" s="343"/>
      <c r="P98" s="353">
        <f t="shared" si="71"/>
        <v>0</v>
      </c>
      <c r="Q98" s="344"/>
      <c r="R98" s="343"/>
      <c r="S98" s="353">
        <f t="shared" si="72"/>
        <v>0</v>
      </c>
      <c r="T98" s="344"/>
      <c r="U98" s="343"/>
      <c r="V98" s="353">
        <f t="shared" si="73"/>
        <v>0</v>
      </c>
      <c r="W98" s="344"/>
      <c r="X98" s="343"/>
      <c r="Y98" s="353">
        <f t="shared" si="74"/>
        <v>0</v>
      </c>
      <c r="Z98" s="344"/>
      <c r="AA98" s="343"/>
      <c r="AB98" s="353">
        <f t="shared" si="75"/>
        <v>0</v>
      </c>
      <c r="AC98" s="344"/>
      <c r="AD98" s="343"/>
      <c r="AE98" s="353">
        <f t="shared" si="76"/>
        <v>0</v>
      </c>
      <c r="AF98" s="344"/>
      <c r="AG98" s="360">
        <f t="shared" si="77"/>
        <v>0</v>
      </c>
      <c r="AH98" s="361">
        <f t="shared" si="77"/>
        <v>0</v>
      </c>
      <c r="AI98" s="557">
        <f t="shared" si="77"/>
        <v>0</v>
      </c>
      <c r="AJ98"/>
      <c r="AK98" s="439"/>
      <c r="AL98" s="13"/>
    </row>
    <row r="99" spans="1:38" s="342" customFormat="1" ht="17.25" customHeight="1">
      <c r="A99" s="1343"/>
      <c r="B99" s="1600"/>
      <c r="C99" s="343"/>
      <c r="D99" s="353">
        <f t="shared" si="67"/>
        <v>0</v>
      </c>
      <c r="E99" s="344"/>
      <c r="F99" s="343"/>
      <c r="G99" s="353">
        <f t="shared" si="68"/>
        <v>0</v>
      </c>
      <c r="H99" s="344"/>
      <c r="I99" s="343"/>
      <c r="J99" s="353">
        <f t="shared" si="69"/>
        <v>0</v>
      </c>
      <c r="K99" s="344"/>
      <c r="L99" s="343"/>
      <c r="M99" s="353">
        <f t="shared" si="70"/>
        <v>0</v>
      </c>
      <c r="N99" s="344"/>
      <c r="O99" s="343"/>
      <c r="P99" s="353">
        <f t="shared" si="71"/>
        <v>0</v>
      </c>
      <c r="Q99" s="344"/>
      <c r="R99" s="343"/>
      <c r="S99" s="353">
        <f t="shared" si="72"/>
        <v>0</v>
      </c>
      <c r="T99" s="344"/>
      <c r="U99" s="343"/>
      <c r="V99" s="353">
        <f t="shared" si="73"/>
        <v>0</v>
      </c>
      <c r="W99" s="344"/>
      <c r="X99" s="343"/>
      <c r="Y99" s="353">
        <f t="shared" si="74"/>
        <v>0</v>
      </c>
      <c r="Z99" s="344"/>
      <c r="AA99" s="343"/>
      <c r="AB99" s="353">
        <f t="shared" si="75"/>
        <v>0</v>
      </c>
      <c r="AC99" s="344"/>
      <c r="AD99" s="343"/>
      <c r="AE99" s="353">
        <f t="shared" si="76"/>
        <v>0</v>
      </c>
      <c r="AF99" s="344"/>
      <c r="AG99" s="360">
        <f t="shared" si="77"/>
        <v>0</v>
      </c>
      <c r="AH99" s="361">
        <f t="shared" si="77"/>
        <v>0</v>
      </c>
      <c r="AI99" s="557">
        <f t="shared" si="77"/>
        <v>0</v>
      </c>
      <c r="AJ99"/>
      <c r="AK99"/>
      <c r="AL99"/>
    </row>
    <row r="100" spans="1:38" s="342" customFormat="1" ht="17.25" customHeight="1">
      <c r="A100" s="1343"/>
      <c r="B100" s="1600"/>
      <c r="C100" s="343"/>
      <c r="D100" s="353">
        <f t="shared" si="67"/>
        <v>0</v>
      </c>
      <c r="E100" s="344"/>
      <c r="F100" s="343"/>
      <c r="G100" s="353">
        <f t="shared" si="68"/>
        <v>0</v>
      </c>
      <c r="H100" s="344"/>
      <c r="I100" s="343"/>
      <c r="J100" s="353">
        <f t="shared" si="69"/>
        <v>0</v>
      </c>
      <c r="K100" s="344"/>
      <c r="L100" s="343"/>
      <c r="M100" s="353">
        <f t="shared" si="70"/>
        <v>0</v>
      </c>
      <c r="N100" s="344"/>
      <c r="O100" s="343"/>
      <c r="P100" s="353">
        <f t="shared" si="71"/>
        <v>0</v>
      </c>
      <c r="Q100" s="344"/>
      <c r="R100" s="343"/>
      <c r="S100" s="353">
        <f t="shared" si="72"/>
        <v>0</v>
      </c>
      <c r="T100" s="344"/>
      <c r="U100" s="343"/>
      <c r="V100" s="353">
        <f t="shared" si="73"/>
        <v>0</v>
      </c>
      <c r="W100" s="344"/>
      <c r="X100" s="343"/>
      <c r="Y100" s="353">
        <f t="shared" si="74"/>
        <v>0</v>
      </c>
      <c r="Z100" s="344"/>
      <c r="AA100" s="343"/>
      <c r="AB100" s="353">
        <f t="shared" si="75"/>
        <v>0</v>
      </c>
      <c r="AC100" s="344"/>
      <c r="AD100" s="343"/>
      <c r="AE100" s="353">
        <f t="shared" si="76"/>
        <v>0</v>
      </c>
      <c r="AF100" s="344"/>
      <c r="AG100" s="360">
        <f t="shared" si="77"/>
        <v>0</v>
      </c>
      <c r="AH100" s="361">
        <f t="shared" si="77"/>
        <v>0</v>
      </c>
      <c r="AI100" s="557">
        <f t="shared" si="77"/>
        <v>0</v>
      </c>
    </row>
    <row r="101" spans="1:38" s="342" customFormat="1" ht="17.25" customHeight="1">
      <c r="A101" s="1343"/>
      <c r="B101" s="1600"/>
      <c r="C101" s="343"/>
      <c r="D101" s="353">
        <f t="shared" si="67"/>
        <v>0</v>
      </c>
      <c r="E101" s="344"/>
      <c r="F101" s="343"/>
      <c r="G101" s="353">
        <f t="shared" si="68"/>
        <v>0</v>
      </c>
      <c r="H101" s="344"/>
      <c r="I101" s="343"/>
      <c r="J101" s="353">
        <f t="shared" si="69"/>
        <v>0</v>
      </c>
      <c r="K101" s="344"/>
      <c r="L101" s="343"/>
      <c r="M101" s="353">
        <f t="shared" si="70"/>
        <v>0</v>
      </c>
      <c r="N101" s="344"/>
      <c r="O101" s="343"/>
      <c r="P101" s="353">
        <f t="shared" si="71"/>
        <v>0</v>
      </c>
      <c r="Q101" s="344"/>
      <c r="R101" s="343"/>
      <c r="S101" s="353">
        <f t="shared" si="72"/>
        <v>0</v>
      </c>
      <c r="T101" s="344"/>
      <c r="U101" s="343"/>
      <c r="V101" s="353">
        <f t="shared" si="73"/>
        <v>0</v>
      </c>
      <c r="W101" s="344"/>
      <c r="X101" s="343"/>
      <c r="Y101" s="353">
        <f t="shared" si="74"/>
        <v>0</v>
      </c>
      <c r="Z101" s="344"/>
      <c r="AA101" s="343"/>
      <c r="AB101" s="353">
        <f t="shared" si="75"/>
        <v>0</v>
      </c>
      <c r="AC101" s="344"/>
      <c r="AD101" s="343"/>
      <c r="AE101" s="353">
        <f t="shared" si="76"/>
        <v>0</v>
      </c>
      <c r="AF101" s="344"/>
      <c r="AG101" s="360">
        <f t="shared" si="77"/>
        <v>0</v>
      </c>
      <c r="AH101" s="361">
        <f t="shared" si="77"/>
        <v>0</v>
      </c>
      <c r="AI101" s="557">
        <f t="shared" si="77"/>
        <v>0</v>
      </c>
    </row>
    <row r="102" spans="1:38" s="342" customFormat="1" ht="17.25" customHeight="1">
      <c r="A102" s="1343"/>
      <c r="B102" s="1600"/>
      <c r="C102" s="343"/>
      <c r="D102" s="353">
        <f t="shared" si="67"/>
        <v>0</v>
      </c>
      <c r="E102" s="344"/>
      <c r="F102" s="343"/>
      <c r="G102" s="353">
        <f t="shared" si="68"/>
        <v>0</v>
      </c>
      <c r="H102" s="344"/>
      <c r="I102" s="343"/>
      <c r="J102" s="353">
        <f t="shared" si="69"/>
        <v>0</v>
      </c>
      <c r="K102" s="344"/>
      <c r="L102" s="343"/>
      <c r="M102" s="353">
        <f t="shared" si="70"/>
        <v>0</v>
      </c>
      <c r="N102" s="344"/>
      <c r="O102" s="343"/>
      <c r="P102" s="353">
        <f t="shared" si="71"/>
        <v>0</v>
      </c>
      <c r="Q102" s="344"/>
      <c r="R102" s="343"/>
      <c r="S102" s="353">
        <f t="shared" si="72"/>
        <v>0</v>
      </c>
      <c r="T102" s="344"/>
      <c r="U102" s="343"/>
      <c r="V102" s="353">
        <f t="shared" si="73"/>
        <v>0</v>
      </c>
      <c r="W102" s="344"/>
      <c r="X102" s="343"/>
      <c r="Y102" s="353">
        <f t="shared" si="74"/>
        <v>0</v>
      </c>
      <c r="Z102" s="344"/>
      <c r="AA102" s="343"/>
      <c r="AB102" s="353">
        <f t="shared" si="75"/>
        <v>0</v>
      </c>
      <c r="AC102" s="344"/>
      <c r="AD102" s="343"/>
      <c r="AE102" s="353">
        <f t="shared" si="76"/>
        <v>0</v>
      </c>
      <c r="AF102" s="344"/>
      <c r="AG102" s="360">
        <f t="shared" si="77"/>
        <v>0</v>
      </c>
      <c r="AH102" s="361">
        <f t="shared" si="77"/>
        <v>0</v>
      </c>
      <c r="AI102" s="557">
        <f t="shared" si="77"/>
        <v>0</v>
      </c>
    </row>
    <row r="103" spans="1:38" s="342" customFormat="1" ht="15" customHeight="1">
      <c r="A103" s="1343"/>
      <c r="B103" s="1600"/>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00000000000001" customHeight="1">
      <c r="A104" s="1345" t="s">
        <v>307</v>
      </c>
      <c r="B104" s="1602"/>
      <c r="C104" s="356">
        <f>ROUND(SUM(C96:C102),0)</f>
        <v>0</v>
      </c>
      <c r="D104" s="353">
        <f t="shared" ref="D104:AF104" si="78">ROUND(SUM(D96:D102),0)</f>
        <v>0</v>
      </c>
      <c r="E104" s="357">
        <f t="shared" si="78"/>
        <v>0</v>
      </c>
      <c r="F104" s="356">
        <f t="shared" si="78"/>
        <v>0</v>
      </c>
      <c r="G104" s="353">
        <f t="shared" si="78"/>
        <v>0</v>
      </c>
      <c r="H104" s="357">
        <f t="shared" si="78"/>
        <v>0</v>
      </c>
      <c r="I104" s="356">
        <f t="shared" si="78"/>
        <v>0</v>
      </c>
      <c r="J104" s="353">
        <f t="shared" si="78"/>
        <v>0</v>
      </c>
      <c r="K104" s="357">
        <f t="shared" si="78"/>
        <v>0</v>
      </c>
      <c r="L104" s="356">
        <f t="shared" si="78"/>
        <v>0</v>
      </c>
      <c r="M104" s="353">
        <f t="shared" si="78"/>
        <v>0</v>
      </c>
      <c r="N104" s="357">
        <f t="shared" si="78"/>
        <v>0</v>
      </c>
      <c r="O104" s="356">
        <f t="shared" si="78"/>
        <v>0</v>
      </c>
      <c r="P104" s="353">
        <f t="shared" si="78"/>
        <v>0</v>
      </c>
      <c r="Q104" s="357">
        <f t="shared" si="78"/>
        <v>0</v>
      </c>
      <c r="R104" s="356">
        <f t="shared" si="78"/>
        <v>0</v>
      </c>
      <c r="S104" s="353">
        <f t="shared" si="78"/>
        <v>0</v>
      </c>
      <c r="T104" s="357">
        <f t="shared" si="78"/>
        <v>0</v>
      </c>
      <c r="U104" s="356">
        <f t="shared" si="78"/>
        <v>0</v>
      </c>
      <c r="V104" s="353">
        <f t="shared" si="78"/>
        <v>0</v>
      </c>
      <c r="W104" s="357">
        <f t="shared" si="78"/>
        <v>0</v>
      </c>
      <c r="X104" s="356">
        <f t="shared" si="78"/>
        <v>0</v>
      </c>
      <c r="Y104" s="353">
        <f t="shared" si="78"/>
        <v>0</v>
      </c>
      <c r="Z104" s="357">
        <f t="shared" si="78"/>
        <v>0</v>
      </c>
      <c r="AA104" s="356">
        <f t="shared" si="78"/>
        <v>0</v>
      </c>
      <c r="AB104" s="353">
        <f t="shared" si="78"/>
        <v>0</v>
      </c>
      <c r="AC104" s="357">
        <f t="shared" si="78"/>
        <v>0</v>
      </c>
      <c r="AD104" s="356">
        <f t="shared" si="78"/>
        <v>0</v>
      </c>
      <c r="AE104" s="353">
        <f t="shared" si="78"/>
        <v>0</v>
      </c>
      <c r="AF104" s="357">
        <f t="shared" si="78"/>
        <v>0</v>
      </c>
      <c r="AG104" s="360">
        <f t="shared" ref="AG104" si="79">SUM(AG96:AG102)</f>
        <v>0</v>
      </c>
      <c r="AH104" s="361">
        <f>SUM(AH96:AH102)</f>
        <v>0</v>
      </c>
      <c r="AI104" s="362">
        <f t="shared" ref="AI104" si="80">SUM(AI96:AI102)</f>
        <v>0</v>
      </c>
    </row>
    <row r="105" spans="1:38" s="342" customFormat="1" ht="20.100000000000001"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00000000000001"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(6)'!A72</f>
        <v>Template last modified</v>
      </c>
      <c r="AI106" s="559" t="e">
        <f>'Summary (6)'!C72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s="227" customFormat="1" ht="15.75">
      <c r="A120" s="485" t="s">
        <v>231</v>
      </c>
      <c r="B120" s="485"/>
      <c r="C120" s="563">
        <f>'Summary (6)'!E87</f>
        <v>1</v>
      </c>
      <c r="D120" s="563">
        <f>'Summary (6)'!F87</f>
        <v>1</v>
      </c>
      <c r="E120" s="563">
        <f>'Summary (6)'!G87</f>
        <v>1</v>
      </c>
      <c r="F120" s="563">
        <f>'Summary (6)'!H87</f>
        <v>2</v>
      </c>
      <c r="G120" s="563">
        <f>'Summary (6)'!I87</f>
        <v>2</v>
      </c>
      <c r="H120" s="563">
        <f>'Summary (6)'!J87</f>
        <v>2</v>
      </c>
      <c r="I120" s="563">
        <f>'Summary (6)'!K87</f>
        <v>3</v>
      </c>
      <c r="J120" s="563">
        <f>'Summary (6)'!L87</f>
        <v>3</v>
      </c>
      <c r="K120" s="563">
        <f>'Summary (6)'!M87</f>
        <v>3</v>
      </c>
      <c r="L120" s="563">
        <f>'Summary (6)'!N87</f>
        <v>4</v>
      </c>
      <c r="M120" s="563">
        <f>'Summary (6)'!O87</f>
        <v>4</v>
      </c>
      <c r="N120" s="563">
        <f>'Summary (6)'!P87</f>
        <v>4</v>
      </c>
      <c r="O120" s="563">
        <f>'Summary (6)'!Q87</f>
        <v>5</v>
      </c>
      <c r="P120" s="563">
        <f>'Summary (6)'!R87</f>
        <v>5</v>
      </c>
      <c r="Q120" s="563">
        <f>'Summary (6)'!S87</f>
        <v>5</v>
      </c>
      <c r="R120" s="563">
        <f>'Summary (6)'!T87</f>
        <v>6</v>
      </c>
      <c r="S120" s="563">
        <f>'Summary (6)'!U87</f>
        <v>6</v>
      </c>
      <c r="T120" s="563">
        <f>'Summary (6)'!V87</f>
        <v>6</v>
      </c>
      <c r="U120" s="563">
        <f>'Summary (6)'!W87</f>
        <v>7</v>
      </c>
      <c r="V120" s="563">
        <f>'Summary (6)'!X87</f>
        <v>7</v>
      </c>
      <c r="W120" s="563">
        <f>'Summary (6)'!Y87</f>
        <v>7</v>
      </c>
      <c r="X120" s="563">
        <f>'Summary (6)'!Z87</f>
        <v>8</v>
      </c>
      <c r="Y120" s="563">
        <f>'Summary (6)'!AA87</f>
        <v>8</v>
      </c>
      <c r="Z120" s="563">
        <f>'Summary (6)'!AB87</f>
        <v>8</v>
      </c>
      <c r="AA120" s="563">
        <f>'Summary (6)'!AC87</f>
        <v>9</v>
      </c>
      <c r="AB120" s="563">
        <f>'Summary (6)'!AD87</f>
        <v>9</v>
      </c>
      <c r="AC120" s="563">
        <f>'Summary (6)'!AE87</f>
        <v>9</v>
      </c>
      <c r="AD120" s="563">
        <f>'Summary (6)'!AF87</f>
        <v>10</v>
      </c>
      <c r="AE120" s="563">
        <f>'Summary (6)'!AG87</f>
        <v>10</v>
      </c>
      <c r="AF120" s="563">
        <f>'Summary (6)'!AH87</f>
        <v>10</v>
      </c>
      <c r="AG120" s="563">
        <f>AE120</f>
        <v>10</v>
      </c>
      <c r="AH120" s="563">
        <f>AF120</f>
        <v>10</v>
      </c>
      <c r="AI120" s="563">
        <f>AG120</f>
        <v>10</v>
      </c>
    </row>
    <row r="121" spans="1:35" s="479" customFormat="1" ht="15.75">
      <c r="A121" s="486" t="s">
        <v>232</v>
      </c>
      <c r="B121" s="486"/>
      <c r="C121" s="564" t="e">
        <f>'Summary (6)'!E88</f>
        <v>#REF!</v>
      </c>
      <c r="D121" s="564" t="e">
        <f>'Summary (6)'!F88</f>
        <v>#REF!</v>
      </c>
      <c r="E121" s="564">
        <f>'Summary (6)'!G88</f>
        <v>45413</v>
      </c>
      <c r="F121" s="564" t="e">
        <f>'Summary (6)'!H88</f>
        <v>#REF!</v>
      </c>
      <c r="G121" s="564" t="e">
        <f>'Summary (6)'!I88</f>
        <v>#REF!</v>
      </c>
      <c r="H121" s="564">
        <f>'Summary (6)'!J88</f>
        <v>45474</v>
      </c>
      <c r="I121" s="564" t="e">
        <f>'Summary (6)'!K88</f>
        <v>#REF!</v>
      </c>
      <c r="J121" s="564" t="e">
        <f>'Summary (6)'!L88</f>
        <v>#REF!</v>
      </c>
      <c r="K121" s="564">
        <f>'Summary (6)'!M88</f>
        <v>45839</v>
      </c>
      <c r="L121" s="564" t="e">
        <f>'Summary (6)'!N88</f>
        <v>#REF!</v>
      </c>
      <c r="M121" s="564" t="e">
        <f>'Summary (6)'!O88</f>
        <v>#REF!</v>
      </c>
      <c r="N121" s="564">
        <f>'Summary (6)'!P88</f>
        <v>46204</v>
      </c>
      <c r="O121" s="564" t="e">
        <f>'Summary (6)'!Q88</f>
        <v>#REF!</v>
      </c>
      <c r="P121" s="564" t="e">
        <f>'Summary (6)'!R88</f>
        <v>#REF!</v>
      </c>
      <c r="Q121" s="564">
        <f>'Summary (6)'!S88</f>
        <v>46569</v>
      </c>
      <c r="R121" s="564" t="e">
        <f>'Summary (6)'!T88</f>
        <v>#REF!</v>
      </c>
      <c r="S121" s="564" t="e">
        <f>'Summary (6)'!U88</f>
        <v>#REF!</v>
      </c>
      <c r="T121" s="564" t="e">
        <f>'Summary (6)'!V88</f>
        <v>#REF!</v>
      </c>
      <c r="U121" s="564" t="e">
        <f>'Summary (6)'!W88</f>
        <v>#REF!</v>
      </c>
      <c r="V121" s="564" t="e">
        <f>'Summary (6)'!X88</f>
        <v>#REF!</v>
      </c>
      <c r="W121" s="564" t="e">
        <f>'Summary (6)'!Y88</f>
        <v>#REF!</v>
      </c>
      <c r="X121" s="564" t="e">
        <f>'Summary (6)'!Z88</f>
        <v>#REF!</v>
      </c>
      <c r="Y121" s="564" t="e">
        <f>'Summary (6)'!AA88</f>
        <v>#REF!</v>
      </c>
      <c r="Z121" s="564" t="e">
        <f>'Summary (6)'!AB88</f>
        <v>#REF!</v>
      </c>
      <c r="AA121" s="564" t="e">
        <f>'Summary (6)'!AC88</f>
        <v>#REF!</v>
      </c>
      <c r="AB121" s="564" t="e">
        <f>'Summary (6)'!AD88</f>
        <v>#REF!</v>
      </c>
      <c r="AC121" s="564" t="e">
        <f>'Summary (6)'!AE88</f>
        <v>#REF!</v>
      </c>
      <c r="AD121" s="564" t="e">
        <f>'Summary (6)'!AF88</f>
        <v>#REF!</v>
      </c>
      <c r="AE121" s="564" t="e">
        <f>'Summary (6)'!AG88</f>
        <v>#REF!</v>
      </c>
      <c r="AF121" s="564" t="e">
        <f>'Summary (6)'!AH88</f>
        <v>#REF!</v>
      </c>
      <c r="AG121" s="564">
        <f>'Summary (6)'!AI88</f>
        <v>45413</v>
      </c>
      <c r="AH121" s="564">
        <f>'Summary (6)'!AJ88</f>
        <v>45413</v>
      </c>
      <c r="AI121" s="564">
        <f>'Summary (6)'!AK88</f>
        <v>45413</v>
      </c>
    </row>
    <row r="122" spans="1:35" s="479" customFormat="1" ht="15.75">
      <c r="A122" s="486" t="s">
        <v>233</v>
      </c>
      <c r="B122" s="486"/>
      <c r="C122" s="564" t="e">
        <f>'Summary (6)'!E89</f>
        <v>#REF!</v>
      </c>
      <c r="D122" s="564" t="e">
        <f>'Summary (6)'!F89</f>
        <v>#REF!</v>
      </c>
      <c r="E122" s="564">
        <f>'Summary (6)'!G89</f>
        <v>45473</v>
      </c>
      <c r="F122" s="564" t="e">
        <f>'Summary (6)'!H89</f>
        <v>#REF!</v>
      </c>
      <c r="G122" s="564" t="e">
        <f>'Summary (6)'!I89</f>
        <v>#REF!</v>
      </c>
      <c r="H122" s="564">
        <f>'Summary (6)'!J89</f>
        <v>45838</v>
      </c>
      <c r="I122" s="564" t="e">
        <f>'Summary (6)'!K89</f>
        <v>#REF!</v>
      </c>
      <c r="J122" s="564" t="e">
        <f>'Summary (6)'!L89</f>
        <v>#REF!</v>
      </c>
      <c r="K122" s="564">
        <f>'Summary (6)'!M89</f>
        <v>46203</v>
      </c>
      <c r="L122" s="564" t="e">
        <f>'Summary (6)'!N89</f>
        <v>#REF!</v>
      </c>
      <c r="M122" s="564" t="e">
        <f>'Summary (6)'!O89</f>
        <v>#REF!</v>
      </c>
      <c r="N122" s="564">
        <f>'Summary (6)'!P89</f>
        <v>46568</v>
      </c>
      <c r="O122" s="564" t="e">
        <f>'Summary (6)'!Q89</f>
        <v>#REF!</v>
      </c>
      <c r="P122" s="564" t="e">
        <f>'Summary (6)'!R89</f>
        <v>#REF!</v>
      </c>
      <c r="Q122" s="564">
        <f>'Summary (6)'!S89</f>
        <v>46934</v>
      </c>
      <c r="R122" s="564" t="e">
        <f>'Summary (6)'!T89</f>
        <v>#REF!</v>
      </c>
      <c r="S122" s="564" t="e">
        <f>'Summary (6)'!U89</f>
        <v>#REF!</v>
      </c>
      <c r="T122" s="564" t="e">
        <f>'Summary (6)'!V89</f>
        <v>#REF!</v>
      </c>
      <c r="U122" s="564" t="e">
        <f>'Summary (6)'!W89</f>
        <v>#REF!</v>
      </c>
      <c r="V122" s="564" t="e">
        <f>'Summary (6)'!X89</f>
        <v>#REF!</v>
      </c>
      <c r="W122" s="564" t="e">
        <f>'Summary (6)'!Y89</f>
        <v>#REF!</v>
      </c>
      <c r="X122" s="564" t="e">
        <f>'Summary (6)'!Z89</f>
        <v>#REF!</v>
      </c>
      <c r="Y122" s="564" t="e">
        <f>'Summary (6)'!AA89</f>
        <v>#REF!</v>
      </c>
      <c r="Z122" s="564" t="e">
        <f>'Summary (6)'!AB89</f>
        <v>#REF!</v>
      </c>
      <c r="AA122" s="564" t="e">
        <f>'Summary (6)'!AC89</f>
        <v>#REF!</v>
      </c>
      <c r="AB122" s="564" t="e">
        <f>'Summary (6)'!AD89</f>
        <v>#REF!</v>
      </c>
      <c r="AC122" s="564" t="e">
        <f>'Summary (6)'!AE89</f>
        <v>#REF!</v>
      </c>
      <c r="AD122" s="564" t="e">
        <f>'Summary (6)'!AF89</f>
        <v>#REF!</v>
      </c>
      <c r="AE122" s="564" t="e">
        <f>'Summary (6)'!AG89</f>
        <v>#REF!</v>
      </c>
      <c r="AF122" s="564" t="e">
        <f>'Summary (6)'!AH89</f>
        <v>#REF!</v>
      </c>
      <c r="AG122" s="564">
        <f>'Summary (6)'!AI89</f>
        <v>47238</v>
      </c>
      <c r="AH122" s="564">
        <f>'Summary (6)'!AJ89</f>
        <v>47238</v>
      </c>
      <c r="AI122" s="564">
        <f>'Summary (6)'!AK89</f>
        <v>47238</v>
      </c>
    </row>
    <row r="123" spans="1:35" s="227" customFormat="1" ht="15.75">
      <c r="A123" s="485" t="s">
        <v>220</v>
      </c>
      <c r="B123" s="485"/>
      <c r="C123" s="564">
        <f>'Summary (6)'!E90</f>
        <v>0</v>
      </c>
      <c r="D123" s="564">
        <f>'Summary (6)'!F90</f>
        <v>0</v>
      </c>
      <c r="E123" s="564">
        <f>'Summary (6)'!G90</f>
        <v>0</v>
      </c>
      <c r="F123" s="564">
        <f>'Summary (6)'!H90</f>
        <v>0</v>
      </c>
      <c r="G123" s="564">
        <f>'Summary (6)'!I90</f>
        <v>0</v>
      </c>
      <c r="H123" s="564">
        <f>'Summary (6)'!J90</f>
        <v>0</v>
      </c>
      <c r="I123" s="564">
        <f>'Summary (6)'!K90</f>
        <v>0</v>
      </c>
      <c r="J123" s="564">
        <f>'Summary (6)'!L90</f>
        <v>0</v>
      </c>
      <c r="K123" s="564">
        <f>'Summary (6)'!M90</f>
        <v>0</v>
      </c>
      <c r="L123" s="564">
        <f>'Summary (6)'!N90</f>
        <v>0</v>
      </c>
      <c r="M123" s="564">
        <f>'Summary (6)'!O90</f>
        <v>0</v>
      </c>
      <c r="N123" s="564">
        <f>'Summary (6)'!P90</f>
        <v>0</v>
      </c>
      <c r="O123" s="564">
        <f>'Summary (6)'!Q90</f>
        <v>0</v>
      </c>
      <c r="P123" s="564">
        <f>'Summary (6)'!R90</f>
        <v>0</v>
      </c>
      <c r="Q123" s="564">
        <f>'Summary (6)'!S90</f>
        <v>0</v>
      </c>
      <c r="R123" s="564">
        <f>'Summary (6)'!T90</f>
        <v>0</v>
      </c>
      <c r="S123" s="564">
        <f>'Summary (6)'!U90</f>
        <v>0</v>
      </c>
      <c r="T123" s="564">
        <f>'Summary (6)'!V90</f>
        <v>0</v>
      </c>
      <c r="U123" s="564">
        <f>'Summary (6)'!W90</f>
        <v>0</v>
      </c>
      <c r="V123" s="564">
        <f>'Summary (6)'!X90</f>
        <v>0</v>
      </c>
      <c r="W123" s="564">
        <f>'Summary (6)'!Y90</f>
        <v>0</v>
      </c>
      <c r="X123" s="564">
        <f>'Summary (6)'!Z90</f>
        <v>0</v>
      </c>
      <c r="Y123" s="564">
        <f>'Summary (6)'!AA90</f>
        <v>0</v>
      </c>
      <c r="Z123" s="564">
        <f>'Summary (6)'!AB90</f>
        <v>0</v>
      </c>
      <c r="AA123" s="564">
        <f>'Summary (6)'!AC90</f>
        <v>0</v>
      </c>
      <c r="AB123" s="564">
        <f>'Summary (6)'!AD90</f>
        <v>0</v>
      </c>
      <c r="AC123" s="564">
        <f>'Summary (6)'!AE90</f>
        <v>0</v>
      </c>
      <c r="AD123" s="564">
        <f>'Summary (6)'!AF90</f>
        <v>0</v>
      </c>
      <c r="AE123" s="564">
        <f>'Summary (6)'!AG90</f>
        <v>0</v>
      </c>
      <c r="AF123" s="564">
        <f>'Summary (6)'!AH90</f>
        <v>0</v>
      </c>
      <c r="AG123" s="564">
        <f>'Summary (6)'!AI90</f>
        <v>0</v>
      </c>
      <c r="AH123" s="564">
        <f>'Summary (6)'!AJ90</f>
        <v>0</v>
      </c>
      <c r="AI123" s="564">
        <f>'Summary (6)'!AK90</f>
        <v>0</v>
      </c>
    </row>
    <row r="124" spans="1:35" s="227" customFormat="1" ht="15.75">
      <c r="A124" s="487" t="s">
        <v>234</v>
      </c>
      <c r="B124" s="487"/>
      <c r="C124" s="565" t="e">
        <f>'Summary (6)'!E91</f>
        <v>#REF!</v>
      </c>
      <c r="D124" s="565" t="e">
        <f>'Summary (6)'!F91</f>
        <v>#REF!</v>
      </c>
      <c r="E124" s="565" t="e">
        <f>'Summary (6)'!G91</f>
        <v>#REF!</v>
      </c>
      <c r="F124" s="565" t="e">
        <f>'Summary (6)'!H91</f>
        <v>#REF!</v>
      </c>
      <c r="G124" s="565" t="e">
        <f>'Summary (6)'!I91</f>
        <v>#REF!</v>
      </c>
      <c r="H124" s="565" t="e">
        <f>'Summary (6)'!J91</f>
        <v>#REF!</v>
      </c>
      <c r="I124" s="565" t="e">
        <f>'Summary (6)'!K91</f>
        <v>#REF!</v>
      </c>
      <c r="J124" s="565" t="e">
        <f>'Summary (6)'!L91</f>
        <v>#REF!</v>
      </c>
      <c r="K124" s="565" t="e">
        <f>'Summary (6)'!M91</f>
        <v>#REF!</v>
      </c>
      <c r="L124" s="565" t="e">
        <f>'Summary (6)'!N91</f>
        <v>#REF!</v>
      </c>
      <c r="M124" s="565" t="e">
        <f>'Summary (6)'!O91</f>
        <v>#REF!</v>
      </c>
      <c r="N124" s="565" t="e">
        <f>'Summary (6)'!P91</f>
        <v>#REF!</v>
      </c>
      <c r="O124" s="565" t="e">
        <f>'Summary (6)'!Q91</f>
        <v>#REF!</v>
      </c>
      <c r="P124" s="565" t="e">
        <f>'Summary (6)'!R91</f>
        <v>#REF!</v>
      </c>
      <c r="Q124" s="565" t="e">
        <f>'Summary (6)'!S91</f>
        <v>#REF!</v>
      </c>
      <c r="R124" s="565" t="e">
        <f>'Summary (6)'!T91</f>
        <v>#REF!</v>
      </c>
      <c r="S124" s="565" t="e">
        <f>'Summary (6)'!U91</f>
        <v>#REF!</v>
      </c>
      <c r="T124" s="565" t="e">
        <f>'Summary (6)'!V91</f>
        <v>#REF!</v>
      </c>
      <c r="U124" s="565" t="e">
        <f>'Summary (6)'!W91</f>
        <v>#REF!</v>
      </c>
      <c r="V124" s="565" t="e">
        <f>'Summary (6)'!X91</f>
        <v>#REF!</v>
      </c>
      <c r="W124" s="565" t="e">
        <f>'Summary (6)'!Y91</f>
        <v>#REF!</v>
      </c>
      <c r="X124" s="565" t="e">
        <f>'Summary (6)'!Z91</f>
        <v>#REF!</v>
      </c>
      <c r="Y124" s="565" t="e">
        <f>'Summary (6)'!AA91</f>
        <v>#REF!</v>
      </c>
      <c r="Z124" s="565" t="e">
        <f>'Summary (6)'!AB91</f>
        <v>#REF!</v>
      </c>
      <c r="AA124" s="565" t="e">
        <f>'Summary (6)'!AC91</f>
        <v>#REF!</v>
      </c>
      <c r="AB124" s="565" t="e">
        <f>'Summary (6)'!AD91</f>
        <v>#REF!</v>
      </c>
      <c r="AC124" s="565" t="e">
        <f>'Summary (6)'!AE91</f>
        <v>#REF!</v>
      </c>
      <c r="AD124" s="565" t="e">
        <f>'Summary (6)'!AF91</f>
        <v>#REF!</v>
      </c>
      <c r="AE124" s="565" t="e">
        <f>'Summary (6)'!AG91</f>
        <v>#REF!</v>
      </c>
      <c r="AF124" s="565" t="e">
        <f>'Summary (6)'!AH91</f>
        <v>#REF!</v>
      </c>
    </row>
    <row r="125" spans="1:35" s="524" customFormat="1">
      <c r="A125" s="523" t="s">
        <v>309</v>
      </c>
      <c r="B125" s="523"/>
      <c r="C125" s="525">
        <f>'Summary (6)'!E26</f>
        <v>0</v>
      </c>
      <c r="D125" s="525">
        <f>'Summary (6)'!F26</f>
        <v>0</v>
      </c>
      <c r="E125" s="525">
        <f>'Summary (6)'!G26</f>
        <v>0</v>
      </c>
      <c r="F125" s="525">
        <f>'Summary (6)'!H26</f>
        <v>0</v>
      </c>
      <c r="G125" s="525">
        <f>'Summary (6)'!I26</f>
        <v>0</v>
      </c>
      <c r="H125" s="525">
        <f>'Summary (6)'!J26</f>
        <v>0</v>
      </c>
      <c r="I125" s="525">
        <f>'Summary (6)'!K26</f>
        <v>0</v>
      </c>
      <c r="J125" s="525">
        <f>'Summary (6)'!L26</f>
        <v>0</v>
      </c>
      <c r="K125" s="525">
        <f>'Summary (6)'!M26</f>
        <v>0</v>
      </c>
      <c r="L125" s="525">
        <f>'Summary (6)'!N26</f>
        <v>0</v>
      </c>
      <c r="M125" s="525">
        <f>'Summary (6)'!O26</f>
        <v>0</v>
      </c>
      <c r="N125" s="525">
        <f>'Summary (6)'!P26</f>
        <v>0</v>
      </c>
      <c r="O125" s="525">
        <f>'Summary (6)'!Q26</f>
        <v>0</v>
      </c>
      <c r="P125" s="525">
        <f>'Summary (6)'!R26</f>
        <v>0</v>
      </c>
      <c r="Q125" s="525">
        <f>'Summary (6)'!S26</f>
        <v>0</v>
      </c>
      <c r="R125" s="525">
        <f>'Summary (6)'!T26</f>
        <v>0</v>
      </c>
      <c r="S125" s="525">
        <f>'Summary (6)'!U26</f>
        <v>0</v>
      </c>
      <c r="T125" s="525">
        <f>'Summary (6)'!V26</f>
        <v>0</v>
      </c>
      <c r="U125" s="525">
        <f>'Summary (6)'!W26</f>
        <v>0</v>
      </c>
      <c r="V125" s="525">
        <f>'Summary (6)'!X26</f>
        <v>0</v>
      </c>
      <c r="W125" s="525">
        <f>'Summary (6)'!Y26</f>
        <v>0</v>
      </c>
      <c r="X125" s="525">
        <f>'Summary (6)'!Z26</f>
        <v>0</v>
      </c>
      <c r="Y125" s="525">
        <f>'Summary (6)'!AA26</f>
        <v>0</v>
      </c>
      <c r="Z125" s="525">
        <f>'Summary (6)'!AB26</f>
        <v>0</v>
      </c>
      <c r="AA125" s="525">
        <f>'Summary (6)'!AC26</f>
        <v>0</v>
      </c>
      <c r="AB125" s="525">
        <f>'Summary (6)'!AD26</f>
        <v>0</v>
      </c>
      <c r="AC125" s="525">
        <f>'Summary (6)'!AE26</f>
        <v>0</v>
      </c>
      <c r="AD125" s="525">
        <f>'Summary (6)'!AF26</f>
        <v>0</v>
      </c>
      <c r="AE125" s="525">
        <f>'Summary (6)'!AG26</f>
        <v>0</v>
      </c>
      <c r="AF125" s="525">
        <f>'Summary (6)'!AH26</f>
        <v>0</v>
      </c>
      <c r="AG125" s="522"/>
      <c r="AH125" s="522"/>
      <c r="AI125" s="522"/>
    </row>
  </sheetData>
  <sheetProtection formatCells="0" formatColumns="0" formatRows="0" insertHyperlinks="0" sort="0" autoFilter="0" pivotTables="0"/>
  <mergeCells count="111">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23 C26:AF81">
    <cfRule type="expression" dxfId="262" priority="3">
      <formula>$A14=""</formula>
    </cfRule>
  </conditionalFormatting>
  <conditionalFormatting sqref="C14:AF106">
    <cfRule type="expression" dxfId="261" priority="2">
      <formula>C$123&gt;C$122</formula>
    </cfRule>
  </conditionalFormatting>
  <conditionalFormatting sqref="C24:AF24">
    <cfRule type="expression" dxfId="260" priority="349">
      <formula>#REF!=""</formula>
    </cfRule>
  </conditionalFormatting>
  <conditionalFormatting sqref="C25:AF25">
    <cfRule type="expression" dxfId="259" priority="348">
      <formula>$A24=""</formula>
    </cfRule>
  </conditionalFormatting>
  <conditionalFormatting sqref="C82:AF102">
    <cfRule type="expression" dxfId="258"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57" priority="16">
      <formula>LEN(TRIM(E14))=0</formula>
    </cfRule>
  </conditionalFormatting>
  <conditionalFormatting sqref="F91">
    <cfRule type="containsBlanks" dxfId="256" priority="12">
      <formula>LEN(TRIM(F91))=0</formula>
    </cfRule>
  </conditionalFormatting>
  <conditionalFormatting sqref="I91">
    <cfRule type="containsBlanks" dxfId="255" priority="11">
      <formula>LEN(TRIM(I91))=0</formula>
    </cfRule>
  </conditionalFormatting>
  <conditionalFormatting sqref="L91">
    <cfRule type="containsBlanks" dxfId="254" priority="10">
      <formula>LEN(TRIM(L91))=0</formula>
    </cfRule>
  </conditionalFormatting>
  <conditionalFormatting sqref="O91">
    <cfRule type="containsBlanks" dxfId="253" priority="9">
      <formula>LEN(TRIM(O91))=0</formula>
    </cfRule>
  </conditionalFormatting>
  <conditionalFormatting sqref="R91">
    <cfRule type="containsBlanks" dxfId="252" priority="8">
      <formula>LEN(TRIM(R91))=0</formula>
    </cfRule>
  </conditionalFormatting>
  <conditionalFormatting sqref="U91">
    <cfRule type="containsBlanks" dxfId="251" priority="7">
      <formula>LEN(TRIM(U91))=0</formula>
    </cfRule>
  </conditionalFormatting>
  <conditionalFormatting sqref="X91">
    <cfRule type="containsBlanks" dxfId="250" priority="6">
      <formula>LEN(TRIM(X91))=0</formula>
    </cfRule>
  </conditionalFormatting>
  <conditionalFormatting sqref="AA91">
    <cfRule type="containsBlanks" dxfId="249" priority="5">
      <formula>LEN(TRIM(AA91))=0</formula>
    </cfRule>
  </conditionalFormatting>
  <conditionalFormatting sqref="AD91">
    <cfRule type="containsBlanks" dxfId="248" priority="4">
      <formula>LEN(TRIM(AD91))=0</formula>
    </cfRule>
  </conditionalFormatting>
  <dataValidations disablePrompts="1" count="1">
    <dataValidation type="whole" allowBlank="1" showInputMessage="1" showErrorMessage="1" sqref="AC57:AC66 Z57:Z66 W57:W66 T57:T66 Q57:Q66 N57:N66 K57:K66 H57:H66 E57:E66 AF57:AF66" xr:uid="{812F562B-15B9-4463-B294-804B4374C8BD}">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578" id="{469CECBC-0E38-4FC8-B167-8F41309953A7}">
            <xm:f>C$120&gt;'Summary - SS'!#REF!</xm:f>
            <x14:dxf>
              <fill>
                <patternFill>
                  <bgColor theme="0" tint="-0.499984740745262"/>
                </patternFill>
              </fill>
            </x14:dxf>
          </x14:cfRule>
          <xm:sqref>C9:AF106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A1:J208"/>
  <sheetViews>
    <sheetView showZeros="0" zoomScale="115" zoomScaleNormal="115" workbookViewId="0">
      <pane ySplit="2" topLeftCell="A3"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80" customWidth="1"/>
    <col min="4" max="4" width="67.7109375" style="4" customWidth="1"/>
    <col min="5" max="5" width="26.7109375" style="8" customWidth="1"/>
    <col min="6" max="6" width="20.7109375" style="8" customWidth="1"/>
    <col min="7" max="7" width="16" style="703" customWidth="1"/>
    <col min="8" max="8" width="20.5703125" style="703" customWidth="1"/>
    <col min="9" max="9" width="20.5703125" style="8" customWidth="1"/>
    <col min="10" max="10" width="19.7109375" style="8" customWidth="1"/>
    <col min="11" max="16384" width="10.85546875" style="8"/>
  </cols>
  <sheetData>
    <row r="1" spans="1:10" ht="13.5" thickBot="1">
      <c r="A1" s="9" t="s">
        <v>325</v>
      </c>
      <c r="B1" s="1463" t="s">
        <v>326</v>
      </c>
      <c r="C1" s="1463"/>
      <c r="I1" s="685" t="s">
        <v>327</v>
      </c>
      <c r="J1" s="686" t="s">
        <v>328</v>
      </c>
    </row>
    <row r="2" spans="1:10" ht="27.75" customHeight="1" thickBot="1">
      <c r="A2" s="223">
        <f>'Summary (6)'!B12</f>
        <v>0</v>
      </c>
      <c r="B2" s="1464"/>
      <c r="C2" s="1465"/>
      <c r="D2" s="665"/>
      <c r="F2" s="207"/>
      <c r="I2" s="687" t="str">
        <f>IFERROR(VLOOKUP(B2,'Dropdown Lists'!F:G,2,FALSE), "auto-populate")</f>
        <v>auto-populate</v>
      </c>
      <c r="J2" s="688" t="str">
        <f>IFERROR(VLOOKUP(B2,'Dropdown Lists'!F:H,3,FALSE),"auto-populate")</f>
        <v>auto-populate</v>
      </c>
    </row>
    <row r="3" spans="1:10" s="4" customFormat="1" ht="38.25">
      <c r="A3" s="718" t="s">
        <v>329</v>
      </c>
      <c r="B3" s="211" t="s">
        <v>317</v>
      </c>
      <c r="C3" s="212" t="s">
        <v>318</v>
      </c>
      <c r="D3" s="211" t="s">
        <v>330</v>
      </c>
      <c r="E3" s="211" t="s">
        <v>331</v>
      </c>
      <c r="F3" s="663" t="s">
        <v>332</v>
      </c>
      <c r="G3" s="704"/>
      <c r="H3" s="704"/>
      <c r="I3" s="14"/>
    </row>
    <row r="4" spans="1:10">
      <c r="A4" s="826">
        <f>'Salary Detail (6)'!A15</f>
        <v>0</v>
      </c>
      <c r="B4" s="6" t="e">
        <f t="array" ref="B4">INDEX('Salary Detail (6)'!$C15:$BT15,0,MATCH(1,('Salary Detail (6)'!$C$14:$BT$14='Budget Narrative (6)'!$B$3)*('Salary Detail (6)'!$C$75:$BT$75='Budget Narrative (6)'!$I$2),0))</f>
        <v>#N/A</v>
      </c>
      <c r="C4" s="195" t="e">
        <f t="array" ref="C4">INDEX('Salary Detail (6)'!$C15:$BT15,0,MATCH(1,('Salary Detail (6)'!$C$13:$BT$13="New")*('Salary Detail (6)'!$C$75:$BT$75='Budget Narrative (6)'!$I$2),0))</f>
        <v>#N/A</v>
      </c>
      <c r="D4" s="653"/>
      <c r="E4" s="653"/>
      <c r="F4" s="664"/>
      <c r="I4" s="7"/>
      <c r="J4" s="14"/>
    </row>
    <row r="5" spans="1:10">
      <c r="A5" s="826">
        <f>'Salary Detail (6)'!A16</f>
        <v>0</v>
      </c>
      <c r="B5" s="6" t="e">
        <f t="array" ref="B5">INDEX('Salary Detail (6)'!$C16:$BT16,0,MATCH(1,('Salary Detail (6)'!$C$14:$BT$14='Budget Narrative (6)'!$B$3)*('Salary Detail (6)'!$C$75:$BT$75='Budget Narrative (6)'!$I$2),0))</f>
        <v>#N/A</v>
      </c>
      <c r="C5" s="195" t="e">
        <f t="array" ref="C5">INDEX('Salary Detail (6)'!$C16:$BT16,0,MATCH(1,('Salary Detail (6)'!$C$13:$BT$13="New")*('Salary Detail (6)'!$C$75:$BT$75='Budget Narrative (6)'!$I$2),0))</f>
        <v>#N/A</v>
      </c>
      <c r="D5" s="653"/>
      <c r="E5" s="10"/>
      <c r="F5" s="664"/>
      <c r="I5" s="208"/>
      <c r="J5" s="14"/>
    </row>
    <row r="6" spans="1:10">
      <c r="A6" s="826">
        <f>'Salary Detail (6)'!A17</f>
        <v>0</v>
      </c>
      <c r="B6" s="6" t="e">
        <f t="array" ref="B6">INDEX('Salary Detail (6)'!$C17:$BT17,0,MATCH(1,('Salary Detail (6)'!$C$14:$BT$14='Budget Narrative (6)'!$B$3)*('Salary Detail (6)'!$C$75:$BT$75='Budget Narrative (6)'!$I$2),0))</f>
        <v>#N/A</v>
      </c>
      <c r="C6" s="195" t="e">
        <f t="array" ref="C6">INDEX('Salary Detail (6)'!$C17:$BT17,0,MATCH(1,('Salary Detail (6)'!$C$13:$BT$13="New")*('Salary Detail (6)'!$C$75:$BT$75='Budget Narrative (6)'!$I$2),0))</f>
        <v>#N/A</v>
      </c>
      <c r="D6" s="653"/>
      <c r="E6" s="10"/>
      <c r="F6" s="664"/>
      <c r="I6" s="209"/>
      <c r="J6" s="14"/>
    </row>
    <row r="7" spans="1:10">
      <c r="A7" s="826">
        <f>'Salary Detail (6)'!A18</f>
        <v>0</v>
      </c>
      <c r="B7" s="6" t="e">
        <f t="array" ref="B7">INDEX('Salary Detail (6)'!$C18:$BT18,0,MATCH(1,('Salary Detail (6)'!$C$14:$BT$14='Budget Narrative (6)'!$B$3)*('Salary Detail (6)'!$C$75:$BT$75='Budget Narrative (6)'!$I$2),0))</f>
        <v>#N/A</v>
      </c>
      <c r="C7" s="195" t="e">
        <f t="array" ref="C7">INDEX('Salary Detail (6)'!$C18:$BT18,0,MATCH(1,('Salary Detail (6)'!$C$13:$BT$13="New")*('Salary Detail (6)'!$C$75:$BT$75='Budget Narrative (6)'!$I$2),0))</f>
        <v>#N/A</v>
      </c>
      <c r="D7" s="653"/>
      <c r="E7" s="10"/>
      <c r="F7" s="664"/>
      <c r="I7" s="7"/>
      <c r="J7" s="14"/>
    </row>
    <row r="8" spans="1:10">
      <c r="A8" s="826">
        <f>'Salary Detail (6)'!A19</f>
        <v>0</v>
      </c>
      <c r="B8" s="6" t="e">
        <f t="array" ref="B8">INDEX('Salary Detail (6)'!$C19:$BT19,0,MATCH(1,('Salary Detail (6)'!$C$14:$BT$14='Budget Narrative (6)'!$B$3)*('Salary Detail (6)'!$C$75:$BT$75='Budget Narrative (6)'!$I$2),0))</f>
        <v>#N/A</v>
      </c>
      <c r="C8" s="195" t="e">
        <f t="array" ref="C8">INDEX('Salary Detail (6)'!$C19:$BT19,0,MATCH(1,('Salary Detail (6)'!$C$13:$BT$13="New")*('Salary Detail (6)'!$C$75:$BT$75='Budget Narrative (6)'!$I$2),0))</f>
        <v>#N/A</v>
      </c>
      <c r="D8" s="653"/>
      <c r="E8" s="10"/>
      <c r="F8" s="664"/>
      <c r="I8" s="7"/>
      <c r="J8" s="14"/>
    </row>
    <row r="9" spans="1:10">
      <c r="A9" s="826">
        <f>'Salary Detail (6)'!A20</f>
        <v>0</v>
      </c>
      <c r="B9" s="6" t="e">
        <f t="array" ref="B9">INDEX('Salary Detail (6)'!$C20:$BT20,0,MATCH(1,('Salary Detail (6)'!$C$14:$BT$14='Budget Narrative (6)'!$B$3)*('Salary Detail (6)'!$C$75:$BT$75='Budget Narrative (6)'!$I$2),0))</f>
        <v>#N/A</v>
      </c>
      <c r="C9" s="195" t="e">
        <f t="array" ref="C9">INDEX('Salary Detail (6)'!$C20:$BT20,0,MATCH(1,('Salary Detail (6)'!$C$13:$BT$13="New")*('Salary Detail (6)'!$C$75:$BT$75='Budget Narrative (6)'!$I$2),0))</f>
        <v>#N/A</v>
      </c>
      <c r="D9" s="653"/>
      <c r="E9" s="10"/>
      <c r="F9" s="664"/>
      <c r="I9" s="7"/>
      <c r="J9" s="14"/>
    </row>
    <row r="10" spans="1:10">
      <c r="A10" s="826">
        <f>'Salary Detail (6)'!A21</f>
        <v>0</v>
      </c>
      <c r="B10" s="6" t="e">
        <f t="array" ref="B10">INDEX('Salary Detail (6)'!$C21:$BT21,0,MATCH(1,('Salary Detail (6)'!$C$14:$BT$14='Budget Narrative (6)'!$B$3)*('Salary Detail (6)'!$C$75:$BT$75='Budget Narrative (6)'!$I$2),0))</f>
        <v>#N/A</v>
      </c>
      <c r="C10" s="195" t="e">
        <f t="array" ref="C10">INDEX('Salary Detail (6)'!$C21:$BT21,0,MATCH(1,('Salary Detail (6)'!$C$13:$BT$13="New")*('Salary Detail (6)'!$C$75:$BT$75='Budget Narrative (6)'!$I$2),0))</f>
        <v>#N/A</v>
      </c>
      <c r="D10" s="653"/>
      <c r="E10" s="10"/>
      <c r="F10" s="664"/>
      <c r="I10" s="7"/>
      <c r="J10" s="14"/>
    </row>
    <row r="11" spans="1:10">
      <c r="A11" s="826">
        <f>'Salary Detail (6)'!A22</f>
        <v>0</v>
      </c>
      <c r="B11" s="6" t="e">
        <f t="array" ref="B11">INDEX('Salary Detail (6)'!$C22:$BT22,0,MATCH(1,('Salary Detail (6)'!$C$14:$BT$14='Budget Narrative (6)'!$B$3)*('Salary Detail (6)'!$C$75:$BT$75='Budget Narrative (6)'!$I$2),0))</f>
        <v>#N/A</v>
      </c>
      <c r="C11" s="195" t="e">
        <f t="array" ref="C11">INDEX('Salary Detail (6)'!$C22:$BT22,0,MATCH(1,('Salary Detail (6)'!$C$13:$BT$13="New")*('Salary Detail (6)'!$C$75:$BT$75='Budget Narrative (6)'!$I$2),0))</f>
        <v>#N/A</v>
      </c>
      <c r="D11" s="653"/>
      <c r="E11" s="10"/>
      <c r="F11" s="664"/>
      <c r="I11" s="7"/>
      <c r="J11" s="14"/>
    </row>
    <row r="12" spans="1:10">
      <c r="A12" s="826">
        <f>'Salary Detail (6)'!A23</f>
        <v>0</v>
      </c>
      <c r="B12" s="6" t="e">
        <f t="array" ref="B12">INDEX('Salary Detail (6)'!$C23:$BT23,0,MATCH(1,('Salary Detail (6)'!$C$14:$BT$14='Budget Narrative (6)'!$B$3)*('Salary Detail (6)'!$C$75:$BT$75='Budget Narrative (6)'!$I$2),0))</f>
        <v>#N/A</v>
      </c>
      <c r="C12" s="195" t="e">
        <f t="array" ref="C12">INDEX('Salary Detail (6)'!$C23:$BT23,0,MATCH(1,('Salary Detail (6)'!$C$13:$BT$13="New")*('Salary Detail (6)'!$C$75:$BT$75='Budget Narrative (6)'!$I$2),0))</f>
        <v>#N/A</v>
      </c>
      <c r="D12" s="653"/>
      <c r="E12" s="10"/>
      <c r="F12" s="664"/>
      <c r="I12" s="7"/>
      <c r="J12" s="14"/>
    </row>
    <row r="13" spans="1:10">
      <c r="A13" s="826">
        <f>'Salary Detail (6)'!A24</f>
        <v>0</v>
      </c>
      <c r="B13" s="6" t="e">
        <f t="array" ref="B13">INDEX('Salary Detail (6)'!$C24:$BT24,0,MATCH(1,('Salary Detail (6)'!$C$14:$BT$14='Budget Narrative (6)'!$B$3)*('Salary Detail (6)'!$C$75:$BT$75='Budget Narrative (6)'!$I$2),0))</f>
        <v>#N/A</v>
      </c>
      <c r="C13" s="195" t="e">
        <f t="array" ref="C13">INDEX('Salary Detail (6)'!$C24:$BT24,0,MATCH(1,('Salary Detail (6)'!$C$13:$BT$13="New")*('Salary Detail (6)'!$C$75:$BT$75='Budget Narrative (6)'!$I$2),0))</f>
        <v>#N/A</v>
      </c>
      <c r="D13" s="653"/>
      <c r="E13" s="10"/>
      <c r="F13" s="664"/>
      <c r="I13" s="7"/>
      <c r="J13" s="14"/>
    </row>
    <row r="14" spans="1:10">
      <c r="A14" s="826">
        <f>'Salary Detail (6)'!A25</f>
        <v>0</v>
      </c>
      <c r="B14" s="6" t="e">
        <f t="array" ref="B14">INDEX('Salary Detail (6)'!$C25:$BT25,0,MATCH(1,('Salary Detail (6)'!$C$14:$BT$14='Budget Narrative (6)'!$B$3)*('Salary Detail (6)'!$C$75:$BT$75='Budget Narrative (6)'!$I$2),0))</f>
        <v>#N/A</v>
      </c>
      <c r="C14" s="427" t="e">
        <f t="array" ref="C14">INDEX('Salary Detail (6)'!$C25:$BT25,0,MATCH(1,('Salary Detail (6)'!$C$13:$BT$13="New")*('Salary Detail (6)'!$C$75:$BT$75='Budget Narrative (6)'!$I$2),0))</f>
        <v>#N/A</v>
      </c>
      <c r="D14" s="653"/>
      <c r="E14" s="10"/>
      <c r="F14" s="664"/>
      <c r="I14" s="7"/>
      <c r="J14" s="14"/>
    </row>
    <row r="15" spans="1:10">
      <c r="A15" s="826">
        <f>'Salary Detail (6)'!A26</f>
        <v>0</v>
      </c>
      <c r="B15" s="6" t="e">
        <f t="array" ref="B15">INDEX('Salary Detail (6)'!$C26:$BT26,0,MATCH(1,('Salary Detail (6)'!$C$14:$BT$14='Budget Narrative (6)'!$B$3)*('Salary Detail (6)'!$C$75:$BT$75='Budget Narrative (6)'!$I$2),0))</f>
        <v>#N/A</v>
      </c>
      <c r="C15" s="427" t="e">
        <f t="array" ref="C15">INDEX('Salary Detail (6)'!$C26:$BT26,0,MATCH(1,('Salary Detail (6)'!$C$13:$BT$13="New")*('Salary Detail (6)'!$C$75:$BT$75='Budget Narrative (6)'!$I$2),0))</f>
        <v>#N/A</v>
      </c>
      <c r="D15" s="653"/>
      <c r="E15" s="10"/>
      <c r="F15" s="664"/>
      <c r="I15" s="7"/>
      <c r="J15" s="14"/>
    </row>
    <row r="16" spans="1:10">
      <c r="A16" s="826">
        <f>'Salary Detail (6)'!A27</f>
        <v>0</v>
      </c>
      <c r="B16" s="6" t="e">
        <f t="array" ref="B16">INDEX('Salary Detail (6)'!$C27:$BT27,0,MATCH(1,('Salary Detail (6)'!$C$14:$BT$14='Budget Narrative (6)'!$B$3)*('Salary Detail (6)'!$C$75:$BT$75='Budget Narrative (6)'!$I$2),0))</f>
        <v>#N/A</v>
      </c>
      <c r="C16" s="427" t="e">
        <f t="array" ref="C16">INDEX('Salary Detail (6)'!$C27:$BT27,0,MATCH(1,('Salary Detail (6)'!$C$13:$BT$13="New")*('Salary Detail (6)'!$C$75:$BT$75='Budget Narrative (6)'!$I$2),0))</f>
        <v>#N/A</v>
      </c>
      <c r="D16" s="653"/>
      <c r="E16" s="10"/>
      <c r="F16" s="664"/>
      <c r="I16" s="7"/>
      <c r="J16" s="14"/>
    </row>
    <row r="17" spans="1:10">
      <c r="A17" s="826">
        <f>'Salary Detail (6)'!A28</f>
        <v>0</v>
      </c>
      <c r="B17" s="6" t="e">
        <f t="array" ref="B17">INDEX('Salary Detail (6)'!$C28:$BT28,0,MATCH(1,('Salary Detail (6)'!$C$14:$BT$14='Budget Narrative (6)'!$B$3)*('Salary Detail (6)'!$C$75:$BT$75='Budget Narrative (6)'!$I$2),0))</f>
        <v>#N/A</v>
      </c>
      <c r="C17" s="195" t="e">
        <f t="array" ref="C17">INDEX('Salary Detail (6)'!$C28:$BT28,0,MATCH(1,('Salary Detail (6)'!$C$13:$BT$13="New")*('Salary Detail (6)'!$C$75:$BT$75='Budget Narrative (6)'!$I$2),0))</f>
        <v>#N/A</v>
      </c>
      <c r="D17" s="653"/>
      <c r="E17" s="10"/>
      <c r="F17" s="664"/>
      <c r="I17" s="7"/>
      <c r="J17" s="14"/>
    </row>
    <row r="18" spans="1:10">
      <c r="A18" s="826">
        <f>'Salary Detail (6)'!A29</f>
        <v>0</v>
      </c>
      <c r="B18" s="6" t="e">
        <f t="array" ref="B18">INDEX('Salary Detail (6)'!$C29:$BT29,0,MATCH(1,('Salary Detail (6)'!$C$14:$BT$14='Budget Narrative (6)'!$B$3)*('Salary Detail (6)'!$C$75:$BT$75='Budget Narrative (6)'!$I$2),0))</f>
        <v>#N/A</v>
      </c>
      <c r="C18" s="195" t="e">
        <f t="array" ref="C18">INDEX('Salary Detail (6)'!$C29:$BT29,0,MATCH(1,('Salary Detail (6)'!$C$13:$BT$13="New")*('Salary Detail (6)'!$C$75:$BT$75='Budget Narrative (6)'!$I$2),0))</f>
        <v>#N/A</v>
      </c>
      <c r="D18" s="653"/>
      <c r="E18" s="10"/>
      <c r="F18" s="664"/>
      <c r="I18" s="7"/>
      <c r="J18" s="14"/>
    </row>
    <row r="19" spans="1:10">
      <c r="A19" s="826">
        <f>'Salary Detail (6)'!A30</f>
        <v>0</v>
      </c>
      <c r="B19" s="6" t="e">
        <f t="array" ref="B19">INDEX('Salary Detail (6)'!$C30:$BT30,0,MATCH(1,('Salary Detail (6)'!$C$14:$BT$14='Budget Narrative (6)'!$B$3)*('Salary Detail (6)'!$C$75:$BT$75='Budget Narrative (6)'!$I$2),0))</f>
        <v>#N/A</v>
      </c>
      <c r="C19" s="195" t="e">
        <f t="array" ref="C19">INDEX('Salary Detail (6)'!$C30:$BT30,0,MATCH(1,('Salary Detail (6)'!$C$13:$BT$13="New")*('Salary Detail (6)'!$C$75:$BT$75='Budget Narrative (6)'!$I$2),0))</f>
        <v>#N/A</v>
      </c>
      <c r="D19" s="653"/>
      <c r="E19" s="10"/>
      <c r="F19" s="664"/>
      <c r="I19" s="7"/>
      <c r="J19" s="14"/>
    </row>
    <row r="20" spans="1:10">
      <c r="A20" s="826">
        <f>'Salary Detail (6)'!A31</f>
        <v>0</v>
      </c>
      <c r="B20" s="6" t="e">
        <f t="array" ref="B20">INDEX('Salary Detail (6)'!$C31:$BT31,0,MATCH(1,('Salary Detail (6)'!$C$14:$BT$14='Budget Narrative (6)'!$B$3)*('Salary Detail (6)'!$C$75:$BT$75='Budget Narrative (6)'!$I$2),0))</f>
        <v>#N/A</v>
      </c>
      <c r="C20" s="195" t="e">
        <f t="array" ref="C20">INDEX('Salary Detail (6)'!$C31:$BT31,0,MATCH(1,('Salary Detail (6)'!$C$13:$BT$13="New")*('Salary Detail (6)'!$C$75:$BT$75='Budget Narrative (6)'!$I$2),0))</f>
        <v>#N/A</v>
      </c>
      <c r="D20" s="653"/>
      <c r="E20" s="10"/>
      <c r="F20" s="664"/>
      <c r="I20" s="7"/>
      <c r="J20" s="14"/>
    </row>
    <row r="21" spans="1:10">
      <c r="A21" s="826">
        <f>'Salary Detail (6)'!A32</f>
        <v>0</v>
      </c>
      <c r="B21" s="6" t="e">
        <f t="array" ref="B21">INDEX('Salary Detail (6)'!$C32:$BT32,0,MATCH(1,('Salary Detail (6)'!$C$14:$BT$14='Budget Narrative (6)'!$B$3)*('Salary Detail (6)'!$C$75:$BT$75='Budget Narrative (6)'!$I$2),0))</f>
        <v>#N/A</v>
      </c>
      <c r="C21" s="195" t="e">
        <f t="array" ref="C21">INDEX('Salary Detail (6)'!$C32:$BT32,0,MATCH(1,('Salary Detail (6)'!$C$13:$BT$13="New")*('Salary Detail (6)'!$C$75:$BT$75='Budget Narrative (6)'!$I$2),0))</f>
        <v>#N/A</v>
      </c>
      <c r="D21" s="653"/>
      <c r="E21" s="10"/>
      <c r="F21" s="664"/>
      <c r="I21" s="7"/>
      <c r="J21" s="14"/>
    </row>
    <row r="22" spans="1:10">
      <c r="A22" s="826">
        <f>'Salary Detail (6)'!A33</f>
        <v>0</v>
      </c>
      <c r="B22" s="6" t="e">
        <f t="array" ref="B22">INDEX('Salary Detail (6)'!$C33:$BT33,0,MATCH(1,('Salary Detail (6)'!$C$14:$BT$14='Budget Narrative (6)'!$B$3)*('Salary Detail (6)'!$C$75:$BT$75='Budget Narrative (6)'!$I$2),0))</f>
        <v>#N/A</v>
      </c>
      <c r="C22" s="195" t="e">
        <f t="array" ref="C22">INDEX('Salary Detail (6)'!$C33:$BT33,0,MATCH(1,('Salary Detail (6)'!$C$13:$BT$13="New")*('Salary Detail (6)'!$C$75:$BT$75='Budget Narrative (6)'!$I$2),0))</f>
        <v>#N/A</v>
      </c>
      <c r="D22" s="653"/>
      <c r="E22" s="10"/>
      <c r="F22" s="664"/>
      <c r="I22" s="7"/>
      <c r="J22" s="14"/>
    </row>
    <row r="23" spans="1:10">
      <c r="A23" s="826">
        <f>'Salary Detail (6)'!A34</f>
        <v>0</v>
      </c>
      <c r="B23" s="6" t="e">
        <f t="array" ref="B23">INDEX('Salary Detail (6)'!$C34:$BT34,0,MATCH(1,('Salary Detail (6)'!$C$14:$BT$14='Budget Narrative (6)'!$B$3)*('Salary Detail (6)'!$C$75:$BT$75='Budget Narrative (6)'!$I$2),0))</f>
        <v>#N/A</v>
      </c>
      <c r="C23" s="195" t="e">
        <f t="array" ref="C23">INDEX('Salary Detail (6)'!$C34:$BT34,0,MATCH(1,('Salary Detail (6)'!$C$13:$BT$13="New")*('Salary Detail (6)'!$C$75:$BT$75='Budget Narrative (6)'!$I$2),0))</f>
        <v>#N/A</v>
      </c>
      <c r="D23" s="653"/>
      <c r="E23" s="10"/>
      <c r="F23" s="664"/>
      <c r="I23" s="7"/>
      <c r="J23" s="14"/>
    </row>
    <row r="24" spans="1:10">
      <c r="A24" s="826">
        <f>'Salary Detail (6)'!A35</f>
        <v>0</v>
      </c>
      <c r="B24" s="6" t="e">
        <f t="array" ref="B24">INDEX('Salary Detail (6)'!$C35:$BT35,0,MATCH(1,('Salary Detail (6)'!$C$14:$BT$14='Budget Narrative (6)'!$B$3)*('Salary Detail (6)'!$C$75:$BT$75='Budget Narrative (6)'!$I$2),0))</f>
        <v>#N/A</v>
      </c>
      <c r="C24" s="195" t="e">
        <f t="array" ref="C24">INDEX('Salary Detail (6)'!$C35:$BT35,0,MATCH(1,('Salary Detail (6)'!$C$13:$BT$13="New")*('Salary Detail (6)'!$C$75:$BT$75='Budget Narrative (6)'!$I$2),0))</f>
        <v>#N/A</v>
      </c>
      <c r="D24" s="653"/>
      <c r="E24" s="10"/>
      <c r="F24" s="664"/>
      <c r="I24" s="7"/>
      <c r="J24" s="14"/>
    </row>
    <row r="25" spans="1:10">
      <c r="A25" s="826">
        <f>'Salary Detail (6)'!A36</f>
        <v>0</v>
      </c>
      <c r="B25" s="6" t="e">
        <f t="array" ref="B25">INDEX('Salary Detail (6)'!$C36:$BT36,0,MATCH(1,('Salary Detail (6)'!$C$14:$BT$14='Budget Narrative (6)'!$B$3)*('Salary Detail (6)'!$C$75:$BT$75='Budget Narrative (6)'!$I$2),0))</f>
        <v>#N/A</v>
      </c>
      <c r="C25" s="195" t="e">
        <f t="array" ref="C25">INDEX('Salary Detail (6)'!$C36:$BT36,0,MATCH(1,('Salary Detail (6)'!$C$13:$BT$13="New")*('Salary Detail (6)'!$C$75:$BT$75='Budget Narrative (6)'!$I$2),0))</f>
        <v>#N/A</v>
      </c>
      <c r="D25" s="653"/>
      <c r="E25" s="10"/>
      <c r="F25" s="664"/>
      <c r="I25" s="7"/>
      <c r="J25" s="14"/>
    </row>
    <row r="26" spans="1:10">
      <c r="A26" s="826">
        <f>'Salary Detail (6)'!A37</f>
        <v>0</v>
      </c>
      <c r="B26" s="6" t="e">
        <f t="array" ref="B26">INDEX('Salary Detail (6)'!$C37:$BT37,0,MATCH(1,('Salary Detail (6)'!$C$14:$BT$14='Budget Narrative (6)'!$B$3)*('Salary Detail (6)'!$C$75:$BT$75='Budget Narrative (6)'!$I$2),0))</f>
        <v>#N/A</v>
      </c>
      <c r="C26" s="195" t="e">
        <f t="array" ref="C26">INDEX('Salary Detail (6)'!$C37:$BT37,0,MATCH(1,('Salary Detail (6)'!$C$13:$BT$13="New")*('Salary Detail (6)'!$C$75:$BT$75='Budget Narrative (6)'!$I$2),0))</f>
        <v>#N/A</v>
      </c>
      <c r="D26" s="653"/>
      <c r="E26" s="10"/>
      <c r="F26" s="664"/>
      <c r="J26" s="14"/>
    </row>
    <row r="27" spans="1:10">
      <c r="A27" s="826">
        <f>'Salary Detail (6)'!A38</f>
        <v>0</v>
      </c>
      <c r="B27" s="6" t="e">
        <f t="array" ref="B27">INDEX('Salary Detail (6)'!$C38:$BT38,0,MATCH(1,('Salary Detail (6)'!$C$14:$BT$14='Budget Narrative (6)'!$B$3)*('Salary Detail (6)'!$C$75:$BT$75='Budget Narrative (6)'!$I$2),0))</f>
        <v>#N/A</v>
      </c>
      <c r="C27" s="195" t="e">
        <f t="array" ref="C27">INDEX('Salary Detail (6)'!$C38:$BT38,0,MATCH(1,('Salary Detail (6)'!$C$13:$BT$13="New")*('Salary Detail (6)'!$C$75:$BT$75='Budget Narrative (6)'!$I$2),0))</f>
        <v>#N/A</v>
      </c>
      <c r="D27" s="653"/>
      <c r="E27" s="10"/>
      <c r="F27" s="664"/>
      <c r="I27" s="7"/>
      <c r="J27" s="14"/>
    </row>
    <row r="28" spans="1:10">
      <c r="A28" s="826">
        <f>'Salary Detail (6)'!A39</f>
        <v>0</v>
      </c>
      <c r="B28" s="6" t="e">
        <f t="array" ref="B28">INDEX('Salary Detail (6)'!$C39:$BT39,0,MATCH(1,('Salary Detail (6)'!$C$14:$BT$14='Budget Narrative (6)'!$B$3)*('Salary Detail (6)'!$C$75:$BT$75='Budget Narrative (6)'!$I$2),0))</f>
        <v>#N/A</v>
      </c>
      <c r="C28" s="195" t="e">
        <f t="array" ref="C28">INDEX('Salary Detail (6)'!$C39:$BT39,0,MATCH(1,('Salary Detail (6)'!$C$13:$BT$13="New")*('Salary Detail (6)'!$C$75:$BT$75='Budget Narrative (6)'!$I$2),0))</f>
        <v>#N/A</v>
      </c>
      <c r="D28" s="653"/>
      <c r="E28" s="10"/>
      <c r="F28" s="664"/>
      <c r="I28" s="7"/>
      <c r="J28" s="14"/>
    </row>
    <row r="29" spans="1:10">
      <c r="A29" s="826">
        <f>'Salary Detail (6)'!A40</f>
        <v>0</v>
      </c>
      <c r="B29" s="6" t="e">
        <f t="array" ref="B29">INDEX('Salary Detail (6)'!$C40:$BT40,0,MATCH(1,('Salary Detail (6)'!$C$14:$BT$14='Budget Narrative (6)'!$B$3)*('Salary Detail (6)'!$C$75:$BT$75='Budget Narrative (6)'!$I$2),0))</f>
        <v>#N/A</v>
      </c>
      <c r="C29" s="195" t="e">
        <f t="array" ref="C29">INDEX('Salary Detail (6)'!$C40:$BT40,0,MATCH(1,('Salary Detail (6)'!$C$13:$BT$13="New")*('Salary Detail (6)'!$C$75:$BT$75='Budget Narrative (6)'!$I$2),0))</f>
        <v>#N/A</v>
      </c>
      <c r="D29" s="653"/>
      <c r="E29" s="10"/>
      <c r="F29" s="664"/>
      <c r="I29" s="7"/>
      <c r="J29" s="14"/>
    </row>
    <row r="30" spans="1:10">
      <c r="A30" s="826">
        <f>'Salary Detail (6)'!A41</f>
        <v>0</v>
      </c>
      <c r="B30" s="6" t="e">
        <f t="array" ref="B30">INDEX('Salary Detail (6)'!$C41:$BT41,0,MATCH(1,('Salary Detail (6)'!$C$14:$BT$14='Budget Narrative (6)'!$B$3)*('Salary Detail (6)'!$C$75:$BT$75='Budget Narrative (6)'!$I$2),0))</f>
        <v>#N/A</v>
      </c>
      <c r="C30" s="195" t="e">
        <f t="array" ref="C30">INDEX('Salary Detail (6)'!$C41:$BT41,0,MATCH(1,('Salary Detail (6)'!$C$13:$BT$13="New")*('Salary Detail (6)'!$C$75:$BT$75='Budget Narrative (6)'!$I$2),0))</f>
        <v>#N/A</v>
      </c>
      <c r="D30" s="653"/>
      <c r="E30" s="10"/>
      <c r="F30" s="664"/>
      <c r="I30" s="7"/>
      <c r="J30" s="14"/>
    </row>
    <row r="31" spans="1:10">
      <c r="A31" s="826">
        <f>'Salary Detail (6)'!A42</f>
        <v>0</v>
      </c>
      <c r="B31" s="6" t="e">
        <f t="array" ref="B31">INDEX('Salary Detail (6)'!$C42:$BT42,0,MATCH(1,('Salary Detail (6)'!$C$14:$BT$14='Budget Narrative (6)'!$B$3)*('Salary Detail (6)'!$C$75:$BT$75='Budget Narrative (6)'!$I$2),0))</f>
        <v>#N/A</v>
      </c>
      <c r="C31" s="195" t="e">
        <f t="array" ref="C31">INDEX('Salary Detail (6)'!$C42:$BT42,0,MATCH(1,('Salary Detail (6)'!$C$13:$BT$13="New")*('Salary Detail (6)'!$C$75:$BT$75='Budget Narrative (6)'!$I$2),0))</f>
        <v>#N/A</v>
      </c>
      <c r="D31" s="653"/>
      <c r="E31" s="10"/>
      <c r="F31" s="664"/>
      <c r="I31" s="7"/>
      <c r="J31" s="14"/>
    </row>
    <row r="32" spans="1:10">
      <c r="A32" s="826">
        <f>'Salary Detail (6)'!A43</f>
        <v>0</v>
      </c>
      <c r="B32" s="6" t="e">
        <f t="array" ref="B32">INDEX('Salary Detail (6)'!$C43:$BT43,0,MATCH(1,('Salary Detail (6)'!$C$14:$BT$14='Budget Narrative (6)'!$B$3)*('Salary Detail (6)'!$C$75:$BT$75='Budget Narrative (6)'!$I$2),0))</f>
        <v>#N/A</v>
      </c>
      <c r="C32" s="195" t="e">
        <f t="array" ref="C32">INDEX('Salary Detail (6)'!$C43:$BT43,0,MATCH(1,('Salary Detail (6)'!$C$13:$BT$13="New")*('Salary Detail (6)'!$C$75:$BT$75='Budget Narrative (6)'!$I$2),0))</f>
        <v>#N/A</v>
      </c>
      <c r="D32" s="653"/>
      <c r="E32" s="10"/>
      <c r="F32" s="664"/>
      <c r="I32" s="7"/>
      <c r="J32" s="14"/>
    </row>
    <row r="33" spans="1:10">
      <c r="A33" s="826">
        <f>'Salary Detail (6)'!A44</f>
        <v>0</v>
      </c>
      <c r="B33" s="6" t="e">
        <f t="array" ref="B33">INDEX('Salary Detail (6)'!$C44:$BT44,0,MATCH(1,('Salary Detail (6)'!$C$14:$BT$14='Budget Narrative (6)'!$B$3)*('Salary Detail (6)'!$C$75:$BT$75='Budget Narrative (6)'!$I$2),0))</f>
        <v>#N/A</v>
      </c>
      <c r="C33" s="195" t="e">
        <f t="array" ref="C33">INDEX('Salary Detail (6)'!$C44:$BT44,0,MATCH(1,('Salary Detail (6)'!$C$13:$BT$13="New")*('Salary Detail (6)'!$C$75:$BT$75='Budget Narrative (6)'!$I$2),0))</f>
        <v>#N/A</v>
      </c>
      <c r="D33" s="653"/>
      <c r="E33" s="10"/>
      <c r="F33" s="664"/>
      <c r="I33" s="7"/>
      <c r="J33" s="14"/>
    </row>
    <row r="34" spans="1:10">
      <c r="A34" s="826">
        <f>'Salary Detail (6)'!A45</f>
        <v>0</v>
      </c>
      <c r="B34" s="6" t="e">
        <f t="array" ref="B34">INDEX('Salary Detail (6)'!$C45:$BT45,0,MATCH(1,('Salary Detail (6)'!$C$14:$BT$14='Budget Narrative (6)'!$B$3)*('Salary Detail (6)'!$C$75:$BT$75='Budget Narrative (6)'!$I$2),0))</f>
        <v>#N/A</v>
      </c>
      <c r="C34" s="195" t="e">
        <f t="array" ref="C34">INDEX('Salary Detail (6)'!$C45:$BT45,0,MATCH(1,('Salary Detail (6)'!$C$13:$BT$13="New")*('Salary Detail (6)'!$C$75:$BT$75='Budget Narrative (6)'!$I$2),0))</f>
        <v>#N/A</v>
      </c>
      <c r="D34" s="653"/>
      <c r="E34" s="10"/>
      <c r="F34" s="664"/>
      <c r="I34" s="7"/>
      <c r="J34" s="14"/>
    </row>
    <row r="35" spans="1:10">
      <c r="A35" s="826">
        <f>'Salary Detail (6)'!A46</f>
        <v>0</v>
      </c>
      <c r="B35" s="6" t="e">
        <f t="array" ref="B35">INDEX('Salary Detail (6)'!$C46:$BT46,0,MATCH(1,('Salary Detail (6)'!$C$14:$BT$14='Budget Narrative (6)'!$B$3)*('Salary Detail (6)'!$C$75:$BT$75='Budget Narrative (6)'!$I$2),0))</f>
        <v>#N/A</v>
      </c>
      <c r="C35" s="195" t="e">
        <f t="array" ref="C35">INDEX('Salary Detail (6)'!$C46:$BT46,0,MATCH(1,('Salary Detail (6)'!$C$13:$BT$13="New")*('Salary Detail (6)'!$C$75:$BT$75='Budget Narrative (6)'!$I$2),0))</f>
        <v>#N/A</v>
      </c>
      <c r="D35" s="653"/>
      <c r="E35" s="10"/>
      <c r="F35" s="664"/>
      <c r="I35" s="7"/>
      <c r="J35" s="14"/>
    </row>
    <row r="36" spans="1:10">
      <c r="A36" s="826">
        <f>'Salary Detail (6)'!A47</f>
        <v>0</v>
      </c>
      <c r="B36" s="6" t="e">
        <f t="array" ref="B36">INDEX('Salary Detail (6)'!$C47:$BT47,0,MATCH(1,('Salary Detail (6)'!$C$14:$BT$14='Budget Narrative (6)'!$B$3)*('Salary Detail (6)'!$C$75:$BT$75='Budget Narrative (6)'!$I$2),0))</f>
        <v>#N/A</v>
      </c>
      <c r="C36" s="195" t="e">
        <f t="array" ref="C36">INDEX('Salary Detail (6)'!$C47:$BT47,0,MATCH(1,('Salary Detail (6)'!$C$13:$BT$13="New")*('Salary Detail (6)'!$C$75:$BT$75='Budget Narrative (6)'!$I$2),0))</f>
        <v>#N/A</v>
      </c>
      <c r="D36" s="653"/>
      <c r="E36" s="10"/>
      <c r="F36" s="664"/>
      <c r="I36" s="7"/>
      <c r="J36" s="14"/>
    </row>
    <row r="37" spans="1:10">
      <c r="A37" s="826">
        <f>'Salary Detail (6)'!A48</f>
        <v>0</v>
      </c>
      <c r="B37" s="6" t="e">
        <f t="array" ref="B37">INDEX('Salary Detail (6)'!$C48:$BT48,0,MATCH(1,('Salary Detail (6)'!$C$14:$BT$14='Budget Narrative (6)'!$B$3)*('Salary Detail (6)'!$C$75:$BT$75='Budget Narrative (6)'!$I$2),0))</f>
        <v>#N/A</v>
      </c>
      <c r="C37" s="195" t="e">
        <f t="array" ref="C37">INDEX('Salary Detail (6)'!$C48:$BT48,0,MATCH(1,('Salary Detail (6)'!$C$13:$BT$13="New")*('Salary Detail (6)'!$C$75:$BT$75='Budget Narrative (6)'!$I$2),0))</f>
        <v>#N/A</v>
      </c>
      <c r="D37" s="653"/>
      <c r="E37" s="10"/>
      <c r="F37" s="664"/>
      <c r="I37" s="7"/>
      <c r="J37" s="14"/>
    </row>
    <row r="38" spans="1:10">
      <c r="A38" s="826">
        <f>'Salary Detail (6)'!A49</f>
        <v>0</v>
      </c>
      <c r="B38" s="6" t="e">
        <f t="array" ref="B38">INDEX('Salary Detail (6)'!$C49:$BT49,0,MATCH(1,('Salary Detail (6)'!$C$14:$BT$14='Budget Narrative (6)'!$B$3)*('Salary Detail (6)'!$C$75:$BT$75='Budget Narrative (6)'!$I$2),0))</f>
        <v>#N/A</v>
      </c>
      <c r="C38" s="195" t="e">
        <f t="array" ref="C38">INDEX('Salary Detail (6)'!$C49:$BT49,0,MATCH(1,('Salary Detail (6)'!$C$13:$BT$13="New")*('Salary Detail (6)'!$C$75:$BT$75='Budget Narrative (6)'!$I$2),0))</f>
        <v>#N/A</v>
      </c>
      <c r="D38" s="653"/>
      <c r="E38" s="10"/>
      <c r="F38" s="664"/>
      <c r="I38" s="7"/>
      <c r="J38" s="14"/>
    </row>
    <row r="39" spans="1:10">
      <c r="A39" s="826">
        <f>'Salary Detail (6)'!A50</f>
        <v>0</v>
      </c>
      <c r="B39" s="6" t="e">
        <f t="array" ref="B39">INDEX('Salary Detail (6)'!$C50:$BT50,0,MATCH(1,('Salary Detail (6)'!$C$14:$BT$14='Budget Narrative (6)'!$B$3)*('Salary Detail (6)'!$C$75:$BT$75='Budget Narrative (6)'!$I$2),0))</f>
        <v>#N/A</v>
      </c>
      <c r="C39" s="195" t="e">
        <f t="array" ref="C39">INDEX('Salary Detail (6)'!$C50:$BT50,0,MATCH(1,('Salary Detail (6)'!$C$13:$BT$13="New")*('Salary Detail (6)'!$C$75:$BT$75='Budget Narrative (6)'!$I$2),0))</f>
        <v>#N/A</v>
      </c>
      <c r="D39" s="653"/>
      <c r="E39" s="10"/>
      <c r="F39" s="664"/>
      <c r="I39" s="7"/>
      <c r="J39" s="14"/>
    </row>
    <row r="40" spans="1:10">
      <c r="A40" s="826">
        <f>'Salary Detail (6)'!A51</f>
        <v>0</v>
      </c>
      <c r="B40" s="6" t="e">
        <f t="array" ref="B40">INDEX('Salary Detail (6)'!$C51:$BT51,0,MATCH(1,('Salary Detail (6)'!$C$14:$BT$14='Budget Narrative (6)'!$B$3)*('Salary Detail (6)'!$C$75:$BT$75='Budget Narrative (6)'!$I$2),0))</f>
        <v>#N/A</v>
      </c>
      <c r="C40" s="195" t="e">
        <f t="array" ref="C40">INDEX('Salary Detail (6)'!$C51:$BT51,0,MATCH(1,('Salary Detail (6)'!$C$13:$BT$13="New")*('Salary Detail (6)'!$C$75:$BT$75='Budget Narrative (6)'!$I$2),0))</f>
        <v>#N/A</v>
      </c>
      <c r="D40" s="653"/>
      <c r="E40" s="3"/>
      <c r="F40" s="664"/>
    </row>
    <row r="41" spans="1:10">
      <c r="A41" s="826">
        <f>'Salary Detail (6)'!A52</f>
        <v>0</v>
      </c>
      <c r="B41" s="6" t="e">
        <f t="array" ref="B41">INDEX('Salary Detail (6)'!$C52:$BT52,0,MATCH(1,('Salary Detail (6)'!$C$14:$BT$14='Budget Narrative (6)'!$B$3)*('Salary Detail (6)'!$C$75:$BT$75='Budget Narrative (6)'!$I$2),0))</f>
        <v>#N/A</v>
      </c>
      <c r="C41" s="195" t="e">
        <f t="array" ref="C41">INDEX('Salary Detail (6)'!$C52:$BT52,0,MATCH(1,('Salary Detail (6)'!$C$13:$BT$13="New")*('Salary Detail (6)'!$C$75:$BT$75='Budget Narrative (6)'!$I$2),0))</f>
        <v>#N/A</v>
      </c>
      <c r="D41" s="653"/>
      <c r="E41" s="3"/>
      <c r="F41" s="664"/>
    </row>
    <row r="42" spans="1:10" ht="15.6" customHeight="1">
      <c r="A42" s="826">
        <f>'Salary Detail (6)'!A53</f>
        <v>0</v>
      </c>
      <c r="B42" s="6" t="e">
        <f t="array" ref="B42">INDEX('Salary Detail (6)'!$C53:$BT53,0,MATCH(1,('Salary Detail (6)'!$C$14:$BT$14='Budget Narrative (6)'!$B$3)*('Salary Detail (6)'!$C$75:$BT$75='Budget Narrative (6)'!$I$2),0))</f>
        <v>#N/A</v>
      </c>
      <c r="C42" s="195" t="e">
        <f t="array" ref="C42">INDEX('Salary Detail (6)'!$C53:$BT53,0,MATCH(1,('Salary Detail (6)'!$C$13:$BT$13="New")*('Salary Detail (6)'!$C$75:$BT$75='Budget Narrative (6)'!$I$2),0))</f>
        <v>#N/A</v>
      </c>
      <c r="D42" s="653"/>
      <c r="E42" s="10"/>
      <c r="F42" s="664"/>
      <c r="I42" s="7"/>
      <c r="J42" s="14"/>
    </row>
    <row r="43" spans="1:10" ht="15.6" customHeight="1">
      <c r="A43" s="826">
        <f>'Salary Detail (6)'!A54</f>
        <v>0</v>
      </c>
      <c r="B43" s="6" t="e">
        <f t="array" ref="B43">INDEX('Salary Detail (6)'!$C54:$BT54,0,MATCH(1,('Salary Detail (6)'!$C$14:$BT$14='Budget Narrative (6)'!$B$3)*('Salary Detail (6)'!$C$75:$BT$75='Budget Narrative (6)'!$I$2),0))</f>
        <v>#N/A</v>
      </c>
      <c r="C43" s="195" t="e">
        <f t="array" ref="C43">INDEX('Salary Detail (6)'!$C54:$BT54,0,MATCH(1,('Salary Detail (6)'!$C$13:$BT$13="New")*('Salary Detail (6)'!$C$75:$BT$75='Budget Narrative (6)'!$I$2),0))</f>
        <v>#N/A</v>
      </c>
      <c r="D43" s="653"/>
      <c r="E43" s="10"/>
      <c r="F43" s="664"/>
      <c r="I43" s="7"/>
      <c r="J43" s="14"/>
    </row>
    <row r="44" spans="1:10" ht="15.6" customHeight="1">
      <c r="A44" s="826">
        <f>'Salary Detail (6)'!A55</f>
        <v>0</v>
      </c>
      <c r="B44" s="6" t="e">
        <f t="array" ref="B44">INDEX('Salary Detail (6)'!$C55:$BT55,0,MATCH(1,('Salary Detail (6)'!$C$14:$BT$14='Budget Narrative (6)'!$B$3)*('Salary Detail (6)'!$C$75:$BT$75='Budget Narrative (6)'!$I$2),0))</f>
        <v>#N/A</v>
      </c>
      <c r="C44" s="195" t="e">
        <f t="array" ref="C44">INDEX('Salary Detail (6)'!$C55:$BT55,0,MATCH(1,('Salary Detail (6)'!$C$13:$BT$13="New")*('Salary Detail (6)'!$C$75:$BT$75='Budget Narrative (6)'!$I$2),0))</f>
        <v>#N/A</v>
      </c>
      <c r="D44" s="653"/>
      <c r="E44" s="10"/>
      <c r="F44" s="664"/>
      <c r="I44" s="7"/>
      <c r="J44" s="14"/>
    </row>
    <row r="45" spans="1:10" ht="15.6" customHeight="1">
      <c r="A45" s="829">
        <f>'Salary Detail (6)'!A56</f>
        <v>0</v>
      </c>
      <c r="B45" s="6" t="e">
        <f t="array" ref="B45">INDEX('Salary Detail (6)'!$C56:$BT56,0,MATCH(1,('Salary Detail (6)'!$C$14:$BT$14='Budget Narrative (6)'!$B$3)*('Salary Detail (6)'!$C$75:$BT$75='Budget Narrative (6)'!$I$2),0))</f>
        <v>#N/A</v>
      </c>
      <c r="C45" s="195" t="e">
        <f t="array" ref="C45">INDEX('Salary Detail (6)'!$C56:$BT56,0,MATCH(1,('Salary Detail (6)'!$C$13:$BT$13="New")*('Salary Detail (6)'!$C$75:$BT$75='Budget Narrative (6)'!$I$2),0))</f>
        <v>#N/A</v>
      </c>
      <c r="D45" s="654"/>
      <c r="E45" s="178"/>
      <c r="F45" s="664"/>
      <c r="I45" s="7"/>
      <c r="J45" s="14"/>
    </row>
    <row r="46" spans="1:10" ht="15.6" customHeight="1">
      <c r="A46" s="829" t="s">
        <v>333</v>
      </c>
      <c r="B46" s="210" t="e">
        <f>SUM(B4:B45)</f>
        <v>#N/A</v>
      </c>
      <c r="C46" s="182" t="e">
        <f>SUM(C4:C45)</f>
        <v>#N/A</v>
      </c>
      <c r="D46" s="177"/>
      <c r="E46" s="178"/>
      <c r="F46" s="664"/>
      <c r="I46" s="7"/>
      <c r="J46" s="14"/>
    </row>
    <row r="47" spans="1:10" s="731" customFormat="1" ht="24" customHeight="1">
      <c r="A47" s="719" t="s">
        <v>334</v>
      </c>
      <c r="B47" s="722"/>
      <c r="C47" s="721" t="e">
        <f t="array" ref="C47">INDEX('Salary Detail (6)'!$C61:$BT61,0,MATCH(1,('Salary Detail (6)'!$C$13:$BT$13="New")*('Salary Detail (6)'!$C$75:$BT$75='Budget Narrative (6)'!$I$2),0))</f>
        <v>#N/A</v>
      </c>
      <c r="D47" s="746" t="s">
        <v>335</v>
      </c>
      <c r="E47" s="747"/>
      <c r="F47" s="748"/>
      <c r="G47" s="727"/>
      <c r="H47" s="728"/>
      <c r="I47" s="729"/>
      <c r="J47" s="730"/>
    </row>
    <row r="48" spans="1:10" s="731" customFormat="1" ht="16.5" customHeight="1" thickBot="1">
      <c r="A48" s="1468" t="s">
        <v>336</v>
      </c>
      <c r="B48" s="1469"/>
      <c r="C48" s="723" t="e">
        <f>C46+C47</f>
        <v>#N/A</v>
      </c>
      <c r="D48" s="724"/>
      <c r="E48" s="725"/>
      <c r="F48" s="726"/>
      <c r="G48" s="727"/>
      <c r="H48" s="728"/>
      <c r="I48" s="729"/>
      <c r="J48" s="730"/>
    </row>
    <row r="49" spans="1:10" ht="13.5" thickBot="1">
      <c r="A49" s="10"/>
      <c r="B49" s="12"/>
      <c r="C49" s="181"/>
      <c r="E49" s="10"/>
      <c r="F49" s="10"/>
      <c r="G49" s="705"/>
      <c r="I49" s="7"/>
      <c r="J49" s="4"/>
    </row>
    <row r="50" spans="1:10" s="4" customFormat="1" ht="39" customHeight="1">
      <c r="A50" s="1466" t="s">
        <v>263</v>
      </c>
      <c r="B50" s="1467"/>
      <c r="C50" s="212" t="s">
        <v>290</v>
      </c>
      <c r="D50" s="211" t="s">
        <v>330</v>
      </c>
      <c r="E50" s="213" t="s">
        <v>331</v>
      </c>
      <c r="F50" s="198"/>
      <c r="G50" s="704"/>
      <c r="H50" s="704"/>
    </row>
    <row r="51" spans="1:10">
      <c r="A51" s="1461" t="str">
        <f>'Operating Detail (6)'!A14</f>
        <v>Rental of Property</v>
      </c>
      <c r="B51" s="1462"/>
      <c r="C51" s="228" t="e">
        <f t="array" ref="C51">INDEX('Operating Detail (6)'!$C14:$AF14,0,MATCH(1,('Operating Detail (6)'!$C$12:$AF$12="New")*('Operating Detail (6)'!$C$121:$AF$121='Budget Narrative (6)'!$I$2),0))</f>
        <v>#N/A</v>
      </c>
      <c r="D51" s="657"/>
      <c r="E51" s="658"/>
      <c r="F51" s="827"/>
      <c r="I51" s="11"/>
      <c r="J51" s="4"/>
    </row>
    <row r="52" spans="1:10">
      <c r="A52" s="1461" t="str">
        <f>'Operating Detail (6)'!A15</f>
        <v xml:space="preserve">Utilities(Elec, Water, Gas, Phone, Scavenger) </v>
      </c>
      <c r="B52" s="1462"/>
      <c r="C52" s="228" t="e">
        <f t="array" ref="C52">INDEX('Operating Detail (6)'!$C15:$AF15,0,MATCH(1,('Operating Detail (6)'!$C$12:$AF$12="New")*('Operating Detail (6)'!$C$121:$AF$121='Budget Narrative (6)'!$I$2),0))</f>
        <v>#N/A</v>
      </c>
      <c r="D52" s="657"/>
      <c r="E52" s="659"/>
      <c r="F52" s="827"/>
      <c r="I52" s="11"/>
      <c r="J52" s="4"/>
    </row>
    <row r="53" spans="1:10">
      <c r="A53" s="1461" t="str">
        <f>'Operating Detail (6)'!A16</f>
        <v>Office Supplies, Postage</v>
      </c>
      <c r="B53" s="1462"/>
      <c r="C53" s="228" t="e">
        <f t="array" ref="C53">INDEX('Operating Detail (6)'!$C16:$AF16,0,MATCH(1,('Operating Detail (6)'!$C$12:$AF$12="New")*('Operating Detail (6)'!$C$121:$AF$121='Budget Narrative (6)'!$I$2),0))</f>
        <v>#N/A</v>
      </c>
      <c r="D53" s="657"/>
      <c r="E53" s="660"/>
      <c r="F53" s="827"/>
      <c r="I53" s="7"/>
      <c r="J53" s="14"/>
    </row>
    <row r="54" spans="1:10">
      <c r="A54" s="1461" t="str">
        <f>'Operating Detail (6)'!A17</f>
        <v>Building Maintenance Supplies and Repair</v>
      </c>
      <c r="B54" s="1462"/>
      <c r="C54" s="228" t="e">
        <f t="array" ref="C54">INDEX('Operating Detail (6)'!$C17:$AF17,0,MATCH(1,('Operating Detail (6)'!$C$12:$AF$12="New")*('Operating Detail (6)'!$C$121:$AF$121='Budget Narrative (6)'!$I$2),0))</f>
        <v>#N/A</v>
      </c>
      <c r="D54" s="657"/>
      <c r="E54" s="659"/>
      <c r="F54" s="827"/>
      <c r="I54" s="7"/>
      <c r="J54" s="14"/>
    </row>
    <row r="55" spans="1:10">
      <c r="A55" s="1461" t="str">
        <f>'Operating Detail (6)'!A18</f>
        <v>Printing and Reproduction</v>
      </c>
      <c r="B55" s="1462"/>
      <c r="C55" s="228" t="e">
        <f t="array" ref="C55">INDEX('Operating Detail (6)'!$C18:$AF18,0,MATCH(1,('Operating Detail (6)'!$C$12:$AF$12="New")*('Operating Detail (6)'!$C$121:$AF$121='Budget Narrative (6)'!$I$2),0))</f>
        <v>#N/A</v>
      </c>
      <c r="D55" s="657"/>
      <c r="E55" s="659"/>
      <c r="F55" s="827"/>
      <c r="I55" s="11"/>
      <c r="J55" s="14"/>
    </row>
    <row r="56" spans="1:10">
      <c r="A56" s="1461" t="str">
        <f>'Operating Detail (6)'!A19</f>
        <v>Insurance</v>
      </c>
      <c r="B56" s="1462"/>
      <c r="C56" s="228" t="e">
        <f t="array" ref="C56">INDEX('Operating Detail (6)'!$C19:$AF19,0,MATCH(1,('Operating Detail (6)'!$C$12:$AF$12="New")*('Operating Detail (6)'!$C$121:$AF$121='Budget Narrative (6)'!$I$2),0))</f>
        <v>#N/A</v>
      </c>
      <c r="D56" s="657"/>
      <c r="E56" s="659"/>
      <c r="F56" s="827"/>
      <c r="I56" s="11"/>
      <c r="J56" s="14"/>
    </row>
    <row r="57" spans="1:10">
      <c r="A57" s="1461" t="str">
        <f>'Operating Detail (6)'!A20</f>
        <v>Staff Training</v>
      </c>
      <c r="B57" s="1462"/>
      <c r="C57" s="228" t="e">
        <f t="array" ref="C57">INDEX('Operating Detail (6)'!$C20:$AF20,0,MATCH(1,('Operating Detail (6)'!$C$12:$AF$12="New")*('Operating Detail (6)'!$C$121:$AF$121='Budget Narrative (6)'!$I$2),0))</f>
        <v>#N/A</v>
      </c>
      <c r="D57" s="657"/>
      <c r="E57" s="659"/>
      <c r="F57" s="827"/>
      <c r="I57" s="11"/>
      <c r="J57" s="14"/>
    </row>
    <row r="58" spans="1:10">
      <c r="A58" s="1461" t="str">
        <f>'Operating Detail (6)'!A21</f>
        <v>Staff Travel-(Local &amp; Out of Town)</v>
      </c>
      <c r="B58" s="1462"/>
      <c r="C58" s="228" t="e">
        <f t="array" ref="C58">INDEX('Operating Detail (6)'!$C21:$AF21,0,MATCH(1,('Operating Detail (6)'!$C$12:$AF$12="New")*('Operating Detail (6)'!$C$121:$AF$121='Budget Narrative (6)'!$I$2),0))</f>
        <v>#N/A</v>
      </c>
      <c r="D58" s="657"/>
      <c r="E58" s="659"/>
      <c r="F58" s="827"/>
      <c r="I58" s="11"/>
      <c r="J58" s="14"/>
    </row>
    <row r="59" spans="1:10">
      <c r="A59" s="1461" t="str">
        <f>'Operating Detail (6)'!A22</f>
        <v>Rental of Equipment</v>
      </c>
      <c r="B59" s="1462"/>
      <c r="C59" s="228" t="e">
        <f t="array" ref="C59">INDEX('Operating Detail (6)'!$C22:$AF22,0,MATCH(1,('Operating Detail (6)'!$C$12:$AF$12="New")*('Operating Detail (6)'!$C$121:$AF$121='Budget Narrative (6)'!$I$2),0))</f>
        <v>#N/A</v>
      </c>
      <c r="D59" s="657"/>
      <c r="E59" s="659"/>
      <c r="F59" s="827"/>
      <c r="I59" s="11"/>
      <c r="J59" s="14"/>
    </row>
    <row r="60" spans="1:10">
      <c r="A60" s="1470">
        <f>'Operating Detail (6)'!A23</f>
        <v>0</v>
      </c>
      <c r="B60" s="1471"/>
      <c r="C60" s="228" t="e">
        <f t="array" ref="C60">INDEX('Operating Detail (6)'!$C23:$AF23,0,MATCH(1,('Operating Detail (6)'!$C$12:$AF$12="New")*('Operating Detail (6)'!$C$121:$AF$121='Budget Narrative (6)'!$I$2),0))</f>
        <v>#N/A</v>
      </c>
      <c r="D60" s="657"/>
      <c r="E60" s="659"/>
      <c r="F60" s="827"/>
      <c r="I60" s="11"/>
      <c r="J60" s="14"/>
    </row>
    <row r="61" spans="1:10">
      <c r="A61" s="1470">
        <f>'Operating Detail (6)'!A24</f>
        <v>0</v>
      </c>
      <c r="B61" s="1471"/>
      <c r="C61" s="228" t="e">
        <f t="array" ref="C61">INDEX('Operating Detail (6)'!$C24:$AF24,0,MATCH(1,('Operating Detail (6)'!$C$12:$AF$12="New")*('Operating Detail (6)'!$C$121:$AF$121='Budget Narrative (6)'!$I$2),0))</f>
        <v>#N/A</v>
      </c>
      <c r="D61" s="657"/>
      <c r="E61" s="659"/>
      <c r="F61" s="827"/>
      <c r="I61" s="7"/>
      <c r="J61" s="14"/>
    </row>
    <row r="62" spans="1:10">
      <c r="A62" s="1470">
        <f>'Operating Detail (6)'!A25</f>
        <v>0</v>
      </c>
      <c r="B62" s="1471"/>
      <c r="C62" s="228" t="e">
        <f t="array" ref="C62">INDEX('Operating Detail (6)'!$C25:$AF25,0,MATCH(1,('Operating Detail (6)'!$C$12:$AF$12="New")*('Operating Detail (6)'!$C$121:$AF$121='Budget Narrative (6)'!$I$2),0))</f>
        <v>#N/A</v>
      </c>
      <c r="D62" s="657"/>
      <c r="E62" s="659"/>
      <c r="F62" s="827"/>
      <c r="I62" s="7"/>
      <c r="J62" s="14"/>
    </row>
    <row r="63" spans="1:10">
      <c r="A63" s="1470">
        <f>'Operating Detail (6)'!A26</f>
        <v>0</v>
      </c>
      <c r="B63" s="1471"/>
      <c r="C63" s="228" t="e">
        <f t="array" ref="C63">INDEX('Operating Detail (6)'!$C26:$AF26,0,MATCH(1,('Operating Detail (6)'!$C$12:$AF$12="New")*('Operating Detail (6)'!$C$121:$AF$121='Budget Narrative (6)'!$I$2),0))</f>
        <v>#N/A</v>
      </c>
      <c r="D63" s="657"/>
      <c r="E63" s="659"/>
      <c r="F63" s="827"/>
      <c r="I63" s="7"/>
      <c r="J63" s="14"/>
    </row>
    <row r="64" spans="1:10">
      <c r="A64" s="1470">
        <f>'Operating Detail (6)'!A27</f>
        <v>0</v>
      </c>
      <c r="B64" s="1471"/>
      <c r="C64" s="228" t="e">
        <f t="array" ref="C64">INDEX('Operating Detail (6)'!$C27:$AF27,0,MATCH(1,('Operating Detail (6)'!$C$12:$AF$12="New")*('Operating Detail (6)'!$C$121:$AF$121='Budget Narrative (6)'!$I$2),0))</f>
        <v>#N/A</v>
      </c>
      <c r="D64" s="657"/>
      <c r="E64" s="659"/>
      <c r="F64" s="827"/>
      <c r="I64" s="7"/>
      <c r="J64" s="14"/>
    </row>
    <row r="65" spans="1:10">
      <c r="A65" s="1470">
        <f>'Operating Detail (6)'!A28</f>
        <v>0</v>
      </c>
      <c r="B65" s="1471"/>
      <c r="C65" s="228" t="e">
        <f t="array" ref="C65">INDEX('Operating Detail (6)'!$C28:$AF28,0,MATCH(1,('Operating Detail (6)'!$C$12:$AF$12="New")*('Operating Detail (6)'!$C$121:$AF$121='Budget Narrative (6)'!$I$2),0))</f>
        <v>#N/A</v>
      </c>
      <c r="D65" s="657"/>
      <c r="E65" s="659"/>
      <c r="F65" s="827"/>
    </row>
    <row r="66" spans="1:10">
      <c r="A66" s="1470">
        <f>'Operating Detail (6)'!A29</f>
        <v>0</v>
      </c>
      <c r="B66" s="1471"/>
      <c r="C66" s="228" t="e">
        <f t="array" ref="C66">INDEX('Operating Detail (6)'!$C29:$AF29,0,MATCH(1,('Operating Detail (6)'!$C$12:$AF$12="New")*('Operating Detail (6)'!$C$121:$AF$121='Budget Narrative (6)'!$I$2),0))</f>
        <v>#N/A</v>
      </c>
      <c r="D66" s="657"/>
      <c r="E66" s="659"/>
      <c r="F66" s="827"/>
      <c r="I66" s="7"/>
      <c r="J66" s="14"/>
    </row>
    <row r="67" spans="1:10">
      <c r="A67" s="1470">
        <f>'Operating Detail (6)'!A30</f>
        <v>0</v>
      </c>
      <c r="B67" s="1471"/>
      <c r="C67" s="228" t="e">
        <f t="array" ref="C67">INDEX('Operating Detail (6)'!$C30:$AF30,0,MATCH(1,('Operating Detail (6)'!$C$12:$AF$12="New")*('Operating Detail (6)'!$C$121:$AF$121='Budget Narrative (6)'!$I$2),0))</f>
        <v>#N/A</v>
      </c>
      <c r="D67" s="657"/>
      <c r="E67" s="659"/>
      <c r="F67" s="827"/>
      <c r="I67" s="7"/>
      <c r="J67" s="14"/>
    </row>
    <row r="68" spans="1:10">
      <c r="A68" s="1470">
        <f>'Operating Detail (6)'!A31</f>
        <v>0</v>
      </c>
      <c r="B68" s="1471"/>
      <c r="C68" s="228" t="e">
        <f t="array" ref="C68">INDEX('Operating Detail (6)'!$C31:$AF31,0,MATCH(1,('Operating Detail (6)'!$C$12:$AF$12="New")*('Operating Detail (6)'!$C$121:$AF$121='Budget Narrative (6)'!$I$2),0))</f>
        <v>#N/A</v>
      </c>
      <c r="D68" s="657"/>
      <c r="E68" s="659"/>
      <c r="F68" s="827"/>
      <c r="I68" s="7"/>
      <c r="J68" s="14"/>
    </row>
    <row r="69" spans="1:10">
      <c r="A69" s="1470">
        <f>'Operating Detail (6)'!A32</f>
        <v>0</v>
      </c>
      <c r="B69" s="1471"/>
      <c r="C69" s="228" t="e">
        <f t="array" ref="C69">INDEX('Operating Detail (6)'!$C32:$AF32,0,MATCH(1,('Operating Detail (6)'!$C$12:$AF$12="New")*('Operating Detail (6)'!$C$121:$AF$121='Budget Narrative (6)'!$I$2),0))</f>
        <v>#N/A</v>
      </c>
      <c r="D69" s="657"/>
      <c r="E69" s="659"/>
      <c r="F69" s="827"/>
      <c r="I69" s="7"/>
    </row>
    <row r="70" spans="1:10">
      <c r="A70" s="1470">
        <f>'Operating Detail (6)'!A33</f>
        <v>0</v>
      </c>
      <c r="B70" s="1471"/>
      <c r="C70" s="228" t="e">
        <f t="array" ref="C70">INDEX('Operating Detail (6)'!$C33:$AF33,0,MATCH(1,('Operating Detail (6)'!$C$12:$AF$12="New")*('Operating Detail (6)'!$C$121:$AF$121='Budget Narrative (6)'!$I$2),0))</f>
        <v>#N/A</v>
      </c>
      <c r="D70" s="657"/>
      <c r="E70" s="659"/>
      <c r="F70" s="827"/>
      <c r="I70" s="7"/>
      <c r="J70" s="14"/>
    </row>
    <row r="71" spans="1:10">
      <c r="A71" s="1470">
        <f>'Operating Detail (6)'!A34</f>
        <v>0</v>
      </c>
      <c r="B71" s="1471"/>
      <c r="C71" s="228" t="e">
        <f t="array" ref="C71">INDEX('Operating Detail (6)'!$C34:$AF34,0,MATCH(1,('Operating Detail (6)'!$C$12:$AF$12="New")*('Operating Detail (6)'!$C$121:$AF$121='Budget Narrative (6)'!$I$2),0))</f>
        <v>#N/A</v>
      </c>
      <c r="D71" s="657"/>
      <c r="E71" s="659"/>
      <c r="F71" s="827"/>
      <c r="I71" s="7"/>
      <c r="J71" s="14"/>
    </row>
    <row r="72" spans="1:10">
      <c r="A72" s="1470">
        <f>'Operating Detail (6)'!A35</f>
        <v>0</v>
      </c>
      <c r="B72" s="1471"/>
      <c r="C72" s="228" t="e">
        <f t="array" ref="C72">INDEX('Operating Detail (6)'!$C35:$AF35,0,MATCH(1,('Operating Detail (6)'!$C$12:$AF$12="New")*('Operating Detail (6)'!$C$121:$AF$121='Budget Narrative (6)'!$I$2),0))</f>
        <v>#N/A</v>
      </c>
      <c r="D72" s="657"/>
      <c r="E72" s="659"/>
      <c r="F72" s="827"/>
      <c r="I72" s="7"/>
      <c r="J72" s="14"/>
    </row>
    <row r="73" spans="1:10">
      <c r="A73" s="1470">
        <f>'Operating Detail (6)'!A36</f>
        <v>0</v>
      </c>
      <c r="B73" s="1471"/>
      <c r="C73" s="228" t="e">
        <f t="array" ref="C73">INDEX('Operating Detail (6)'!$C36:$AF36,0,MATCH(1,('Operating Detail (6)'!$C$12:$AF$12="New")*('Operating Detail (6)'!$C$121:$AF$121='Budget Narrative (6)'!$I$2),0))</f>
        <v>#N/A</v>
      </c>
      <c r="D73" s="657"/>
      <c r="E73" s="659"/>
      <c r="F73" s="827"/>
    </row>
    <row r="74" spans="1:10">
      <c r="A74" s="1470">
        <f>'Operating Detail (6)'!A37</f>
        <v>0</v>
      </c>
      <c r="B74" s="1471"/>
      <c r="C74" s="228" t="e">
        <f t="array" ref="C74">INDEX('Operating Detail (6)'!$C37:$AF37,0,MATCH(1,('Operating Detail (6)'!$C$12:$AF$12="New")*('Operating Detail (6)'!$C$121:$AF$121='Budget Narrative (6)'!$I$2),0))</f>
        <v>#N/A</v>
      </c>
      <c r="D74" s="657"/>
      <c r="E74" s="659"/>
      <c r="F74" s="827"/>
      <c r="I74" s="7"/>
      <c r="J74" s="4"/>
    </row>
    <row r="75" spans="1:10">
      <c r="A75" s="1470">
        <f>'Operating Detail (6)'!A38</f>
        <v>0</v>
      </c>
      <c r="B75" s="1471"/>
      <c r="C75" s="228" t="e">
        <f t="array" ref="C75">INDEX('Operating Detail (6)'!$C38:$AF38,0,MATCH(1,('Operating Detail (6)'!$C$12:$AF$12="New")*('Operating Detail (6)'!$C$121:$AF$121='Budget Narrative (6)'!$I$2),0))</f>
        <v>#N/A</v>
      </c>
      <c r="D75" s="657"/>
      <c r="E75" s="659"/>
      <c r="F75" s="827"/>
      <c r="I75" s="7"/>
      <c r="J75" s="4"/>
    </row>
    <row r="76" spans="1:10">
      <c r="A76" s="1470">
        <f>'Operating Detail (6)'!A39</f>
        <v>0</v>
      </c>
      <c r="B76" s="1471"/>
      <c r="C76" s="228" t="e">
        <f t="array" ref="C76">INDEX('Operating Detail (6)'!$C39:$AF39,0,MATCH(1,('Operating Detail (6)'!$C$12:$AF$12="New")*('Operating Detail (6)'!$C$121:$AF$121='Budget Narrative (6)'!$I$2),0))</f>
        <v>#N/A</v>
      </c>
      <c r="D76" s="657"/>
      <c r="E76" s="659"/>
      <c r="F76" s="827"/>
      <c r="I76" s="7"/>
      <c r="J76" s="4"/>
    </row>
    <row r="77" spans="1:10">
      <c r="A77" s="1470">
        <f>'Operating Detail (6)'!A40</f>
        <v>0</v>
      </c>
      <c r="B77" s="1471"/>
      <c r="C77" s="228" t="e">
        <f t="array" ref="C77">INDEX('Operating Detail (6)'!$C40:$AF40,0,MATCH(1,('Operating Detail (6)'!$C$12:$AF$12="New")*('Operating Detail (6)'!$C$121:$AF$121='Budget Narrative (6)'!$I$2),0))</f>
        <v>#N/A</v>
      </c>
      <c r="D77" s="657"/>
      <c r="E77" s="659"/>
      <c r="F77" s="827"/>
    </row>
    <row r="78" spans="1:10">
      <c r="A78" s="1470">
        <f>'Operating Detail (6)'!A41</f>
        <v>0</v>
      </c>
      <c r="B78" s="1471"/>
      <c r="C78" s="228" t="e">
        <f t="array" ref="C78">INDEX('Operating Detail (6)'!$C41:$AF41,0,MATCH(1,('Operating Detail (6)'!$C$12:$AF$12="New")*('Operating Detail (6)'!$C$121:$AF$121='Budget Narrative (6)'!$I$2),0))</f>
        <v>#N/A</v>
      </c>
      <c r="D78" s="657"/>
      <c r="E78" s="659"/>
      <c r="F78" s="827"/>
      <c r="I78" s="7"/>
      <c r="J78" s="14"/>
    </row>
    <row r="79" spans="1:10">
      <c r="A79" s="1470">
        <f>'Operating Detail (6)'!A42</f>
        <v>0</v>
      </c>
      <c r="B79" s="1471"/>
      <c r="C79" s="228" t="e">
        <f t="array" ref="C79">INDEX('Operating Detail (6)'!$C42:$AF42,0,MATCH(1,('Operating Detail (6)'!$C$12:$AF$12="New")*('Operating Detail (6)'!$C$121:$AF$121='Budget Narrative (6)'!$I$2),0))</f>
        <v>#N/A</v>
      </c>
      <c r="D79" s="657"/>
      <c r="E79" s="659"/>
      <c r="F79" s="827"/>
      <c r="I79" s="7"/>
      <c r="J79" s="14"/>
    </row>
    <row r="80" spans="1:10">
      <c r="A80" s="1470">
        <f>'Operating Detail (6)'!A43</f>
        <v>0</v>
      </c>
      <c r="B80" s="1471"/>
      <c r="C80" s="228" t="e">
        <f t="array" ref="C80">INDEX('Operating Detail (6)'!$C43:$AF43,0,MATCH(1,('Operating Detail (6)'!$C$12:$AF$12="New")*('Operating Detail (6)'!$C$121:$AF$121='Budget Narrative (6)'!$I$2),0))</f>
        <v>#N/A</v>
      </c>
      <c r="D80" s="657"/>
      <c r="E80" s="659"/>
      <c r="F80" s="827"/>
      <c r="I80" s="7"/>
      <c r="J80" s="14"/>
    </row>
    <row r="81" spans="1:10">
      <c r="A81" s="1470">
        <f>'Operating Detail (6)'!A44</f>
        <v>0</v>
      </c>
      <c r="B81" s="1471"/>
      <c r="C81" s="228" t="e">
        <f t="array" ref="C81">INDEX('Operating Detail (6)'!$C44:$AF44,0,MATCH(1,('Operating Detail (6)'!$C$12:$AF$12="New")*('Operating Detail (6)'!$C$121:$AF$121='Budget Narrative (6)'!$I$2),0))</f>
        <v>#N/A</v>
      </c>
      <c r="D81" s="657"/>
      <c r="E81" s="659"/>
      <c r="F81" s="827"/>
      <c r="I81" s="7"/>
      <c r="J81" s="14"/>
    </row>
    <row r="82" spans="1:10">
      <c r="A82" s="1470">
        <f>'Operating Detail (6)'!A45</f>
        <v>0</v>
      </c>
      <c r="B82" s="1471"/>
      <c r="C82" s="228" t="e">
        <f t="array" ref="C82">INDEX('Operating Detail (6)'!$C45:$AF45,0,MATCH(1,('Operating Detail (6)'!$C$12:$AF$12="New")*('Operating Detail (6)'!$C$121:$AF$121='Budget Narrative (6)'!$I$2),0))</f>
        <v>#N/A</v>
      </c>
      <c r="D82" s="657"/>
      <c r="E82" s="659"/>
      <c r="F82" s="827"/>
      <c r="I82" s="7"/>
      <c r="J82" s="14"/>
    </row>
    <row r="83" spans="1:10">
      <c r="A83" s="1470">
        <f>'Operating Detail (6)'!A46</f>
        <v>0</v>
      </c>
      <c r="B83" s="1471"/>
      <c r="C83" s="228" t="e">
        <f t="array" ref="C83">INDEX('Operating Detail (6)'!$C46:$AF46,0,MATCH(1,('Operating Detail (6)'!$C$12:$AF$12="New")*('Operating Detail (6)'!$C$121:$AF$121='Budget Narrative (6)'!$I$2),0))</f>
        <v>#N/A</v>
      </c>
      <c r="D83" s="657"/>
      <c r="E83" s="659"/>
      <c r="F83" s="827"/>
      <c r="I83" s="7"/>
      <c r="J83" s="14"/>
    </row>
    <row r="84" spans="1:10">
      <c r="A84" s="1470">
        <f>'Operating Detail (6)'!A47</f>
        <v>0</v>
      </c>
      <c r="B84" s="1471"/>
      <c r="C84" s="228" t="e">
        <f t="array" ref="C84">INDEX('Operating Detail (6)'!$C47:$AF47,0,MATCH(1,('Operating Detail (6)'!$C$12:$AF$12="New")*('Operating Detail (6)'!$C$121:$AF$121='Budget Narrative (6)'!$I$2),0))</f>
        <v>#N/A</v>
      </c>
      <c r="D84" s="657"/>
      <c r="E84" s="659"/>
      <c r="F84" s="827"/>
      <c r="I84" s="7"/>
      <c r="J84" s="14"/>
    </row>
    <row r="85" spans="1:10">
      <c r="A85" s="1470">
        <f>'Operating Detail (6)'!A48</f>
        <v>0</v>
      </c>
      <c r="B85" s="1471"/>
      <c r="C85" s="228" t="e">
        <f t="array" ref="C85">INDEX('Operating Detail (6)'!$C48:$AF48,0,MATCH(1,('Operating Detail (6)'!$C$12:$AF$12="New")*('Operating Detail (6)'!$C$121:$AF$121='Budget Narrative (6)'!$I$2),0))</f>
        <v>#N/A</v>
      </c>
      <c r="D85" s="657"/>
      <c r="E85" s="659"/>
      <c r="F85" s="827"/>
      <c r="I85" s="7"/>
      <c r="J85" s="14"/>
    </row>
    <row r="86" spans="1:10">
      <c r="A86" s="1470">
        <f>'Operating Detail (6)'!A49</f>
        <v>0</v>
      </c>
      <c r="B86" s="1471"/>
      <c r="C86" s="228" t="e">
        <f t="array" ref="C86">INDEX('Operating Detail (6)'!$C49:$AF49,0,MATCH(1,('Operating Detail (6)'!$C$12:$AF$12="New")*('Operating Detail (6)'!$C$121:$AF$121='Budget Narrative (6)'!$I$2),0))</f>
        <v>#N/A</v>
      </c>
      <c r="D86" s="657"/>
      <c r="E86" s="659"/>
      <c r="F86" s="827"/>
      <c r="I86" s="7"/>
      <c r="J86" s="14"/>
    </row>
    <row r="87" spans="1:10">
      <c r="A87" s="1470">
        <f>'Operating Detail (6)'!A50</f>
        <v>0</v>
      </c>
      <c r="B87" s="1471"/>
      <c r="C87" s="228" t="e">
        <f t="array" ref="C87">INDEX('Operating Detail (6)'!$C50:$AF50,0,MATCH(1,('Operating Detail (6)'!$C$12:$AF$12="New")*('Operating Detail (6)'!$C$121:$AF$121='Budget Narrative (6)'!$I$2),0))</f>
        <v>#N/A</v>
      </c>
      <c r="D87" s="657"/>
      <c r="E87" s="659"/>
      <c r="F87" s="827"/>
      <c r="I87" s="7"/>
      <c r="J87" s="14"/>
    </row>
    <row r="88" spans="1:10">
      <c r="A88" s="1470">
        <f>'Operating Detail (6)'!A51</f>
        <v>0</v>
      </c>
      <c r="B88" s="1471"/>
      <c r="C88" s="228" t="e">
        <f t="array" ref="C88">INDEX('Operating Detail (6)'!$C51:$AF51,0,MATCH(1,('Operating Detail (6)'!$C$12:$AF$12="New")*('Operating Detail (6)'!$C$121:$AF$121='Budget Narrative (6)'!$I$2),0))</f>
        <v>#N/A</v>
      </c>
      <c r="D88" s="657"/>
      <c r="E88" s="659"/>
      <c r="F88" s="827"/>
      <c r="I88" s="7"/>
      <c r="J88" s="14"/>
    </row>
    <row r="89" spans="1:10">
      <c r="A89" s="1470">
        <f>'Operating Detail (6)'!A52</f>
        <v>0</v>
      </c>
      <c r="B89" s="1471"/>
      <c r="C89" s="228" t="e">
        <f t="array" ref="C89">INDEX('Operating Detail (6)'!$C52:$AF52,0,MATCH(1,('Operating Detail (6)'!$C$12:$AF$12="New")*('Operating Detail (6)'!$C$121:$AF$121='Budget Narrative (6)'!$I$2),0))</f>
        <v>#N/A</v>
      </c>
      <c r="D89" s="657"/>
      <c r="E89" s="659"/>
      <c r="F89" s="827"/>
      <c r="I89" s="7"/>
      <c r="J89" s="14"/>
    </row>
    <row r="90" spans="1:10">
      <c r="A90" s="1470">
        <f>'Operating Detail (6)'!A53</f>
        <v>0</v>
      </c>
      <c r="B90" s="1471"/>
      <c r="C90" s="228" t="e">
        <f t="array" ref="C90">INDEX('Operating Detail (6)'!$C53:$AF53,0,MATCH(1,('Operating Detail (6)'!$C$12:$AF$12="New")*('Operating Detail (6)'!$C$121:$AF$121='Budget Narrative (6)'!$I$2),0))</f>
        <v>#N/A</v>
      </c>
      <c r="D90" s="657"/>
      <c r="E90" s="659"/>
      <c r="F90" s="827"/>
      <c r="I90" s="7"/>
      <c r="J90" s="14"/>
    </row>
    <row r="91" spans="1:10">
      <c r="A91" s="1470">
        <f>'Operating Detail (6)'!A54</f>
        <v>0</v>
      </c>
      <c r="B91" s="1471"/>
      <c r="C91" s="228" t="e">
        <f t="array" ref="C91">INDEX('Operating Detail (6)'!$C54:$AF54,0,MATCH(1,('Operating Detail (6)'!$C$12:$AF$12="New")*('Operating Detail (6)'!$C$121:$AF$121='Budget Narrative (6)'!$I$2),0))</f>
        <v>#N/A</v>
      </c>
      <c r="D91" s="657"/>
      <c r="E91" s="659"/>
      <c r="F91" s="827"/>
      <c r="I91" s="7"/>
      <c r="J91" s="14"/>
    </row>
    <row r="92" spans="1:10">
      <c r="A92" s="1470">
        <f>'Operating Detail (6)'!A55</f>
        <v>0</v>
      </c>
      <c r="B92" s="1471"/>
      <c r="C92" s="228" t="e">
        <f t="array" ref="C92">INDEX('Operating Detail (6)'!$C55:$AF55,0,MATCH(1,('Operating Detail (6)'!$C$12:$AF$12="New")*('Operating Detail (6)'!$C$121:$AF$121='Budget Narrative (6)'!$I$2),0))</f>
        <v>#N/A</v>
      </c>
      <c r="D92" s="657"/>
      <c r="E92" s="659"/>
      <c r="F92" s="827"/>
      <c r="I92" s="7"/>
      <c r="J92" s="14"/>
    </row>
    <row r="93" spans="1:10">
      <c r="A93" s="1472" t="str">
        <f>'Operating Detail (6)'!A56</f>
        <v>Consultants:</v>
      </c>
      <c r="B93" s="1473"/>
      <c r="C93" s="661"/>
      <c r="D93" s="661"/>
      <c r="E93" s="662"/>
      <c r="F93" s="827"/>
      <c r="I93" s="7"/>
      <c r="J93" s="14"/>
    </row>
    <row r="94" spans="1:10">
      <c r="A94" s="1470">
        <f>'Operating Detail (6)'!A57</f>
        <v>0</v>
      </c>
      <c r="B94" s="1471"/>
      <c r="C94" s="228" t="e">
        <f t="array" ref="C94">INDEX('Operating Detail (6)'!$C57:$AF57,0,MATCH(1,('Operating Detail (6)'!$C$12:$AF$12="New")*('Operating Detail (6)'!$C$121:$AF$121='Budget Narrative (6)'!$I$2),0))</f>
        <v>#N/A</v>
      </c>
      <c r="D94" s="657"/>
      <c r="E94" s="659"/>
      <c r="F94" s="827"/>
      <c r="I94" s="7"/>
      <c r="J94" s="14"/>
    </row>
    <row r="95" spans="1:10">
      <c r="A95" s="1470">
        <f>'Operating Detail (6)'!A58</f>
        <v>0</v>
      </c>
      <c r="B95" s="1471"/>
      <c r="C95" s="228" t="e">
        <f t="array" ref="C95">INDEX('Operating Detail (6)'!$C58:$AF58,0,MATCH(1,('Operating Detail (6)'!$C$12:$AF$12="New")*('Operating Detail (6)'!$C$121:$AF$121='Budget Narrative (6)'!$I$2),0))</f>
        <v>#N/A</v>
      </c>
      <c r="D95" s="657"/>
      <c r="E95" s="659"/>
      <c r="F95" s="827"/>
      <c r="I95" s="7"/>
      <c r="J95" s="14"/>
    </row>
    <row r="96" spans="1:10">
      <c r="A96" s="1470">
        <f>'Operating Detail (6)'!A59</f>
        <v>0</v>
      </c>
      <c r="B96" s="1471"/>
      <c r="C96" s="228" t="e">
        <f t="array" ref="C96">INDEX('Operating Detail (6)'!$C59:$AF59,0,MATCH(1,('Operating Detail (6)'!$C$12:$AF$12="New")*('Operating Detail (6)'!$C$121:$AF$121='Budget Narrative (6)'!$I$2),0))</f>
        <v>#N/A</v>
      </c>
      <c r="D96" s="657"/>
      <c r="E96" s="659"/>
      <c r="F96" s="827"/>
      <c r="I96" s="7"/>
      <c r="J96" s="14"/>
    </row>
    <row r="97" spans="1:10">
      <c r="A97" s="1470">
        <f>'Operating Detail (6)'!A60</f>
        <v>0</v>
      </c>
      <c r="B97" s="1471"/>
      <c r="C97" s="228" t="e">
        <f t="array" ref="C97">INDEX('Operating Detail (6)'!$C60:$AF60,0,MATCH(1,('Operating Detail (6)'!$C$12:$AF$12="New")*('Operating Detail (6)'!$C$121:$AF$121='Budget Narrative (6)'!$I$2),0))</f>
        <v>#N/A</v>
      </c>
      <c r="D97" s="657"/>
      <c r="E97" s="659"/>
      <c r="F97" s="827"/>
      <c r="I97" s="7"/>
      <c r="J97" s="14"/>
    </row>
    <row r="98" spans="1:10">
      <c r="A98" s="1470">
        <f>'Operating Detail (6)'!A61</f>
        <v>0</v>
      </c>
      <c r="B98" s="1471"/>
      <c r="C98" s="228" t="e">
        <f t="array" ref="C98">INDEX('Operating Detail (6)'!$C61:$AF61,0,MATCH(1,('Operating Detail (6)'!$C$12:$AF$12="New")*('Operating Detail (6)'!$C$121:$AF$121='Budget Narrative (6)'!$I$2),0))</f>
        <v>#N/A</v>
      </c>
      <c r="D98" s="657"/>
      <c r="E98" s="659"/>
      <c r="F98" s="827"/>
      <c r="I98" s="7"/>
      <c r="J98" s="14"/>
    </row>
    <row r="99" spans="1:10">
      <c r="A99" s="1470">
        <f>'Operating Detail (6)'!A62</f>
        <v>0</v>
      </c>
      <c r="B99" s="1471"/>
      <c r="C99" s="228" t="e">
        <f t="array" ref="C99">INDEX('Operating Detail (6)'!$C62:$AF62,0,MATCH(1,('Operating Detail (6)'!$C$12:$AF$12="New")*('Operating Detail (6)'!$C$121:$AF$121='Budget Narrative (6)'!$I$2),0))</f>
        <v>#N/A</v>
      </c>
      <c r="D99" s="657"/>
      <c r="E99" s="659"/>
      <c r="F99" s="827"/>
      <c r="I99" s="7"/>
      <c r="J99" s="14"/>
    </row>
    <row r="100" spans="1:10">
      <c r="A100" s="1470">
        <f>'Operating Detail (6)'!A63</f>
        <v>0</v>
      </c>
      <c r="B100" s="1471"/>
      <c r="C100" s="228" t="e">
        <f t="array" ref="C100">INDEX('Operating Detail (6)'!$C63:$AF63,0,MATCH(1,('Operating Detail (6)'!$C$12:$AF$12="New")*('Operating Detail (6)'!$C$121:$AF$121='Budget Narrative (6)'!$I$2),0))</f>
        <v>#N/A</v>
      </c>
      <c r="D100" s="657"/>
      <c r="E100" s="659"/>
      <c r="F100" s="827"/>
      <c r="I100" s="7"/>
      <c r="J100" s="14"/>
    </row>
    <row r="101" spans="1:10">
      <c r="A101" s="1470">
        <f>'Operating Detail (6)'!A64</f>
        <v>0</v>
      </c>
      <c r="B101" s="1471"/>
      <c r="C101" s="228" t="e">
        <f t="array" ref="C101">INDEX('Operating Detail (6)'!$C64:$AF64,0,MATCH(1,('Operating Detail (6)'!$C$12:$AF$12="New")*('Operating Detail (6)'!$C$121:$AF$121='Budget Narrative (6)'!$I$2),0))</f>
        <v>#N/A</v>
      </c>
      <c r="D101" s="657"/>
      <c r="E101" s="659"/>
      <c r="F101" s="827"/>
      <c r="I101" s="7"/>
      <c r="J101" s="14"/>
    </row>
    <row r="102" spans="1:10">
      <c r="A102" s="1470">
        <f>'Operating Detail (6)'!A64</f>
        <v>0</v>
      </c>
      <c r="B102" s="1471"/>
      <c r="C102" s="228" t="e">
        <f t="array" ref="C102">INDEX('Operating Detail (6)'!$C65:$AF65,0,MATCH(1,('Operating Detail (6)'!$C$12:$AF$12="New")*('Operating Detail (6)'!$C$121:$AF$121='Budget Narrative (6)'!$I$2),0))</f>
        <v>#N/A</v>
      </c>
      <c r="D102" s="657"/>
      <c r="E102" s="659"/>
      <c r="F102" s="827"/>
      <c r="I102" s="7"/>
      <c r="J102" s="14"/>
    </row>
    <row r="103" spans="1:10">
      <c r="A103" s="1470">
        <f>'Operating Detail (6)'!A65</f>
        <v>0</v>
      </c>
      <c r="B103" s="1471"/>
      <c r="C103" s="228" t="e">
        <f t="array" ref="C103">INDEX('Operating Detail (6)'!$C65:$AF65,0,MATCH(1,('Operating Detail (6)'!$C$12:$AF$12="New")*('Operating Detail (6)'!$C$121:$AF$121='Budget Narrative (6)'!$I$2),0))</f>
        <v>#N/A</v>
      </c>
      <c r="D103" s="657"/>
      <c r="E103" s="659"/>
      <c r="F103" s="827"/>
      <c r="I103" s="7"/>
      <c r="J103" s="14"/>
    </row>
    <row r="104" spans="1:10">
      <c r="A104" s="1470">
        <f>'Operating Detail (6)'!A66</f>
        <v>0</v>
      </c>
      <c r="B104" s="1471"/>
      <c r="C104" s="228" t="e">
        <f t="array" ref="C104">INDEX('Operating Detail (6)'!$C66:$AF66,0,MATCH(1,('Operating Detail (6)'!$C$12:$AF$12="New")*('Operating Detail (6)'!$C$121:$AF$121='Budget Narrative (6)'!$I$2),0))</f>
        <v>#N/A</v>
      </c>
      <c r="D104" s="657"/>
      <c r="E104" s="659"/>
      <c r="F104" s="827"/>
      <c r="I104" s="7"/>
      <c r="J104" s="14"/>
    </row>
    <row r="105" spans="1:10">
      <c r="A105" s="1474">
        <f>'Operating Detail (6)'!A67</f>
        <v>0</v>
      </c>
      <c r="B105" s="1475"/>
      <c r="C105" s="370"/>
      <c r="D105" s="179"/>
      <c r="E105" s="219"/>
      <c r="F105" s="827"/>
      <c r="I105" s="7"/>
      <c r="J105" s="14"/>
    </row>
    <row r="106" spans="1:10">
      <c r="A106" s="1476" t="str">
        <f>'Operating Detail (6)'!A68</f>
        <v>TOTAL OPERATING EXPENSES</v>
      </c>
      <c r="B106" s="1477"/>
      <c r="C106" s="717" t="e">
        <f>SUM(C51:C105)</f>
        <v>#N/A</v>
      </c>
      <c r="D106" s="14"/>
      <c r="E106" s="218"/>
      <c r="F106" s="3"/>
      <c r="I106" s="7"/>
      <c r="J106" s="14"/>
    </row>
    <row r="107" spans="1:10" s="731" customFormat="1" ht="13.5" thickBot="1">
      <c r="A107" s="732" t="s">
        <v>337</v>
      </c>
      <c r="B107" s="733" t="e">
        <f t="array" ref="B107">INDEX('Summary (6)'!E26:AH26,0,MATCH(1,('Summary (6)'!$E$21:$AH$21="New")*('Summary (6)'!$E$88:$AH$88='Budget Narrative (6)'!$I$2),0))</f>
        <v>#N/A</v>
      </c>
      <c r="C107" s="734" t="e">
        <f t="array" ref="C107">INDEX('Summary (6)'!E27:AH27,0,MATCH(1,('Summary (6)'!$E$21:$AH$21="New")*('Summary (6)'!$E$88:$AH$88='Budget Narrative (6)'!$I$2),0))</f>
        <v>#N/A</v>
      </c>
      <c r="D107" s="735"/>
      <c r="E107" s="736"/>
      <c r="F107" s="737"/>
      <c r="G107" s="728"/>
      <c r="H107" s="728"/>
      <c r="J107" s="730"/>
    </row>
    <row r="108" spans="1:10">
      <c r="A108" s="3"/>
      <c r="B108" s="6"/>
      <c r="C108" s="181"/>
      <c r="E108" s="3"/>
      <c r="F108" s="3"/>
      <c r="H108" s="706"/>
      <c r="I108" s="5"/>
      <c r="J108" s="4"/>
    </row>
    <row r="109" spans="1:10" ht="13.5" thickBot="1">
      <c r="A109" s="3"/>
      <c r="B109" s="6"/>
      <c r="C109" s="181"/>
      <c r="E109" s="3"/>
      <c r="F109" s="3"/>
      <c r="H109" s="706"/>
      <c r="I109" s="5"/>
      <c r="J109" s="4"/>
    </row>
    <row r="110" spans="1:10" s="4" customFormat="1" ht="25.5" customHeight="1">
      <c r="A110" s="1478" t="s">
        <v>338</v>
      </c>
      <c r="B110" s="1479"/>
      <c r="C110" s="212" t="s">
        <v>339</v>
      </c>
      <c r="D110" s="211" t="s">
        <v>330</v>
      </c>
      <c r="E110" s="213" t="s">
        <v>331</v>
      </c>
      <c r="F110" s="198"/>
      <c r="G110" s="704"/>
      <c r="H110" s="704"/>
    </row>
    <row r="111" spans="1:10">
      <c r="A111" s="1470">
        <f>'Operating Detail (6)'!A71</f>
        <v>0</v>
      </c>
      <c r="B111" s="1471"/>
      <c r="C111" s="228" t="e">
        <f t="array" ref="C111">INDEX('Operating Detail (6)'!$C71:$AF71,0,MATCH(1,('Operating Detail (6)'!$C$12:$AF$12="New")*('Operating Detail (6)'!$C$121:$AF$121='Budget Narrative (6)'!$I$2),0))</f>
        <v>#N/A</v>
      </c>
      <c r="D111" s="20"/>
      <c r="E111" s="214"/>
      <c r="F111" s="827"/>
    </row>
    <row r="112" spans="1:10">
      <c r="A112" s="1470">
        <f>'Operating Detail (6)'!A72</f>
        <v>0</v>
      </c>
      <c r="B112" s="1471"/>
      <c r="C112" s="228" t="e">
        <f t="array" ref="C112">INDEX('Operating Detail (6)'!$C81:$AF81,0,MATCH(1,('Operating Detail (6)'!$C$12:$AF$12="New")*('Operating Detail (6)'!$C$121:$AF$121='Budget Narrative (6)'!$I$2),0))</f>
        <v>#N/A</v>
      </c>
      <c r="D112" s="20"/>
      <c r="E112" s="215"/>
      <c r="F112" s="827"/>
    </row>
    <row r="113" spans="1:6">
      <c r="A113" s="1470">
        <f>'Operating Detail (6)'!A73</f>
        <v>0</v>
      </c>
      <c r="B113" s="1471"/>
      <c r="C113" s="228" t="e">
        <f t="array" ref="C113">INDEX('Operating Detail (6)'!$C82:$AF82,0,MATCH(1,('Operating Detail (6)'!$C$12:$AF$12="New")*('Operating Detail (6)'!$C$121:$AF$121='Budget Narrative (6)'!$I$2),0))</f>
        <v>#N/A</v>
      </c>
      <c r="D113" s="20"/>
      <c r="E113" s="215"/>
      <c r="F113" s="827"/>
    </row>
    <row r="114" spans="1:6">
      <c r="A114" s="1470">
        <f>'Operating Detail (6)'!A74</f>
        <v>0</v>
      </c>
      <c r="B114" s="1471"/>
      <c r="C114" s="228" t="e">
        <f t="array" ref="C114">INDEX('Operating Detail (6)'!$C83:$AF83,0,MATCH(1,('Operating Detail (6)'!$C$12:$AF$12="New")*('Operating Detail (6)'!$C$121:$AF$121='Budget Narrative (6)'!$I$2),0))</f>
        <v>#N/A</v>
      </c>
      <c r="D114" s="20"/>
      <c r="E114" s="215"/>
      <c r="F114" s="827"/>
    </row>
    <row r="115" spans="1:6">
      <c r="A115" s="1470">
        <f>'Operating Detail (6)'!A75</f>
        <v>0</v>
      </c>
      <c r="B115" s="1471"/>
      <c r="C115" s="228" t="e">
        <f t="array" ref="C115">INDEX('Operating Detail (6)'!$C84:$AF84,0,MATCH(1,('Operating Detail (6)'!$C$12:$AF$12="New")*('Operating Detail (6)'!$C$121:$AF$121='Budget Narrative (6)'!$I$2),0))</f>
        <v>#N/A</v>
      </c>
      <c r="D115" s="20"/>
      <c r="E115" s="215"/>
      <c r="F115" s="827"/>
    </row>
    <row r="116" spans="1:6">
      <c r="A116" s="1470">
        <f>'Operating Detail (6)'!A76</f>
        <v>0</v>
      </c>
      <c r="B116" s="1471"/>
      <c r="C116" s="228" t="e">
        <f t="array" ref="C116">INDEX('Operating Detail (6)'!$C85:$AF85,0,MATCH(1,('Operating Detail (6)'!$C$12:$AF$12="New")*('Operating Detail (6)'!$C$121:$AF$121='Budget Narrative (6)'!$I$2),0))</f>
        <v>#N/A</v>
      </c>
      <c r="D116" s="20"/>
      <c r="E116" s="215"/>
      <c r="F116" s="827"/>
    </row>
    <row r="117" spans="1:6">
      <c r="A117" s="1470">
        <f>'Operating Detail (6)'!A77</f>
        <v>0</v>
      </c>
      <c r="B117" s="1471"/>
      <c r="C117" s="228" t="e">
        <f t="array" ref="C117">INDEX('Operating Detail (6)'!$C86:$AF86,0,MATCH(1,('Operating Detail (6)'!$C$12:$AF$12="New")*('Operating Detail (6)'!$C$121:$AF$121='Budget Narrative (6)'!$I$2),0))</f>
        <v>#N/A</v>
      </c>
      <c r="D117" s="20"/>
      <c r="E117" s="215"/>
      <c r="F117" s="827"/>
    </row>
    <row r="118" spans="1:6">
      <c r="A118" s="1470">
        <f>'Operating Detail (6)'!A78</f>
        <v>0</v>
      </c>
      <c r="B118" s="1471"/>
      <c r="C118" s="228" t="e">
        <f t="array" ref="C118">INDEX('Operating Detail (6)'!$C87:$AF87,0,MATCH(1,('Operating Detail (6)'!$C$12:$AF$12="New")*('Operating Detail (6)'!$C$121:$AF$121='Budget Narrative (6)'!$I$2),0))</f>
        <v>#N/A</v>
      </c>
      <c r="D118" s="20"/>
      <c r="E118" s="215"/>
      <c r="F118" s="827"/>
    </row>
    <row r="119" spans="1:6">
      <c r="A119" s="1470">
        <f>'Operating Detail (6)'!A79</f>
        <v>0</v>
      </c>
      <c r="B119" s="1471"/>
      <c r="C119" s="228" t="e">
        <f t="array" ref="C119">INDEX('Operating Detail (6)'!$C88:$AF88,0,MATCH(1,('Operating Detail (6)'!$C$12:$AF$12="New")*('Operating Detail (6)'!$C$121:$AF$121='Budget Narrative (6)'!$I$2),0))</f>
        <v>#N/A</v>
      </c>
      <c r="D119" s="20"/>
      <c r="E119" s="215"/>
      <c r="F119" s="827"/>
    </row>
    <row r="120" spans="1:6">
      <c r="A120" s="1470">
        <f>'Operating Detail (6)'!A80</f>
        <v>0</v>
      </c>
      <c r="B120" s="1471"/>
      <c r="C120" s="228" t="e">
        <f t="array" ref="C120">INDEX('Operating Detail (6)'!$C89:$AF89,0,MATCH(1,('Operating Detail (6)'!$C$12:$AF$12="New")*('Operating Detail (6)'!$C$121:$AF$121='Budget Narrative (6)'!$I$2),0))</f>
        <v>#N/A</v>
      </c>
      <c r="D120" s="20"/>
      <c r="E120" s="215"/>
      <c r="F120" s="827"/>
    </row>
    <row r="121" spans="1:6">
      <c r="A121" s="1472" t="str">
        <f>'Operating Detail (6)'!A81</f>
        <v>Subcontractors:</v>
      </c>
      <c r="B121" s="1473"/>
      <c r="C121" s="661"/>
      <c r="D121" s="661"/>
      <c r="E121" s="662"/>
      <c r="F121" s="827"/>
    </row>
    <row r="122" spans="1:6">
      <c r="A122" s="1470">
        <f>'Operating Detail (6)'!A82</f>
        <v>0</v>
      </c>
      <c r="B122" s="1471"/>
      <c r="C122" s="228" t="e">
        <f t="array" ref="C122">INDEX('Operating Detail (6)'!$C91:$AF91,0,MATCH(1,('Operating Detail (6)'!$C$12:$AF$12="New")*('Operating Detail (6)'!$C$121:$AF$121='Budget Narrative (6)'!$I$2),0))</f>
        <v>#N/A</v>
      </c>
      <c r="D122" s="20"/>
      <c r="E122" s="216"/>
      <c r="F122" s="827"/>
    </row>
    <row r="123" spans="1:6">
      <c r="A123" s="1470">
        <f>'Operating Detail (6)'!A83</f>
        <v>0</v>
      </c>
      <c r="B123" s="1471"/>
      <c r="C123" s="228" t="e">
        <f t="array" ref="C123">INDEX('Operating Detail (6)'!$C92:$AF92,0,MATCH(1,('Operating Detail (6)'!$C$12:$AF$12="New")*('Operating Detail (6)'!$C$121:$AF$121='Budget Narrative (6)'!$I$2),0))</f>
        <v>#N/A</v>
      </c>
      <c r="D123" s="20"/>
      <c r="E123" s="216"/>
      <c r="F123" s="827"/>
    </row>
    <row r="124" spans="1:6">
      <c r="A124" s="1470">
        <f>'Operating Detail (6)'!A84</f>
        <v>0</v>
      </c>
      <c r="B124" s="1471"/>
      <c r="C124" s="228" t="e">
        <f t="array" ref="C124">INDEX('Operating Detail (6)'!$C93:$AF93,0,MATCH(1,('Operating Detail (6)'!$C$12:$AF$12="New")*('Operating Detail (6)'!$C$121:$AF$121='Budget Narrative (6)'!$I$2),0))</f>
        <v>#N/A</v>
      </c>
      <c r="D124" s="20"/>
      <c r="E124" s="215"/>
      <c r="F124" s="827"/>
    </row>
    <row r="125" spans="1:6">
      <c r="A125" s="1470">
        <f>'Operating Detail (6)'!A85</f>
        <v>0</v>
      </c>
      <c r="B125" s="1471"/>
      <c r="C125" s="228" t="e">
        <f t="array" ref="C125">INDEX('Operating Detail (6)'!$C94:$AF94,0,MATCH(1,('Operating Detail (6)'!$C$12:$AF$12="New")*('Operating Detail (6)'!$C$121:$AF$121='Budget Narrative (6)'!$I$2),0))</f>
        <v>#N/A</v>
      </c>
      <c r="D125" s="20"/>
      <c r="E125" s="215"/>
      <c r="F125" s="827"/>
    </row>
    <row r="126" spans="1:6">
      <c r="A126" s="1470">
        <f>'Operating Detail (6)'!A86</f>
        <v>0</v>
      </c>
      <c r="B126" s="1471"/>
      <c r="C126" s="228" t="e">
        <f t="array" ref="C126">INDEX('Operating Detail (6)'!$C95:$AF95,0,MATCH(1,('Operating Detail (6)'!$C$12:$AF$12="New")*('Operating Detail (6)'!$C$121:$AF$121='Budget Narrative (6)'!$I$2),0))</f>
        <v>#N/A</v>
      </c>
      <c r="D126" s="20"/>
      <c r="E126" s="215"/>
      <c r="F126" s="827"/>
    </row>
    <row r="127" spans="1:6">
      <c r="A127" s="1470">
        <f>'Operating Detail (6)'!A87</f>
        <v>0</v>
      </c>
      <c r="B127" s="1471"/>
      <c r="C127" s="228" t="e">
        <f t="array" ref="C127">INDEX('Operating Detail (6)'!$C96:$AF96,0,MATCH(1,('Operating Detail (6)'!$C$12:$AF$12="New")*('Operating Detail (6)'!$C$121:$AF$121='Budget Narrative (6)'!$I$2),0))</f>
        <v>#N/A</v>
      </c>
      <c r="D127" s="20"/>
      <c r="E127" s="215"/>
      <c r="F127" s="827"/>
    </row>
    <row r="128" spans="1:6">
      <c r="A128" s="1470">
        <f>'Operating Detail (6)'!A88</f>
        <v>0</v>
      </c>
      <c r="B128" s="1471"/>
      <c r="C128" s="228" t="e">
        <f t="array" ref="C128">INDEX('Operating Detail (6)'!$C97:$AF97,0,MATCH(1,('Operating Detail (6)'!$C$12:$AF$12="New")*('Operating Detail (6)'!$C$121:$AF$121='Budget Narrative (6)'!$I$2),0))</f>
        <v>#N/A</v>
      </c>
      <c r="E128" s="217"/>
    </row>
    <row r="129" spans="1:8">
      <c r="A129" s="1470">
        <f>'Operating Detail (6)'!A89</f>
        <v>0</v>
      </c>
      <c r="B129" s="1471"/>
      <c r="C129" s="228" t="e">
        <f t="array" ref="C129">INDEX('Operating Detail (6)'!$C98:$AF98,0,MATCH(1,('Operating Detail (6)'!$C$12:$AF$12="New")*('Operating Detail (6)'!$C$121:$AF$121='Budget Narrative (6)'!$I$2),0))</f>
        <v>#N/A</v>
      </c>
      <c r="E129" s="217"/>
    </row>
    <row r="130" spans="1:8">
      <c r="A130" s="1470">
        <f>'Operating Detail (6)'!A90</f>
        <v>0</v>
      </c>
      <c r="B130" s="1471"/>
      <c r="C130" s="228" t="e">
        <f t="array" ref="C130">INDEX('Operating Detail (6)'!$C99:$AF99,0,MATCH(1,('Operating Detail (6)'!$C$12:$AF$12="New")*('Operating Detail (6)'!$C$121:$AF$121='Budget Narrative (6)'!$I$2),0))</f>
        <v>#N/A</v>
      </c>
      <c r="E130" s="217"/>
    </row>
    <row r="131" spans="1:8">
      <c r="A131" s="1470" t="str">
        <f>'Operating Detail (6)'!A91</f>
        <v>Subcontractor indirect (First $25k only)</v>
      </c>
      <c r="B131" s="1471"/>
      <c r="C131" s="228" t="e" cm="1">
        <f t="array" ref="C131">INDEX('Operating Detail Capacity Build'!$C90:$G90,0,MATCH(1,('Operating Detail Capacity Build'!$C$11:$G$11="New")*('Operating Detail Capacity Build'!$C$117:$G$117='Budget Narrative Capacity Build'!$I$3),0))</f>
        <v>#N/A</v>
      </c>
      <c r="E131" s="217"/>
    </row>
    <row r="132" spans="1:8">
      <c r="A132" s="1470"/>
      <c r="B132" s="1471"/>
      <c r="C132" s="228"/>
      <c r="E132" s="217"/>
    </row>
    <row r="133" spans="1:8" s="731" customFormat="1" ht="13.5" thickBot="1">
      <c r="A133" s="1480" t="str">
        <f>'Operating Detail (6)'!A93</f>
        <v>TOTAL OTHER EXPENSES</v>
      </c>
      <c r="B133" s="1481"/>
      <c r="C133" s="734" t="e">
        <f>SUM(C111:C131)</f>
        <v>#N/A</v>
      </c>
      <c r="D133" s="735"/>
      <c r="E133" s="738"/>
      <c r="F133" s="739"/>
      <c r="G133" s="728"/>
      <c r="H133" s="728"/>
    </row>
    <row r="134" spans="1:8">
      <c r="A134" s="1471">
        <f>'Operating Detail (6)'!A94</f>
        <v>0</v>
      </c>
      <c r="B134" s="1471"/>
      <c r="C134" s="228"/>
    </row>
    <row r="135" spans="1:8" ht="13.5" thickBot="1">
      <c r="A135" s="827"/>
      <c r="B135" s="827"/>
      <c r="C135" s="228"/>
    </row>
    <row r="136" spans="1:8" ht="12.75" customHeight="1">
      <c r="A136" s="1478" t="str">
        <f>'Operating Detail (6)'!A95</f>
        <v>CAPITAL EXPENSES</v>
      </c>
      <c r="B136" s="1479"/>
      <c r="C136" s="212" t="s">
        <v>339</v>
      </c>
      <c r="D136" s="211" t="s">
        <v>330</v>
      </c>
      <c r="E136" s="213" t="s">
        <v>331</v>
      </c>
    </row>
    <row r="137" spans="1:8">
      <c r="A137" s="1470">
        <f>'Operating Detail (6)'!A96</f>
        <v>0</v>
      </c>
      <c r="B137" s="1471"/>
      <c r="C137" s="228" t="e" cm="1">
        <f t="array" ref="C137">INDEX('Operating Detail - SS'!$C95:$G95,0,MATCH(1,('Operating Detail - SS'!$C$11:$G$11="New")*('Operating Detail - SS'!$C$113:$G$113='Budget Narrative - SS'!#REF!),0))</f>
        <v>#N/A</v>
      </c>
      <c r="E137" s="217"/>
    </row>
    <row r="138" spans="1:8">
      <c r="A138" s="1470">
        <f>'Operating Detail (6)'!A97</f>
        <v>0</v>
      </c>
      <c r="B138" s="1471"/>
      <c r="C138" s="228" t="e">
        <f t="array" ref="C138">INDEX('Operating Detail (6)'!$C97:$AF97,0,MATCH(1,('Operating Detail (6)'!$C$12:$AF$12="New")*('Operating Detail (6)'!$C$121:$AF$121='Budget Narrative (6)'!$I$2),0))</f>
        <v>#N/A</v>
      </c>
      <c r="E138" s="217"/>
    </row>
    <row r="139" spans="1:8">
      <c r="A139" s="1470">
        <f>'Operating Detail (6)'!A98</f>
        <v>0</v>
      </c>
      <c r="B139" s="1471"/>
      <c r="C139" s="228" t="e">
        <f t="array" ref="C139">INDEX('Operating Detail (6)'!$C98:$AF98,0,MATCH(1,('Operating Detail (6)'!$C$12:$AF$12="New")*('Operating Detail (6)'!$C$121:$AF$121='Budget Narrative (6)'!$I$2),0))</f>
        <v>#N/A</v>
      </c>
      <c r="E139" s="217"/>
    </row>
    <row r="140" spans="1:8">
      <c r="A140" s="1470">
        <f>'Operating Detail (6)'!A99</f>
        <v>0</v>
      </c>
      <c r="B140" s="1471"/>
      <c r="C140" s="228" t="e">
        <f t="array" ref="C140">INDEX('Operating Detail (6)'!$C99:$AF99,0,MATCH(1,('Operating Detail (6)'!$C$12:$AF$12="New")*('Operating Detail (6)'!$C$121:$AF$121='Budget Narrative (6)'!$I$2),0))</f>
        <v>#N/A</v>
      </c>
      <c r="E140" s="217"/>
    </row>
    <row r="141" spans="1:8">
      <c r="A141" s="1470">
        <f>'Operating Detail (6)'!A100</f>
        <v>0</v>
      </c>
      <c r="B141" s="1471"/>
      <c r="C141" s="228" t="e">
        <f t="array" ref="C141">INDEX('Operating Detail (6)'!$C100:$AF100,0,MATCH(1,('Operating Detail (6)'!$C$12:$AF$12="New")*('Operating Detail (6)'!$C$121:$AF$121='Budget Narrative (6)'!$I$2),0))</f>
        <v>#N/A</v>
      </c>
      <c r="E141" s="217"/>
    </row>
    <row r="142" spans="1:8">
      <c r="A142" s="1470">
        <f>'Operating Detail (6)'!A101</f>
        <v>0</v>
      </c>
      <c r="B142" s="1471"/>
      <c r="C142" s="228" t="e">
        <f t="array" ref="C142">INDEX('Operating Detail (6)'!$C101:$AF101,0,MATCH(1,('Operating Detail (6)'!$C$12:$AF$12="New")*('Operating Detail (6)'!$C$121:$AF$121='Budget Narrative (6)'!$I$2),0))</f>
        <v>#N/A</v>
      </c>
      <c r="E142" s="217"/>
    </row>
    <row r="143" spans="1:8">
      <c r="A143" s="1470">
        <f>'Operating Detail (6)'!A102</f>
        <v>0</v>
      </c>
      <c r="B143" s="1471"/>
      <c r="C143" s="228" t="e">
        <f t="array" ref="C143">INDEX('Operating Detail (6)'!$C102:$AF102,0,MATCH(1,('Operating Detail (6)'!$C$12:$AF$12="New")*('Operating Detail (6)'!$C$121:$AF$121='Budget Narrative (6)'!$I$2),0))</f>
        <v>#N/A</v>
      </c>
      <c r="E143" s="217"/>
    </row>
    <row r="144" spans="1:8">
      <c r="A144" s="1470">
        <f>'Operating Detail (6)'!A103</f>
        <v>0</v>
      </c>
      <c r="B144" s="1471"/>
      <c r="C144" s="228"/>
      <c r="E144" s="217"/>
    </row>
    <row r="145" spans="1:8" s="731" customFormat="1" ht="13.5" thickBot="1">
      <c r="A145" s="1480" t="str">
        <f>'Operating Detail (6)'!A104</f>
        <v>TOTAL CAPITAL EXPENSES</v>
      </c>
      <c r="B145" s="1481"/>
      <c r="C145" s="734" t="e">
        <f>SUM(C137:C143)</f>
        <v>#N/A</v>
      </c>
      <c r="D145" s="735"/>
      <c r="E145" s="738"/>
      <c r="F145" s="739"/>
      <c r="G145" s="728"/>
      <c r="H145" s="728"/>
    </row>
    <row r="146" spans="1:8">
      <c r="A146" s="1471"/>
      <c r="B146" s="1471"/>
      <c r="C146" s="228"/>
    </row>
    <row r="147" spans="1:8" ht="13.5" thickBot="1">
      <c r="A147" s="1471"/>
      <c r="B147" s="1471"/>
      <c r="C147" s="228"/>
    </row>
    <row r="148" spans="1:8">
      <c r="A148" s="1478" t="s">
        <v>340</v>
      </c>
      <c r="B148" s="1479"/>
      <c r="C148" s="212" t="s">
        <v>339</v>
      </c>
      <c r="D148" s="211" t="s">
        <v>330</v>
      </c>
      <c r="E148" s="213" t="s">
        <v>331</v>
      </c>
    </row>
    <row r="149" spans="1:8">
      <c r="A149" s="1470"/>
      <c r="B149" s="1471"/>
      <c r="C149" s="228"/>
      <c r="E149" s="217"/>
    </row>
    <row r="150" spans="1:8">
      <c r="A150" s="1470"/>
      <c r="B150" s="1471"/>
      <c r="C150" s="228"/>
      <c r="E150" s="217"/>
    </row>
    <row r="151" spans="1:8">
      <c r="A151" s="1470"/>
      <c r="B151" s="1471"/>
      <c r="C151" s="228"/>
      <c r="E151" s="217"/>
    </row>
    <row r="152" spans="1:8">
      <c r="A152" s="1470"/>
      <c r="B152" s="1471"/>
      <c r="C152" s="228"/>
      <c r="E152" s="217"/>
    </row>
    <row r="153" spans="1:8">
      <c r="A153" s="1470"/>
      <c r="B153" s="1471"/>
      <c r="C153" s="228"/>
      <c r="E153" s="217"/>
    </row>
    <row r="154" spans="1:8">
      <c r="A154" s="1470"/>
      <c r="B154" s="1471"/>
      <c r="C154" s="228"/>
      <c r="E154" s="217"/>
    </row>
    <row r="155" spans="1:8">
      <c r="A155" s="1470"/>
      <c r="B155" s="1471"/>
      <c r="C155" s="228"/>
      <c r="E155" s="217"/>
    </row>
    <row r="156" spans="1:8">
      <c r="A156" s="1470"/>
      <c r="B156" s="1471"/>
      <c r="C156" s="228"/>
      <c r="E156" s="217"/>
    </row>
    <row r="157" spans="1:8">
      <c r="A157" s="1470"/>
      <c r="B157" s="1471"/>
      <c r="C157" s="228"/>
      <c r="E157" s="217"/>
    </row>
    <row r="158" spans="1:8">
      <c r="A158" s="1470"/>
      <c r="B158" s="1471"/>
      <c r="C158" s="228"/>
      <c r="E158" s="217"/>
    </row>
    <row r="159" spans="1:8">
      <c r="A159" s="1470"/>
      <c r="B159" s="1471"/>
      <c r="C159" s="228"/>
      <c r="E159" s="217"/>
    </row>
    <row r="160" spans="1:8">
      <c r="A160" s="1470"/>
      <c r="B160" s="1471"/>
      <c r="C160" s="228"/>
      <c r="E160" s="217"/>
    </row>
    <row r="161" spans="1:5">
      <c r="A161" s="1470"/>
      <c r="B161" s="1471"/>
      <c r="C161" s="228"/>
      <c r="E161" s="217"/>
    </row>
    <row r="162" spans="1:5">
      <c r="A162" s="1470"/>
      <c r="B162" s="1471"/>
      <c r="C162" s="228"/>
      <c r="E162" s="217"/>
    </row>
    <row r="163" spans="1:5">
      <c r="A163" s="1470"/>
      <c r="B163" s="1471"/>
      <c r="C163" s="228"/>
      <c r="E163" s="217"/>
    </row>
    <row r="164" spans="1:5">
      <c r="A164" s="1470"/>
      <c r="B164" s="1471"/>
      <c r="C164" s="228"/>
      <c r="E164" s="217"/>
    </row>
    <row r="165" spans="1:5">
      <c r="A165" s="1470"/>
      <c r="B165" s="1471"/>
      <c r="C165" s="228"/>
      <c r="E165" s="217"/>
    </row>
    <row r="166" spans="1:5">
      <c r="A166" s="1470"/>
      <c r="B166" s="1471"/>
      <c r="C166" s="228"/>
      <c r="E166" s="217"/>
    </row>
    <row r="167" spans="1:5">
      <c r="A167" s="1470"/>
      <c r="B167" s="1471"/>
      <c r="C167" s="228"/>
      <c r="E167" s="217"/>
    </row>
    <row r="168" spans="1:5">
      <c r="A168" s="1470"/>
      <c r="B168" s="1471"/>
      <c r="C168" s="228"/>
      <c r="E168" s="217"/>
    </row>
    <row r="169" spans="1:5">
      <c r="A169" s="1470"/>
      <c r="B169" s="1471"/>
      <c r="C169" s="228"/>
      <c r="E169" s="217"/>
    </row>
    <row r="170" spans="1:5">
      <c r="A170" s="1470"/>
      <c r="B170" s="1471"/>
      <c r="C170" s="228"/>
      <c r="E170" s="217"/>
    </row>
    <row r="171" spans="1:5">
      <c r="A171" s="1470"/>
      <c r="B171" s="1471"/>
      <c r="C171" s="228"/>
      <c r="E171" s="217"/>
    </row>
    <row r="172" spans="1:5">
      <c r="A172" s="1470"/>
      <c r="B172" s="1471"/>
      <c r="C172" s="228"/>
      <c r="E172" s="217"/>
    </row>
    <row r="173" spans="1:5">
      <c r="A173" s="1470"/>
      <c r="B173" s="1471"/>
      <c r="C173" s="228"/>
      <c r="E173" s="217"/>
    </row>
    <row r="174" spans="1:5">
      <c r="A174" s="1470"/>
      <c r="B174" s="1471"/>
      <c r="C174" s="228"/>
      <c r="E174" s="217"/>
    </row>
    <row r="175" spans="1:5">
      <c r="A175" s="1470"/>
      <c r="B175" s="1471"/>
      <c r="C175" s="228"/>
      <c r="E175" s="217"/>
    </row>
    <row r="176" spans="1:5">
      <c r="A176" s="1470"/>
      <c r="B176" s="1471"/>
      <c r="C176" s="228"/>
      <c r="E176" s="217"/>
    </row>
    <row r="177" spans="1:9">
      <c r="A177" s="1470"/>
      <c r="B177" s="1471"/>
      <c r="C177" s="228"/>
      <c r="E177" s="217"/>
    </row>
    <row r="178" spans="1:9" s="737" customFormat="1">
      <c r="A178" s="1646" t="s">
        <v>341</v>
      </c>
      <c r="B178" s="1647"/>
      <c r="C178" s="740">
        <f>SUM(C149:C177)</f>
        <v>0</v>
      </c>
      <c r="D178" s="741"/>
      <c r="E178" s="742"/>
      <c r="G178" s="743"/>
      <c r="H178" s="743"/>
    </row>
    <row r="179" spans="1:9" s="731" customFormat="1" ht="13.5" thickBot="1">
      <c r="A179" s="1648" t="s">
        <v>342</v>
      </c>
      <c r="B179" s="1649"/>
      <c r="C179" s="744" t="e">
        <f t="array" ref="C179">INDEX('Summary (6)'!$E30:$AH30,0,MATCH(1,('Summary (6)'!$E21:$AH21="New")*('Summary (6)'!$E88:$AH88='Budget Narrative (6)'!$I$2),0))</f>
        <v>#N/A</v>
      </c>
      <c r="D179" s="735"/>
      <c r="E179" s="738"/>
      <c r="G179" s="728"/>
      <c r="H179" s="728"/>
    </row>
    <row r="180" spans="1:9" s="731" customFormat="1">
      <c r="A180" s="1650" t="s">
        <v>343</v>
      </c>
      <c r="B180" s="1650"/>
      <c r="C180" s="745" t="e">
        <f>C179-C178</f>
        <v>#N/A</v>
      </c>
      <c r="D180" s="730"/>
      <c r="G180" s="728"/>
      <c r="H180" s="728"/>
    </row>
    <row r="181" spans="1:9" ht="13.5" thickBot="1">
      <c r="A181" s="1471"/>
      <c r="B181" s="1471"/>
      <c r="C181" s="228"/>
    </row>
    <row r="182" spans="1:9" ht="15">
      <c r="A182" s="1651" t="s">
        <v>385</v>
      </c>
      <c r="B182" s="1652"/>
      <c r="C182" s="1652"/>
      <c r="D182" s="1652"/>
      <c r="E182" s="1652"/>
      <c r="F182" s="1652"/>
      <c r="G182" s="1652"/>
      <c r="H182" s="1652"/>
      <c r="I182" s="1653"/>
    </row>
    <row r="183" spans="1:9">
      <c r="A183" s="1654" t="s">
        <v>345</v>
      </c>
      <c r="B183" s="1654"/>
      <c r="C183" s="1654"/>
      <c r="D183" s="367" t="s">
        <v>1</v>
      </c>
      <c r="E183" s="1655" t="s">
        <v>346</v>
      </c>
      <c r="F183" s="1655"/>
      <c r="G183" s="1655" t="s">
        <v>2</v>
      </c>
      <c r="H183" s="1655"/>
      <c r="I183" s="1655"/>
    </row>
    <row r="184" spans="1:9" ht="96.75" customHeight="1">
      <c r="A184" s="1678" t="s">
        <v>347</v>
      </c>
      <c r="B184" s="1678"/>
      <c r="C184" s="1678"/>
      <c r="D184" s="368" t="s">
        <v>348</v>
      </c>
      <c r="E184" s="1656"/>
      <c r="F184" s="1656"/>
      <c r="G184" s="1657" t="s">
        <v>349</v>
      </c>
      <c r="H184" s="1658"/>
      <c r="I184" s="1659"/>
    </row>
    <row r="185" spans="1:9">
      <c r="A185" s="1678"/>
      <c r="B185" s="1678"/>
      <c r="C185" s="1678"/>
      <c r="D185" s="368" t="s">
        <v>350</v>
      </c>
      <c r="E185" s="1666" t="s">
        <v>367</v>
      </c>
      <c r="F185" s="1667"/>
      <c r="G185" s="1660"/>
      <c r="H185" s="1661"/>
      <c r="I185" s="1662"/>
    </row>
    <row r="186" spans="1:9">
      <c r="A186" s="1678"/>
      <c r="B186" s="1678"/>
      <c r="C186" s="1678"/>
      <c r="D186" s="368" t="s">
        <v>351</v>
      </c>
      <c r="E186" s="1666" t="s">
        <v>368</v>
      </c>
      <c r="F186" s="1667"/>
      <c r="G186" s="1660"/>
      <c r="H186" s="1661"/>
      <c r="I186" s="1662"/>
    </row>
    <row r="187" spans="1:9" ht="25.5">
      <c r="A187" s="1678"/>
      <c r="B187" s="1678"/>
      <c r="C187" s="1678"/>
      <c r="D187" s="368" t="s">
        <v>352</v>
      </c>
      <c r="E187" s="1666" t="s">
        <v>369</v>
      </c>
      <c r="F187" s="1667"/>
      <c r="G187" s="1660"/>
      <c r="H187" s="1661"/>
      <c r="I187" s="1662"/>
    </row>
    <row r="188" spans="1:9" ht="25.5">
      <c r="A188" s="1678"/>
      <c r="B188" s="1678"/>
      <c r="C188" s="1678"/>
      <c r="D188" s="368" t="s">
        <v>353</v>
      </c>
      <c r="E188" s="1666" t="s">
        <v>370</v>
      </c>
      <c r="F188" s="1667"/>
      <c r="G188" s="1660"/>
      <c r="H188" s="1661"/>
      <c r="I188" s="1662"/>
    </row>
    <row r="189" spans="1:9" ht="25.5">
      <c r="A189" s="1678"/>
      <c r="B189" s="1678"/>
      <c r="C189" s="1678"/>
      <c r="D189" s="368" t="s">
        <v>354</v>
      </c>
      <c r="E189" s="1666" t="s">
        <v>370</v>
      </c>
      <c r="F189" s="1667"/>
      <c r="G189" s="1660"/>
      <c r="H189" s="1661"/>
      <c r="I189" s="1662"/>
    </row>
    <row r="190" spans="1:9">
      <c r="A190" s="1678"/>
      <c r="B190" s="1678"/>
      <c r="C190" s="1678"/>
      <c r="D190" s="368" t="s">
        <v>355</v>
      </c>
      <c r="E190" s="1666" t="s">
        <v>371</v>
      </c>
      <c r="F190" s="1667"/>
      <c r="G190" s="1660"/>
      <c r="H190" s="1661"/>
      <c r="I190" s="1662"/>
    </row>
    <row r="191" spans="1:9">
      <c r="A191" s="1678"/>
      <c r="B191" s="1678"/>
      <c r="C191" s="1678"/>
      <c r="D191" s="368" t="s">
        <v>356</v>
      </c>
      <c r="E191" s="1666" t="s">
        <v>372</v>
      </c>
      <c r="F191" s="1667"/>
      <c r="G191" s="1660"/>
      <c r="H191" s="1661"/>
      <c r="I191" s="1662"/>
    </row>
    <row r="192" spans="1:9" ht="25.5">
      <c r="A192" s="1678"/>
      <c r="B192" s="1678"/>
      <c r="C192" s="1678"/>
      <c r="D192" s="368" t="s">
        <v>357</v>
      </c>
      <c r="E192" s="1666" t="s">
        <v>373</v>
      </c>
      <c r="F192" s="1667"/>
      <c r="G192" s="1663"/>
      <c r="H192" s="1664"/>
      <c r="I192" s="1665"/>
    </row>
    <row r="193" spans="1:9">
      <c r="A193" s="1678"/>
      <c r="B193" s="1678"/>
      <c r="C193" s="1678"/>
      <c r="D193" s="369"/>
      <c r="E193" s="1673"/>
      <c r="F193" s="1674"/>
      <c r="G193" s="1675"/>
      <c r="H193" s="1676"/>
      <c r="I193" s="1677"/>
    </row>
    <row r="194" spans="1:9" ht="15.75">
      <c r="A194" s="1678"/>
      <c r="B194" s="1678"/>
      <c r="C194" s="1678"/>
      <c r="D194" s="368" t="s">
        <v>358</v>
      </c>
      <c r="E194" s="1666" t="s">
        <v>374</v>
      </c>
      <c r="F194" s="1667"/>
      <c r="G194" s="1669"/>
      <c r="H194" s="1669"/>
      <c r="I194" s="1669"/>
    </row>
    <row r="195" spans="1:9" ht="28.5">
      <c r="A195" s="1678"/>
      <c r="B195" s="1678"/>
      <c r="C195" s="1678"/>
      <c r="D195" s="368" t="s">
        <v>359</v>
      </c>
      <c r="E195" s="1666" t="s">
        <v>375</v>
      </c>
      <c r="F195" s="1667"/>
      <c r="G195" s="1669"/>
      <c r="H195" s="1669"/>
      <c r="I195" s="1669"/>
    </row>
    <row r="196" spans="1:9" ht="28.5">
      <c r="A196" s="1678"/>
      <c r="B196" s="1678"/>
      <c r="C196" s="1678"/>
      <c r="D196" s="368" t="s">
        <v>360</v>
      </c>
      <c r="E196" s="1666" t="s">
        <v>376</v>
      </c>
      <c r="F196" s="1667"/>
      <c r="G196" s="1669"/>
      <c r="H196" s="1669"/>
      <c r="I196" s="1669"/>
    </row>
    <row r="197" spans="1:9" ht="25.5">
      <c r="A197" s="1678" t="s">
        <v>361</v>
      </c>
      <c r="B197" s="1678"/>
      <c r="C197" s="1678"/>
      <c r="D197" s="828" t="s">
        <v>362</v>
      </c>
      <c r="E197" s="1666" t="s">
        <v>377</v>
      </c>
      <c r="F197" s="1667"/>
      <c r="G197" s="1669"/>
      <c r="H197" s="1669"/>
      <c r="I197" s="1669"/>
    </row>
    <row r="198" spans="1:9" ht="15.75">
      <c r="A198" s="1668" t="s">
        <v>363</v>
      </c>
      <c r="B198" s="1668"/>
      <c r="C198" s="1668"/>
      <c r="D198" s="828" t="s">
        <v>364</v>
      </c>
      <c r="E198" s="1667"/>
      <c r="F198" s="1667"/>
      <c r="G198" s="1669"/>
      <c r="H198" s="1669"/>
      <c r="I198" s="1669"/>
    </row>
    <row r="199" spans="1:9">
      <c r="A199" s="1670" t="s">
        <v>365</v>
      </c>
      <c r="B199" s="1670"/>
      <c r="C199" s="1670"/>
      <c r="D199" s="1670"/>
      <c r="E199" s="1670"/>
      <c r="F199" s="1670"/>
      <c r="G199" s="1670"/>
      <c r="H199" s="1670"/>
      <c r="I199" s="1670"/>
    </row>
    <row r="200" spans="1:9">
      <c r="A200" s="1671" t="s">
        <v>366</v>
      </c>
      <c r="B200" s="1672"/>
      <c r="C200" s="1672"/>
      <c r="D200" s="1672"/>
      <c r="E200" s="1672"/>
      <c r="F200" s="1672"/>
      <c r="G200" s="1672"/>
      <c r="H200" s="1672"/>
      <c r="I200" s="1672"/>
    </row>
    <row r="201" spans="1:9">
      <c r="A201" s="827">
        <f>'Operating Detail (6)'!A160</f>
        <v>0</v>
      </c>
      <c r="B201" s="827"/>
      <c r="C201" s="228"/>
    </row>
    <row r="202" spans="1:9">
      <c r="A202" s="827">
        <f>'Operating Detail (6)'!A161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247" priority="2">
      <formula>LEN(TRIM(B2))=0</formula>
    </cfRule>
  </conditionalFormatting>
  <conditionalFormatting sqref="B4:F45 C111:E120 C122:E131 C137:E143">
    <cfRule type="expression" dxfId="246" priority="17">
      <formula>$C4=0</formula>
    </cfRule>
  </conditionalFormatting>
  <conditionalFormatting sqref="C48">
    <cfRule type="expression" dxfId="245" priority="1">
      <formula>$A48=0</formula>
    </cfRule>
  </conditionalFormatting>
  <conditionalFormatting sqref="C106">
    <cfRule type="expression" dxfId="244" priority="15">
      <formula>$A106=0</formula>
    </cfRule>
  </conditionalFormatting>
  <conditionalFormatting sqref="C133">
    <cfRule type="expression" dxfId="243" priority="14">
      <formula>$A133=0</formula>
    </cfRule>
  </conditionalFormatting>
  <conditionalFormatting sqref="C145">
    <cfRule type="expression" dxfId="242" priority="13">
      <formula>$A145=0</formula>
    </cfRule>
  </conditionalFormatting>
  <conditionalFormatting sqref="C179">
    <cfRule type="expression" dxfId="241" priority="10">
      <formula>$C179=0</formula>
    </cfRule>
  </conditionalFormatting>
  <conditionalFormatting sqref="C180">
    <cfRule type="cellIs" dxfId="240" priority="9" operator="notBetween">
      <formula>-2</formula>
      <formula>2</formula>
    </cfRule>
  </conditionalFormatting>
  <conditionalFormatting sqref="C51:E92">
    <cfRule type="expression" dxfId="239" priority="5">
      <formula>$C51=0</formula>
    </cfRule>
  </conditionalFormatting>
  <conditionalFormatting sqref="C94:E105">
    <cfRule type="expression" dxfId="238" priority="3">
      <formula>$C94=0</formula>
    </cfRule>
  </conditionalFormatting>
  <conditionalFormatting sqref="C149:E177">
    <cfRule type="expression" dxfId="237" priority="11">
      <formula>$C149=0</formula>
    </cfRule>
  </conditionalFormatting>
  <conditionalFormatting sqref="D51:E92">
    <cfRule type="containsBlanks" dxfId="236" priority="6">
      <formula>LEN(TRIM(D51))=0</formula>
    </cfRule>
  </conditionalFormatting>
  <conditionalFormatting sqref="D94:E104">
    <cfRule type="containsBlanks" dxfId="235" priority="4">
      <formula>LEN(TRIM(D94))=0</formula>
    </cfRule>
  </conditionalFormatting>
  <conditionalFormatting sqref="D149:E177">
    <cfRule type="containsBlanks" dxfId="234" priority="12">
      <formula>LEN(TRIM(D149))=0</formula>
    </cfRule>
  </conditionalFormatting>
  <conditionalFormatting sqref="D4:F45 D111:E120 D122:E131 D137:E143">
    <cfRule type="containsBlanks" dxfId="233" priority="18">
      <formula>LEN(TRIM(D4))=0</formula>
    </cfRule>
  </conditionalFormatting>
  <hyperlinks>
    <hyperlink ref="A200" r:id="rId1" xr:uid="{00000000-0004-0000-1A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2766444-5892-41A2-AB2C-C78C6CF7789D}">
          <x14:formula1>
            <xm:f>'Dropdown Lists'!$F$2:$F$31</xm:f>
          </x14:formula1>
          <xm:sqref>B2:C2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M93"/>
  <sheetViews>
    <sheetView showGridLines="0" topLeftCell="A43" zoomScaleNormal="100" workbookViewId="0">
      <pane xSplit="4" topLeftCell="E1" activePane="topRight" state="frozen"/>
      <selection activeCell="C9" sqref="C9:I9"/>
      <selection pane="topRight" activeCell="C9" sqref="C9:I9"/>
    </sheetView>
  </sheetViews>
  <sheetFormatPr defaultColWidth="11.42578125" defaultRowHeight="15.75" outlineLevelCol="1"/>
  <cols>
    <col min="1" max="1" width="18" style="33" customWidth="1"/>
    <col min="2" max="3" width="15.42578125" style="33" customWidth="1"/>
    <col min="4" max="4" width="13" style="33" customWidth="1"/>
    <col min="5" max="6" width="16.5703125" style="33" customWidth="1" outlineLevel="1"/>
    <col min="7" max="7" width="16.5703125" style="33" customWidth="1"/>
    <col min="8" max="9" width="16.5703125" style="33" customWidth="1" outlineLevel="1"/>
    <col min="10" max="10" width="16.5703125" style="33" customWidth="1"/>
    <col min="11" max="12" width="16.5703125" style="33" customWidth="1" outlineLevel="1"/>
    <col min="13" max="13" width="16.5703125" style="33" customWidth="1"/>
    <col min="14" max="15" width="16.5703125" style="33" customWidth="1" outlineLevel="1"/>
    <col min="16" max="16" width="16.5703125" style="33" customWidth="1"/>
    <col min="17" max="18" width="16.5703125" style="33" customWidth="1" outlineLevel="1"/>
    <col min="19" max="19" width="16.5703125" style="33" customWidth="1"/>
    <col min="20" max="21" width="16.5703125" style="33" customWidth="1" outlineLevel="1"/>
    <col min="22" max="22" width="16.5703125" style="33" customWidth="1"/>
    <col min="23" max="24" width="16.5703125" style="33" customWidth="1" outlineLevel="1"/>
    <col min="25" max="25" width="16.5703125" style="33" customWidth="1"/>
    <col min="26" max="27" width="16.5703125" style="33" customWidth="1" outlineLevel="1"/>
    <col min="28" max="28" width="16.5703125" style="33" customWidth="1"/>
    <col min="29" max="30" width="16.5703125" style="33" customWidth="1" outlineLevel="1"/>
    <col min="31" max="31" width="16.5703125" style="33" customWidth="1"/>
    <col min="32" max="33" width="16.5703125" style="33" customWidth="1" outlineLevel="1"/>
    <col min="34" max="37" width="16.5703125" style="33" customWidth="1"/>
    <col min="38" max="38" width="14.28515625" style="33" customWidth="1"/>
    <col min="39" max="39" width="14" style="33" bestFit="1" customWidth="1"/>
    <col min="40" max="41" width="21.140625" style="33" customWidth="1"/>
    <col min="42" max="42" width="14" style="33" bestFit="1" customWidth="1"/>
    <col min="43" max="16384" width="11.42578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45413</v>
      </c>
      <c r="C5" s="817">
        <f>'Summary - SS'!C5</f>
        <v>46934</v>
      </c>
      <c r="D5" s="810">
        <f>ROUNDUP(YEARFRAC(B5,C5),0)</f>
        <v>5</v>
      </c>
    </row>
    <row r="6" spans="1:29">
      <c r="A6" s="35" t="s">
        <v>226</v>
      </c>
      <c r="B6" s="817">
        <f>B5</f>
        <v>45413</v>
      </c>
      <c r="C6" s="817" t="e">
        <f>'Summary - SS'!#REF!</f>
        <v>#REF!</v>
      </c>
      <c r="D6" s="810" t="e">
        <f>ROUNDUP(YEARFRAC(B6,C6),0)</f>
        <v>#REF!</v>
      </c>
    </row>
    <row r="7" spans="1:29" ht="15.75" customHeight="1">
      <c r="A7" s="37" t="s">
        <v>378</v>
      </c>
      <c r="B7" s="1309">
        <f>'Summary - SS'!B6</f>
        <v>0</v>
      </c>
      <c r="C7" s="1300">
        <f>'Summary - SS'!C6</f>
        <v>0</v>
      </c>
      <c r="D7" s="1310">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6" t="str">
        <f>'Summary - SS'!B7</f>
        <v>RFQ #142 TAY Site in SOMA</v>
      </c>
      <c r="C8" s="1457">
        <f>'Summary - SS'!C7</f>
        <v>0</v>
      </c>
      <c r="D8" s="1458">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3" t="e">
        <f>'Summary - SS'!#REF!</f>
        <v>#REF!</v>
      </c>
      <c r="C9" s="1183" t="e">
        <f>'Summary - SS'!#REF!</f>
        <v>#REF!</v>
      </c>
      <c r="D9" s="1183"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3" t="e">
        <f>'Summary - SS'!#REF!</f>
        <v>#REF!</v>
      </c>
      <c r="C10" s="1183" t="e">
        <f>'Summary - SS'!#REF!</f>
        <v>#REF!</v>
      </c>
      <c r="D10" s="1183"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4" t="e">
        <f>'Summary - SS'!#REF!</f>
        <v>#REF!</v>
      </c>
      <c r="C11" s="1584" t="e">
        <f>'Summary - SS'!#REF!</f>
        <v>#REF!</v>
      </c>
      <c r="D11" s="1584" t="e">
        <f>'Summary - SS'!#REF!</f>
        <v>#REF!</v>
      </c>
    </row>
    <row r="12" spans="1:29">
      <c r="A12" s="34" t="s">
        <v>283</v>
      </c>
      <c r="B12" s="1692"/>
      <c r="C12" s="1693"/>
      <c r="D12" s="1694"/>
    </row>
    <row r="13" spans="1:29">
      <c r="A13" s="32" t="s">
        <v>258</v>
      </c>
      <c r="B13" s="193" t="s">
        <v>380</v>
      </c>
      <c r="C13" s="390" t="s">
        <v>260</v>
      </c>
      <c r="D13" s="1689">
        <f>'Summary - SS'!D9</f>
        <v>0</v>
      </c>
    </row>
    <row r="14" spans="1:29">
      <c r="A14" s="34" t="s">
        <v>381</v>
      </c>
      <c r="B14" s="881">
        <f>AI53</f>
        <v>0</v>
      </c>
      <c r="C14" s="881">
        <f>AK53</f>
        <v>0</v>
      </c>
      <c r="D14" s="1690"/>
    </row>
    <row r="15" spans="1:29" ht="18.75" customHeight="1">
      <c r="A15" s="34" t="s">
        <v>382</v>
      </c>
      <c r="B15" s="253" t="e">
        <f>'Summary (ALL Budgets)'!#REF!</f>
        <v>#REF!</v>
      </c>
      <c r="C15" s="253" t="e">
        <f>'Summary (ALL Budgets)'!#REF!</f>
        <v>#REF!</v>
      </c>
      <c r="D15" s="1690"/>
    </row>
    <row r="16" spans="1:29" s="32" customFormat="1" ht="18.75" customHeight="1">
      <c r="A16" s="192" t="s">
        <v>383</v>
      </c>
      <c r="B16" s="253" t="e">
        <f>'Summary - SS'!#REF!</f>
        <v>#REF!</v>
      </c>
      <c r="C16" s="253" t="e">
        <f>'Summary (ALL Budgets)'!#REF!</f>
        <v>#REF!</v>
      </c>
      <c r="D16" s="1691"/>
    </row>
    <row r="17" spans="1:38" s="646" customFormat="1" ht="18.75" customHeight="1" thickBot="1">
      <c r="A17" s="642"/>
      <c r="B17" s="642"/>
      <c r="C17" s="642"/>
      <c r="D17" s="642"/>
      <c r="E17" s="1574" t="e">
        <f>IF((AND(F87&gt;$D$5,F87&lt;=$D$6)),"EXTENSION YEAR"," ")</f>
        <v>#REF!</v>
      </c>
      <c r="F17" s="1574"/>
      <c r="G17" s="1574"/>
      <c r="H17" s="1574" t="e">
        <f>IF((AND(I87&gt;$D$5,I87&lt;=$D$6)),"EXTENSION YEAR"," ")</f>
        <v>#REF!</v>
      </c>
      <c r="I17" s="1574"/>
      <c r="J17" s="1574"/>
      <c r="K17" s="1574" t="e">
        <f>IF((AND(L87&gt;$D$5,L87&lt;=$D$6)),"EXTENSION YEAR"," ")</f>
        <v>#REF!</v>
      </c>
      <c r="L17" s="1574"/>
      <c r="M17" s="1574"/>
      <c r="N17" s="1574" t="e">
        <f>IF((AND(O87&gt;$D$5,O87&lt;=$D$6)),"EXTENSION YEAR"," ")</f>
        <v>#REF!</v>
      </c>
      <c r="O17" s="1574"/>
      <c r="P17" s="1574"/>
      <c r="Q17" s="1574" t="e">
        <f>IF((AND(R87&gt;$D$5,R87&lt;=$D$6)),"EXTENSION YEAR"," ")</f>
        <v>#REF!</v>
      </c>
      <c r="R17" s="1574"/>
      <c r="S17" s="1574"/>
      <c r="T17" s="1574" t="e">
        <f>IF((AND(U87&gt;$D$5,U87&lt;=$D$6)),"EXTENSION YEAR"," ")</f>
        <v>#REF!</v>
      </c>
      <c r="U17" s="1574"/>
      <c r="V17" s="1574"/>
      <c r="W17" s="1574" t="e">
        <f>IF((AND(X87&gt;$D$5,X87&lt;=$D$6)),"EXTENSION YEAR"," ")</f>
        <v>#REF!</v>
      </c>
      <c r="X17" s="1574"/>
      <c r="Y17" s="1574"/>
      <c r="Z17" s="1574" t="e">
        <f>IF((AND(AA87&gt;$D$5,AA87&lt;=$D$6)),"EXTENSION YEAR"," ")</f>
        <v>#REF!</v>
      </c>
      <c r="AA17" s="1574"/>
      <c r="AB17" s="1574"/>
      <c r="AC17" s="1574" t="e">
        <f>IF((AND(AD87&gt;$D$5,AD87&lt;=$D$6)),"EXTENSION YEAR"," ")</f>
        <v>#REF!</v>
      </c>
      <c r="AD17" s="1574"/>
      <c r="AE17" s="1574"/>
      <c r="AF17" s="1574" t="e">
        <f>IF((AND(AG87&gt;$D$5,AG87&lt;=$D$6)),"EXTENSION YEAR"," ")</f>
        <v>#REF!</v>
      </c>
      <c r="AG17" s="1574"/>
      <c r="AH17" s="1574"/>
      <c r="AI17" s="645"/>
      <c r="AJ17" s="645"/>
      <c r="AK17" s="645"/>
    </row>
    <row r="18" spans="1:38" s="73" customFormat="1" ht="18.75" customHeight="1">
      <c r="E18" s="1246" t="s">
        <v>237</v>
      </c>
      <c r="F18" s="1247"/>
      <c r="G18" s="1248"/>
      <c r="H18" s="1250" t="s">
        <v>238</v>
      </c>
      <c r="I18" s="1250"/>
      <c r="J18" s="1251"/>
      <c r="K18" s="1253" t="s">
        <v>239</v>
      </c>
      <c r="L18" s="1253"/>
      <c r="M18" s="1253"/>
      <c r="N18" s="1255" t="s">
        <v>240</v>
      </c>
      <c r="O18" s="1256"/>
      <c r="P18" s="1257"/>
      <c r="Q18" s="1258" t="s">
        <v>241</v>
      </c>
      <c r="R18" s="1259"/>
      <c r="S18" s="1260"/>
      <c r="T18" s="1261" t="s">
        <v>242</v>
      </c>
      <c r="U18" s="1261"/>
      <c r="V18" s="1261"/>
      <c r="W18" s="1218" t="s">
        <v>243</v>
      </c>
      <c r="X18" s="1219"/>
      <c r="Y18" s="1220"/>
      <c r="Z18" s="1221" t="s">
        <v>244</v>
      </c>
      <c r="AA18" s="1222"/>
      <c r="AB18" s="1223"/>
      <c r="AC18" s="1224" t="s">
        <v>245</v>
      </c>
      <c r="AD18" s="1225"/>
      <c r="AE18" s="1226"/>
      <c r="AF18" s="1227" t="s">
        <v>246</v>
      </c>
      <c r="AG18" s="1228"/>
      <c r="AH18" s="1228"/>
      <c r="AI18" s="1575" t="s">
        <v>259</v>
      </c>
      <c r="AJ18" s="1576"/>
      <c r="AK18" s="1577"/>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5/1/2024 - 6/30/2028</v>
      </c>
      <c r="AJ19" s="668" t="str">
        <f>CONCATENATE(AJ92," - ",AJ93)</f>
        <v>5/1/2024 - 6/30/2028</v>
      </c>
      <c r="AK19" s="669" t="str">
        <f>CONCATENATE(AK92," - ",AK93)</f>
        <v>5/1/2024 - 6/30/2028</v>
      </c>
    </row>
    <row r="20" spans="1:38">
      <c r="A20" s="94"/>
      <c r="B20" s="94"/>
      <c r="C20" s="94"/>
      <c r="D20" s="94"/>
      <c r="E20" s="442" t="e">
        <f>_xlfn.CONCAT(ROUND(YEARFRAC(E88,E89),0)*12," Months")</f>
        <v>#REF!</v>
      </c>
      <c r="F20" s="74" t="e">
        <f t="shared" ref="F20:AH20" si="1">_xlfn.CONCAT(ROUND(YEARFRAC(F88,F89),0)*12," Months")</f>
        <v>#REF!</v>
      </c>
      <c r="G20" s="443" t="str">
        <f t="shared" si="1"/>
        <v>0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9" t="e">
        <f>IF($B$10="New Agreement","","Current")</f>
        <v>#REF!</v>
      </c>
      <c r="AJ20" s="1573" t="e">
        <f>'Summary - SS'!#REF!</f>
        <v>#REF!</v>
      </c>
      <c r="AK20" s="1571"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70"/>
      <c r="AJ21" s="1483"/>
      <c r="AK21" s="1572"/>
    </row>
    <row r="22" spans="1:38">
      <c r="A22" s="1315" t="s">
        <v>261</v>
      </c>
      <c r="B22" s="1307"/>
      <c r="C22" s="1307"/>
      <c r="D22" s="1307"/>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4" t="s">
        <v>262</v>
      </c>
      <c r="B23" s="1201"/>
      <c r="C23" s="1201"/>
      <c r="D23" s="1201"/>
      <c r="E23" s="55">
        <f>'Salary Detail (7)'!G62</f>
        <v>0</v>
      </c>
      <c r="F23" s="54">
        <f>'Salary Detail (7)'!H62</f>
        <v>0</v>
      </c>
      <c r="G23" s="266">
        <f>'Salary Detail (7)'!I62</f>
        <v>0</v>
      </c>
      <c r="H23" s="124">
        <f>'Salary Detail (7)'!N62</f>
        <v>0</v>
      </c>
      <c r="I23" s="54">
        <f>'Salary Detail (7)'!O62</f>
        <v>0</v>
      </c>
      <c r="J23" s="266">
        <f>'Salary Detail (7)'!P62</f>
        <v>0</v>
      </c>
      <c r="K23" s="124">
        <f>'Salary Detail (7)'!U62</f>
        <v>0</v>
      </c>
      <c r="L23" s="54">
        <f>'Salary Detail (7)'!V62</f>
        <v>0</v>
      </c>
      <c r="M23" s="265">
        <f>'Salary Detail (7)'!W62</f>
        <v>0</v>
      </c>
      <c r="N23" s="55">
        <f>'Salary Detail (7)'!AB62</f>
        <v>0</v>
      </c>
      <c r="O23" s="54">
        <f>'Salary Detail (7)'!AC62</f>
        <v>0</v>
      </c>
      <c r="P23" s="266">
        <f>'Salary Detail (7)'!AD62</f>
        <v>0</v>
      </c>
      <c r="Q23" s="55">
        <f>'Salary Detail (7)'!AI62</f>
        <v>0</v>
      </c>
      <c r="R23" s="54">
        <f>'Salary Detail (7)'!AJ62</f>
        <v>0</v>
      </c>
      <c r="S23" s="266">
        <f>'Salary Detail (7)'!AK62</f>
        <v>0</v>
      </c>
      <c r="T23" s="124">
        <f>'Salary Detail (7)'!AP62</f>
        <v>0</v>
      </c>
      <c r="U23" s="54">
        <f>'Salary Detail (7)'!AQ62</f>
        <v>0</v>
      </c>
      <c r="V23" s="265">
        <f>'Salary Detail (7)'!AR62</f>
        <v>0</v>
      </c>
      <c r="W23" s="55">
        <f>'Salary Detail (7)'!AW62</f>
        <v>0</v>
      </c>
      <c r="X23" s="54">
        <f>'Salary Detail (7)'!AX62</f>
        <v>0</v>
      </c>
      <c r="Y23" s="266">
        <f>'Salary Detail (7)'!AY62</f>
        <v>0</v>
      </c>
      <c r="Z23" s="55">
        <f>'Salary Detail (7)'!BD62</f>
        <v>0</v>
      </c>
      <c r="AA23" s="54">
        <f>'Salary Detail (7)'!BE62</f>
        <v>0</v>
      </c>
      <c r="AB23" s="266">
        <f>'Salary Detail (7)'!BF62</f>
        <v>0</v>
      </c>
      <c r="AC23" s="55">
        <f>'Salary Detail (7)'!BK62</f>
        <v>0</v>
      </c>
      <c r="AD23" s="54">
        <f>'Salary Detail (7)'!BL62</f>
        <v>0</v>
      </c>
      <c r="AE23" s="266">
        <f>'Salary Detail (7)'!BM62</f>
        <v>0</v>
      </c>
      <c r="AF23" s="55">
        <f>'Salary Detail (7)'!BR62</f>
        <v>0</v>
      </c>
      <c r="AG23" s="54">
        <f>'Salary Detail (7)'!BS62</f>
        <v>0</v>
      </c>
      <c r="AH23" s="266">
        <f>'Salary Detail (7)'!BT62</f>
        <v>0</v>
      </c>
      <c r="AI23" s="254">
        <f t="shared" ref="AI23:AK25" si="2">SUM(E23,H23,K23,N23,Q23,T23,W23,Z23,AC23,AF23)</f>
        <v>0</v>
      </c>
      <c r="AJ23" s="255">
        <f t="shared" si="2"/>
        <v>0</v>
      </c>
      <c r="AK23" s="45">
        <f t="shared" si="2"/>
        <v>0</v>
      </c>
    </row>
    <row r="24" spans="1:38">
      <c r="A24" s="1201" t="s">
        <v>263</v>
      </c>
      <c r="B24" s="1201"/>
      <c r="C24" s="1201"/>
      <c r="D24" s="1201"/>
      <c r="E24" s="38">
        <f>'Operating Detail (7)'!C68</f>
        <v>0</v>
      </c>
      <c r="F24" s="39">
        <f>'Operating Detail (7)'!D68</f>
        <v>0</v>
      </c>
      <c r="G24" s="267">
        <f>'Operating Detail (7)'!E68</f>
        <v>0</v>
      </c>
      <c r="H24" s="125">
        <f>'Operating Detail (7)'!F68</f>
        <v>0</v>
      </c>
      <c r="I24" s="39">
        <f>'Operating Detail (7)'!G68</f>
        <v>0</v>
      </c>
      <c r="J24" s="267">
        <f>'Operating Detail (7)'!H68</f>
        <v>0</v>
      </c>
      <c r="K24" s="125">
        <f>'Operating Detail (7)'!I68</f>
        <v>0</v>
      </c>
      <c r="L24" s="39">
        <f>'Operating Detail (7)'!J68</f>
        <v>0</v>
      </c>
      <c r="M24" s="256">
        <f>'Operating Detail (7)'!K68</f>
        <v>0</v>
      </c>
      <c r="N24" s="38">
        <f>'Operating Detail (7)'!L68</f>
        <v>0</v>
      </c>
      <c r="O24" s="39">
        <f>'Operating Detail (7)'!M68</f>
        <v>0</v>
      </c>
      <c r="P24" s="267">
        <f>'Operating Detail (7)'!N68</f>
        <v>0</v>
      </c>
      <c r="Q24" s="38">
        <f>'Operating Detail (7)'!O68</f>
        <v>0</v>
      </c>
      <c r="R24" s="39">
        <f>'Operating Detail (7)'!P68</f>
        <v>0</v>
      </c>
      <c r="S24" s="267">
        <f>'Operating Detail (7)'!Q68</f>
        <v>0</v>
      </c>
      <c r="T24" s="125">
        <f>'Operating Detail (7)'!R68</f>
        <v>0</v>
      </c>
      <c r="U24" s="39">
        <f>'Operating Detail (7)'!S68</f>
        <v>0</v>
      </c>
      <c r="V24" s="256">
        <f>'Operating Detail (7)'!T68</f>
        <v>0</v>
      </c>
      <c r="W24" s="38">
        <f>'Operating Detail (7)'!U68</f>
        <v>0</v>
      </c>
      <c r="X24" s="39">
        <f>'Operating Detail (7)'!V68</f>
        <v>0</v>
      </c>
      <c r="Y24" s="267">
        <f>'Operating Detail (7)'!W68</f>
        <v>0</v>
      </c>
      <c r="Z24" s="38">
        <f>'Operating Detail (7)'!X68</f>
        <v>0</v>
      </c>
      <c r="AA24" s="39">
        <f>'Operating Detail (7)'!Y68</f>
        <v>0</v>
      </c>
      <c r="AB24" s="267">
        <f>'Operating Detail (7)'!Z68</f>
        <v>0</v>
      </c>
      <c r="AC24" s="38">
        <f>'Operating Detail (7)'!AA68</f>
        <v>0</v>
      </c>
      <c r="AD24" s="39">
        <f>'Operating Detail (7)'!AB68</f>
        <v>0</v>
      </c>
      <c r="AE24" s="267">
        <f>'Operating Detail (7)'!AC68</f>
        <v>0</v>
      </c>
      <c r="AF24" s="38">
        <f>'Operating Detail (7)'!AD68</f>
        <v>0</v>
      </c>
      <c r="AG24" s="39">
        <f>'Operating Detail (7)'!AE68</f>
        <v>0</v>
      </c>
      <c r="AH24" s="267">
        <f>'Operating Detail (7)'!AF68</f>
        <v>0</v>
      </c>
      <c r="AI24" s="256">
        <f t="shared" si="2"/>
        <v>0</v>
      </c>
      <c r="AJ24" s="257">
        <f t="shared" si="2"/>
        <v>0</v>
      </c>
      <c r="AK24" s="40">
        <f t="shared" si="2"/>
        <v>0</v>
      </c>
      <c r="AL24" s="41"/>
    </row>
    <row r="25" spans="1:38" s="42" customFormat="1">
      <c r="A25" s="1201" t="s">
        <v>264</v>
      </c>
      <c r="B25" s="1201"/>
      <c r="C25" s="1201"/>
      <c r="D25" s="1201"/>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17" t="s">
        <v>265</v>
      </c>
      <c r="B26" s="1317"/>
      <c r="C26" s="1317"/>
      <c r="D26" s="1317"/>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1" t="s">
        <v>285</v>
      </c>
      <c r="B27" s="1201"/>
      <c r="C27" s="1201"/>
      <c r="D27" s="1201"/>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27" si="4">SUM(E27,H27,K27,N27,Q27,T27,W27,Z27,AC27,AF27)</f>
        <v>0</v>
      </c>
      <c r="AJ27" s="257">
        <f t="shared" si="4"/>
        <v>0</v>
      </c>
      <c r="AK27" s="40">
        <f t="shared" si="4"/>
        <v>0</v>
      </c>
    </row>
    <row r="28" spans="1:38">
      <c r="A28" s="1201" t="s">
        <v>267</v>
      </c>
      <c r="B28" s="1201"/>
      <c r="C28" s="1201"/>
      <c r="D28" s="1201"/>
      <c r="E28" s="268">
        <f>'Operating Detail (7)'!C93</f>
        <v>0</v>
      </c>
      <c r="F28" s="269">
        <f>'Operating Detail (7)'!D93</f>
        <v>0</v>
      </c>
      <c r="G28" s="271">
        <f>'Operating Detail (7)'!E93</f>
        <v>0</v>
      </c>
      <c r="H28" s="272">
        <f>'Operating Detail (7)'!F93</f>
        <v>0</v>
      </c>
      <c r="I28" s="269">
        <f>'Operating Detail (7)'!G93</f>
        <v>0</v>
      </c>
      <c r="J28" s="271">
        <f>'Operating Detail (7)'!H93</f>
        <v>0</v>
      </c>
      <c r="K28" s="272">
        <f>'Operating Detail (7)'!I93</f>
        <v>0</v>
      </c>
      <c r="L28" s="269">
        <f>'Operating Detail (7)'!J93</f>
        <v>0</v>
      </c>
      <c r="M28" s="270">
        <f>'Operating Detail (7)'!K93</f>
        <v>0</v>
      </c>
      <c r="N28" s="268">
        <f>'Operating Detail (7)'!L93</f>
        <v>0</v>
      </c>
      <c r="O28" s="269">
        <f>'Operating Detail (7)'!M93</f>
        <v>0</v>
      </c>
      <c r="P28" s="271">
        <f>'Operating Detail (7)'!N93</f>
        <v>0</v>
      </c>
      <c r="Q28" s="268">
        <f>'Operating Detail (7)'!O93</f>
        <v>0</v>
      </c>
      <c r="R28" s="269">
        <f>'Operating Detail (7)'!P93</f>
        <v>0</v>
      </c>
      <c r="S28" s="271">
        <f>'Operating Detail (7)'!Q93</f>
        <v>0</v>
      </c>
      <c r="T28" s="272">
        <f>'Operating Detail (7)'!R93</f>
        <v>0</v>
      </c>
      <c r="U28" s="269">
        <f>'Operating Detail (7)'!S93</f>
        <v>0</v>
      </c>
      <c r="V28" s="270">
        <f>'Operating Detail (7)'!T93</f>
        <v>0</v>
      </c>
      <c r="W28" s="268">
        <f>'Operating Detail (7)'!U93</f>
        <v>0</v>
      </c>
      <c r="X28" s="269">
        <f>'Operating Detail (7)'!V93</f>
        <v>0</v>
      </c>
      <c r="Y28" s="271">
        <f>'Operating Detail (7)'!W93</f>
        <v>0</v>
      </c>
      <c r="Z28" s="268">
        <f>'Operating Detail (7)'!X93</f>
        <v>0</v>
      </c>
      <c r="AA28" s="269">
        <f>'Operating Detail (7)'!Y93</f>
        <v>0</v>
      </c>
      <c r="AB28" s="271">
        <f>'Operating Detail (7)'!Z93</f>
        <v>0</v>
      </c>
      <c r="AC28" s="268">
        <f>'Operating Detail (7)'!AA93</f>
        <v>0</v>
      </c>
      <c r="AD28" s="269">
        <f>'Operating Detail (7)'!AB93</f>
        <v>0</v>
      </c>
      <c r="AE28" s="271">
        <f>'Operating Detail (7)'!AC93</f>
        <v>0</v>
      </c>
      <c r="AF28" s="268">
        <f>'Operating Detail (7)'!AD93</f>
        <v>0</v>
      </c>
      <c r="AG28" s="269">
        <f>'Operating Detail (7)'!AE93</f>
        <v>0</v>
      </c>
      <c r="AH28" s="271">
        <f>'Operating Detail (7)'!AF93</f>
        <v>0</v>
      </c>
      <c r="AI28" s="256">
        <f t="shared" ref="AI28:AK30" si="5">SUM(E28,H28,K28,N28,Q28,T28,W28,Z28,AC28,AF28)</f>
        <v>0</v>
      </c>
      <c r="AJ28" s="257">
        <f t="shared" si="5"/>
        <v>0</v>
      </c>
      <c r="AK28" s="40">
        <f t="shared" si="5"/>
        <v>0</v>
      </c>
    </row>
    <row r="29" spans="1:38">
      <c r="A29" s="1201" t="s">
        <v>286</v>
      </c>
      <c r="B29" s="1201"/>
      <c r="C29" s="1201"/>
      <c r="D29" s="1201"/>
      <c r="E29" s="273">
        <f>'Operating Detail (7)'!C104</f>
        <v>0</v>
      </c>
      <c r="F29" s="269">
        <f>'Operating Detail (7)'!D104</f>
        <v>0</v>
      </c>
      <c r="G29" s="271">
        <f>'Operating Detail (7)'!E104</f>
        <v>0</v>
      </c>
      <c r="H29" s="274">
        <f>'Operating Detail (7)'!F104</f>
        <v>0</v>
      </c>
      <c r="I29" s="269">
        <f>'Operating Detail (7)'!G104</f>
        <v>0</v>
      </c>
      <c r="J29" s="271">
        <f>'Operating Detail (7)'!H104</f>
        <v>0</v>
      </c>
      <c r="K29" s="274">
        <f>'Operating Detail (7)'!I104</f>
        <v>0</v>
      </c>
      <c r="L29" s="269">
        <f>'Operating Detail (7)'!J104</f>
        <v>0</v>
      </c>
      <c r="M29" s="270">
        <f>'Operating Detail (7)'!K104</f>
        <v>0</v>
      </c>
      <c r="N29" s="273">
        <f>'Operating Detail (7)'!L104</f>
        <v>0</v>
      </c>
      <c r="O29" s="269">
        <f>'Operating Detail (7)'!M104</f>
        <v>0</v>
      </c>
      <c r="P29" s="271">
        <f>'Operating Detail (7)'!N104</f>
        <v>0</v>
      </c>
      <c r="Q29" s="273">
        <f>'Operating Detail (7)'!O104</f>
        <v>0</v>
      </c>
      <c r="R29" s="269">
        <f>'Operating Detail (7)'!P104</f>
        <v>0</v>
      </c>
      <c r="S29" s="271">
        <f>'Operating Detail (7)'!Q104</f>
        <v>0</v>
      </c>
      <c r="T29" s="274">
        <f>'Operating Detail (7)'!R104</f>
        <v>0</v>
      </c>
      <c r="U29" s="269">
        <f>'Operating Detail (7)'!S104</f>
        <v>0</v>
      </c>
      <c r="V29" s="270">
        <f>'Operating Detail (7)'!T104</f>
        <v>0</v>
      </c>
      <c r="W29" s="273">
        <f>'Operating Detail (7)'!U104</f>
        <v>0</v>
      </c>
      <c r="X29" s="269">
        <f>'Operating Detail (7)'!V104</f>
        <v>0</v>
      </c>
      <c r="Y29" s="271">
        <f>'Operating Detail (7)'!W104</f>
        <v>0</v>
      </c>
      <c r="Z29" s="273">
        <f>'Operating Detail (7)'!X104</f>
        <v>0</v>
      </c>
      <c r="AA29" s="269">
        <f>'Operating Detail (7)'!Y104</f>
        <v>0</v>
      </c>
      <c r="AB29" s="271">
        <f>'Operating Detail (7)'!Z104</f>
        <v>0</v>
      </c>
      <c r="AC29" s="273">
        <f>'Operating Detail (7)'!AA104</f>
        <v>0</v>
      </c>
      <c r="AD29" s="269">
        <f>'Operating Detail (7)'!AB104</f>
        <v>0</v>
      </c>
      <c r="AE29" s="271">
        <f>'Operating Detail (7)'!AC104</f>
        <v>0</v>
      </c>
      <c r="AF29" s="273">
        <f>'Operating Detail (7)'!AD104</f>
        <v>0</v>
      </c>
      <c r="AG29" s="269">
        <f>'Operating Detail (7)'!AE104</f>
        <v>0</v>
      </c>
      <c r="AH29" s="271">
        <f>'Operating Detail (7)'!AF104</f>
        <v>0</v>
      </c>
      <c r="AI29" s="256">
        <f t="shared" si="5"/>
        <v>0</v>
      </c>
      <c r="AJ29" s="257">
        <f t="shared" si="5"/>
        <v>0</v>
      </c>
      <c r="AK29" s="40">
        <f t="shared" si="5"/>
        <v>0</v>
      </c>
    </row>
    <row r="30" spans="1:38" s="32" customFormat="1">
      <c r="A30" s="1201" t="s">
        <v>287</v>
      </c>
      <c r="B30" s="1201"/>
      <c r="C30" s="1201"/>
      <c r="D30" s="1201"/>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5"/>
        <v>0</v>
      </c>
      <c r="AJ30" s="257">
        <f t="shared" si="5"/>
        <v>0</v>
      </c>
      <c r="AK30" s="40">
        <f t="shared" si="5"/>
        <v>0</v>
      </c>
      <c r="AL30" s="183"/>
    </row>
    <row r="31" spans="1:38" s="32" customFormat="1">
      <c r="A31" s="1193" t="s">
        <v>270</v>
      </c>
      <c r="B31" s="1193"/>
      <c r="C31" s="1193"/>
      <c r="D31" s="1193"/>
      <c r="E31" s="275">
        <f t="shared" ref="E31:AH31" si="6">SUM(E25+E27+E28+E29+E30)</f>
        <v>0</v>
      </c>
      <c r="F31" s="276">
        <f t="shared" si="6"/>
        <v>0</v>
      </c>
      <c r="G31" s="278">
        <f t="shared" si="6"/>
        <v>0</v>
      </c>
      <c r="H31" s="279">
        <f t="shared" si="6"/>
        <v>0</v>
      </c>
      <c r="I31" s="276">
        <f t="shared" si="6"/>
        <v>0</v>
      </c>
      <c r="J31" s="278">
        <f t="shared" si="6"/>
        <v>0</v>
      </c>
      <c r="K31" s="279">
        <f t="shared" si="6"/>
        <v>0</v>
      </c>
      <c r="L31" s="276">
        <f t="shared" si="6"/>
        <v>0</v>
      </c>
      <c r="M31" s="277">
        <f t="shared" si="6"/>
        <v>0</v>
      </c>
      <c r="N31" s="275">
        <f t="shared" si="6"/>
        <v>0</v>
      </c>
      <c r="O31" s="276">
        <f t="shared" si="6"/>
        <v>0</v>
      </c>
      <c r="P31" s="278">
        <f t="shared" si="6"/>
        <v>0</v>
      </c>
      <c r="Q31" s="275">
        <f t="shared" si="6"/>
        <v>0</v>
      </c>
      <c r="R31" s="276">
        <f t="shared" si="6"/>
        <v>0</v>
      </c>
      <c r="S31" s="278">
        <f t="shared" si="6"/>
        <v>0</v>
      </c>
      <c r="T31" s="279">
        <f t="shared" si="6"/>
        <v>0</v>
      </c>
      <c r="U31" s="276">
        <f t="shared" si="6"/>
        <v>0</v>
      </c>
      <c r="V31" s="277">
        <f t="shared" si="6"/>
        <v>0</v>
      </c>
      <c r="W31" s="275">
        <f t="shared" si="6"/>
        <v>0</v>
      </c>
      <c r="X31" s="276">
        <f t="shared" si="6"/>
        <v>0</v>
      </c>
      <c r="Y31" s="278">
        <f t="shared" si="6"/>
        <v>0</v>
      </c>
      <c r="Z31" s="275">
        <f t="shared" si="6"/>
        <v>0</v>
      </c>
      <c r="AA31" s="276">
        <f t="shared" si="6"/>
        <v>0</v>
      </c>
      <c r="AB31" s="278">
        <f t="shared" si="6"/>
        <v>0</v>
      </c>
      <c r="AC31" s="275">
        <f t="shared" si="6"/>
        <v>0</v>
      </c>
      <c r="AD31" s="276">
        <f t="shared" si="6"/>
        <v>0</v>
      </c>
      <c r="AE31" s="278">
        <f t="shared" si="6"/>
        <v>0</v>
      </c>
      <c r="AF31" s="275">
        <f t="shared" si="6"/>
        <v>0</v>
      </c>
      <c r="AG31" s="276">
        <f t="shared" si="6"/>
        <v>0</v>
      </c>
      <c r="AH31" s="278">
        <f t="shared" si="6"/>
        <v>0</v>
      </c>
      <c r="AI31" s="400">
        <f>SUM(E31,H31,K31,N31,Q31,T31,W31,Z31,AC31,AF31)</f>
        <v>0</v>
      </c>
      <c r="AJ31" s="264">
        <f>SUM(F31,I31,L31,O31,R31,U31,X31,AA31,AD31,AG31)</f>
        <v>0</v>
      </c>
      <c r="AK31" s="432">
        <f>SUM(G31,J31,M31,P31,S31,V31,Y31,AB31,AE31,AH31)</f>
        <v>0</v>
      </c>
      <c r="AL31" s="183"/>
    </row>
    <row r="32" spans="1:38" ht="11.25" customHeight="1">
      <c r="A32" s="1306"/>
      <c r="B32" s="1306"/>
      <c r="C32" s="1306"/>
      <c r="D32" s="1306"/>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5" t="s">
        <v>271</v>
      </c>
      <c r="B33" s="1307"/>
      <c r="C33" s="1307"/>
      <c r="D33" s="1307"/>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3" t="str">
        <f>IF('Summary - SS'!A27:D27&lt;&gt;"",'Summary - SS'!A27:D27,"")</f>
        <v>Prop C</v>
      </c>
      <c r="B34" s="1444"/>
      <c r="C34" s="1444"/>
      <c r="D34" s="1444"/>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7">SUM(E34,H34,K34,N34,Q34,T34,W34,Z34,AC34,AF34)</f>
        <v>0</v>
      </c>
      <c r="AJ34" s="262">
        <f t="shared" ref="AJ34" si="8">SUM(F34,I34,L34,O34,R34,U34,X34,AA34,AD34,AG34)</f>
        <v>0</v>
      </c>
      <c r="AK34" s="40">
        <f t="shared" si="7"/>
        <v>0</v>
      </c>
    </row>
    <row r="35" spans="1:38" s="32" customFormat="1">
      <c r="A35" s="1443" t="str">
        <f>IF('Summary - SS'!A28:D28&lt;&gt;"",'Summary - SS'!A28:D28,"")</f>
        <v>Prop C - One Time</v>
      </c>
      <c r="B35" s="1444"/>
      <c r="C35" s="1444"/>
      <c r="D35" s="1444"/>
      <c r="E35" s="243"/>
      <c r="F35" s="244"/>
      <c r="G35" s="271">
        <f t="shared" ref="G35:G45" si="9">E35+F35</f>
        <v>0</v>
      </c>
      <c r="H35" s="247"/>
      <c r="I35" s="244"/>
      <c r="J35" s="271">
        <f t="shared" ref="J35:J45" si="10">H35+I35</f>
        <v>0</v>
      </c>
      <c r="K35" s="247"/>
      <c r="L35" s="244"/>
      <c r="M35" s="270">
        <f t="shared" ref="M35:M45" si="11">K35+L35</f>
        <v>0</v>
      </c>
      <c r="N35" s="243"/>
      <c r="O35" s="244"/>
      <c r="P35" s="271">
        <f t="shared" ref="P35:P45" si="12">N35+O35</f>
        <v>0</v>
      </c>
      <c r="Q35" s="243"/>
      <c r="R35" s="244"/>
      <c r="S35" s="271">
        <f t="shared" ref="S35:S45" si="13">Q35+R35</f>
        <v>0</v>
      </c>
      <c r="T35" s="247"/>
      <c r="U35" s="244"/>
      <c r="V35" s="270">
        <f t="shared" ref="V35:V45" si="14">T35+U35</f>
        <v>0</v>
      </c>
      <c r="W35" s="243"/>
      <c r="X35" s="244"/>
      <c r="Y35" s="271">
        <f t="shared" ref="Y35:Y45" si="15">W35+X35</f>
        <v>0</v>
      </c>
      <c r="Z35" s="243"/>
      <c r="AA35" s="244"/>
      <c r="AB35" s="271">
        <f t="shared" ref="AB35:AB45" si="16">Z35+AA35</f>
        <v>0</v>
      </c>
      <c r="AC35" s="243"/>
      <c r="AD35" s="244"/>
      <c r="AE35" s="271">
        <f t="shared" ref="AE35:AE45" si="17">AC35+AD35</f>
        <v>0</v>
      </c>
      <c r="AF35" s="243"/>
      <c r="AG35" s="244"/>
      <c r="AH35" s="271">
        <f t="shared" ref="AH35:AH45" si="18">AF35+AG35</f>
        <v>0</v>
      </c>
      <c r="AI35" s="256">
        <f t="shared" ref="AI35:AI45" si="19">SUM(E35,H35,K35,N35,Q35,T35,W35,Z35,AC35,AF35)</f>
        <v>0</v>
      </c>
      <c r="AJ35" s="257">
        <f t="shared" ref="AJ35:AJ45" si="20">SUM(F35,I35,L35,O35,R35,U35,X35,AA35,AD35,AG35)</f>
        <v>0</v>
      </c>
      <c r="AK35" s="40">
        <f t="shared" ref="AK35:AK45" si="21">SUM(G35,J35,M35,P35,S35,V35,Y35,AB35,AE35,AH35)</f>
        <v>0</v>
      </c>
    </row>
    <row r="36" spans="1:38" s="32" customFormat="1">
      <c r="A36" s="1443" t="str">
        <f>IF('Summary - SS'!A29:D29&lt;&gt;"",'Summary - SS'!A29:D29,"")</f>
        <v>Prop C - Start Up</v>
      </c>
      <c r="B36" s="1444"/>
      <c r="C36" s="1444"/>
      <c r="D36" s="1444"/>
      <c r="E36" s="243"/>
      <c r="F36" s="244"/>
      <c r="G36" s="271">
        <f t="shared" si="9"/>
        <v>0</v>
      </c>
      <c r="H36" s="247"/>
      <c r="I36" s="244"/>
      <c r="J36" s="271">
        <f t="shared" si="10"/>
        <v>0</v>
      </c>
      <c r="K36" s="247"/>
      <c r="L36" s="244"/>
      <c r="M36" s="270">
        <f t="shared" si="11"/>
        <v>0</v>
      </c>
      <c r="N36" s="243"/>
      <c r="O36" s="244"/>
      <c r="P36" s="271">
        <f t="shared" si="12"/>
        <v>0</v>
      </c>
      <c r="Q36" s="243"/>
      <c r="R36" s="244"/>
      <c r="S36" s="271">
        <f t="shared" si="13"/>
        <v>0</v>
      </c>
      <c r="T36" s="247"/>
      <c r="U36" s="244"/>
      <c r="V36" s="270">
        <f t="shared" si="14"/>
        <v>0</v>
      </c>
      <c r="W36" s="243"/>
      <c r="X36" s="244"/>
      <c r="Y36" s="271">
        <f t="shared" si="15"/>
        <v>0</v>
      </c>
      <c r="Z36" s="243"/>
      <c r="AA36" s="244"/>
      <c r="AB36" s="271">
        <f t="shared" si="16"/>
        <v>0</v>
      </c>
      <c r="AC36" s="243"/>
      <c r="AD36" s="244"/>
      <c r="AE36" s="271">
        <f t="shared" si="17"/>
        <v>0</v>
      </c>
      <c r="AF36" s="243"/>
      <c r="AG36" s="244"/>
      <c r="AH36" s="271">
        <f t="shared" si="18"/>
        <v>0</v>
      </c>
      <c r="AI36" s="256">
        <f t="shared" si="19"/>
        <v>0</v>
      </c>
      <c r="AJ36" s="257">
        <f t="shared" si="20"/>
        <v>0</v>
      </c>
      <c r="AK36" s="40">
        <f t="shared" si="21"/>
        <v>0</v>
      </c>
    </row>
    <row r="37" spans="1:38" s="32" customFormat="1">
      <c r="A37" s="1443" t="str">
        <f>IF('Summary - SS'!A30:D30&lt;&gt;"",'Summary - SS'!A30:D30,"")</f>
        <v/>
      </c>
      <c r="B37" s="1444"/>
      <c r="C37" s="1444"/>
      <c r="D37" s="1444"/>
      <c r="E37" s="243"/>
      <c r="F37" s="244"/>
      <c r="G37" s="271">
        <f t="shared" si="9"/>
        <v>0</v>
      </c>
      <c r="H37" s="247"/>
      <c r="I37" s="244"/>
      <c r="J37" s="271">
        <f t="shared" si="10"/>
        <v>0</v>
      </c>
      <c r="K37" s="247"/>
      <c r="L37" s="244"/>
      <c r="M37" s="270">
        <f t="shared" si="11"/>
        <v>0</v>
      </c>
      <c r="N37" s="243"/>
      <c r="O37" s="244"/>
      <c r="P37" s="271">
        <f t="shared" si="12"/>
        <v>0</v>
      </c>
      <c r="Q37" s="243"/>
      <c r="R37" s="244"/>
      <c r="S37" s="271">
        <f t="shared" si="13"/>
        <v>0</v>
      </c>
      <c r="T37" s="247"/>
      <c r="U37" s="244"/>
      <c r="V37" s="270">
        <f t="shared" si="14"/>
        <v>0</v>
      </c>
      <c r="W37" s="243"/>
      <c r="X37" s="244"/>
      <c r="Y37" s="271">
        <f t="shared" si="15"/>
        <v>0</v>
      </c>
      <c r="Z37" s="243"/>
      <c r="AA37" s="244"/>
      <c r="AB37" s="271">
        <f t="shared" si="16"/>
        <v>0</v>
      </c>
      <c r="AC37" s="243"/>
      <c r="AD37" s="244"/>
      <c r="AE37" s="271">
        <f t="shared" si="17"/>
        <v>0</v>
      </c>
      <c r="AF37" s="243"/>
      <c r="AG37" s="244"/>
      <c r="AH37" s="271">
        <f t="shared" si="18"/>
        <v>0</v>
      </c>
      <c r="AI37" s="256">
        <f t="shared" si="19"/>
        <v>0</v>
      </c>
      <c r="AJ37" s="257">
        <f t="shared" si="20"/>
        <v>0</v>
      </c>
      <c r="AK37" s="40">
        <f t="shared" si="21"/>
        <v>0</v>
      </c>
    </row>
    <row r="38" spans="1:38" s="32" customFormat="1">
      <c r="A38" s="1443" t="str">
        <f>IF('Summary - SS'!A31:D31&lt;&gt;"",'Summary - SS'!A31:D31,"")</f>
        <v/>
      </c>
      <c r="B38" s="1444"/>
      <c r="C38" s="1444"/>
      <c r="D38" s="1444"/>
      <c r="E38" s="243"/>
      <c r="F38" s="244"/>
      <c r="G38" s="271">
        <f t="shared" si="9"/>
        <v>0</v>
      </c>
      <c r="H38" s="247"/>
      <c r="I38" s="244"/>
      <c r="J38" s="271">
        <f t="shared" si="10"/>
        <v>0</v>
      </c>
      <c r="K38" s="247"/>
      <c r="L38" s="244"/>
      <c r="M38" s="270">
        <f t="shared" si="11"/>
        <v>0</v>
      </c>
      <c r="N38" s="243"/>
      <c r="O38" s="244"/>
      <c r="P38" s="271">
        <f t="shared" si="12"/>
        <v>0</v>
      </c>
      <c r="Q38" s="243"/>
      <c r="R38" s="244"/>
      <c r="S38" s="271">
        <f t="shared" si="13"/>
        <v>0</v>
      </c>
      <c r="T38" s="247"/>
      <c r="U38" s="244"/>
      <c r="V38" s="270">
        <f t="shared" si="14"/>
        <v>0</v>
      </c>
      <c r="W38" s="243"/>
      <c r="X38" s="244"/>
      <c r="Y38" s="271">
        <f t="shared" si="15"/>
        <v>0</v>
      </c>
      <c r="Z38" s="243"/>
      <c r="AA38" s="244"/>
      <c r="AB38" s="271">
        <f t="shared" si="16"/>
        <v>0</v>
      </c>
      <c r="AC38" s="243"/>
      <c r="AD38" s="244"/>
      <c r="AE38" s="271">
        <f t="shared" si="17"/>
        <v>0</v>
      </c>
      <c r="AF38" s="243"/>
      <c r="AG38" s="244"/>
      <c r="AH38" s="271">
        <f t="shared" si="18"/>
        <v>0</v>
      </c>
      <c r="AI38" s="256">
        <f t="shared" si="19"/>
        <v>0</v>
      </c>
      <c r="AJ38" s="257">
        <f t="shared" si="20"/>
        <v>0</v>
      </c>
      <c r="AK38" s="40">
        <f t="shared" si="21"/>
        <v>0</v>
      </c>
    </row>
    <row r="39" spans="1:38" s="32" customFormat="1">
      <c r="A39" s="1443" t="str">
        <f>IF('Summary - SS'!A32:D32&lt;&gt;"",'Summary - SS'!A32:D32,"")</f>
        <v/>
      </c>
      <c r="B39" s="1444"/>
      <c r="C39" s="1444"/>
      <c r="D39" s="1444"/>
      <c r="E39" s="243"/>
      <c r="F39" s="244"/>
      <c r="G39" s="271">
        <f t="shared" si="9"/>
        <v>0</v>
      </c>
      <c r="H39" s="247"/>
      <c r="I39" s="244"/>
      <c r="J39" s="271">
        <f t="shared" si="10"/>
        <v>0</v>
      </c>
      <c r="K39" s="247"/>
      <c r="L39" s="244"/>
      <c r="M39" s="270">
        <f t="shared" si="11"/>
        <v>0</v>
      </c>
      <c r="N39" s="243"/>
      <c r="O39" s="244"/>
      <c r="P39" s="271">
        <f t="shared" si="12"/>
        <v>0</v>
      </c>
      <c r="Q39" s="243"/>
      <c r="R39" s="244"/>
      <c r="S39" s="271">
        <f t="shared" si="13"/>
        <v>0</v>
      </c>
      <c r="T39" s="247"/>
      <c r="U39" s="244"/>
      <c r="V39" s="270">
        <f t="shared" si="14"/>
        <v>0</v>
      </c>
      <c r="W39" s="243"/>
      <c r="X39" s="244"/>
      <c r="Y39" s="271">
        <f t="shared" si="15"/>
        <v>0</v>
      </c>
      <c r="Z39" s="243"/>
      <c r="AA39" s="244"/>
      <c r="AB39" s="271">
        <f t="shared" si="16"/>
        <v>0</v>
      </c>
      <c r="AC39" s="243"/>
      <c r="AD39" s="244"/>
      <c r="AE39" s="271">
        <f t="shared" si="17"/>
        <v>0</v>
      </c>
      <c r="AF39" s="243"/>
      <c r="AG39" s="244"/>
      <c r="AH39" s="271">
        <f t="shared" si="18"/>
        <v>0</v>
      </c>
      <c r="AI39" s="256">
        <f t="shared" si="19"/>
        <v>0</v>
      </c>
      <c r="AJ39" s="257">
        <f t="shared" si="20"/>
        <v>0</v>
      </c>
      <c r="AK39" s="40">
        <f t="shared" si="21"/>
        <v>0</v>
      </c>
    </row>
    <row r="40" spans="1:38" s="32" customFormat="1">
      <c r="A40" s="1443" t="str">
        <f>IF('Summary - SS'!A33:D33&lt;&gt;"",'Summary - SS'!A33:D33,"")</f>
        <v/>
      </c>
      <c r="B40" s="1444"/>
      <c r="C40" s="1444"/>
      <c r="D40" s="1444"/>
      <c r="E40" s="243"/>
      <c r="F40" s="244"/>
      <c r="G40" s="271">
        <f t="shared" si="9"/>
        <v>0</v>
      </c>
      <c r="H40" s="247"/>
      <c r="I40" s="244"/>
      <c r="J40" s="271">
        <f t="shared" si="10"/>
        <v>0</v>
      </c>
      <c r="K40" s="247"/>
      <c r="L40" s="244"/>
      <c r="M40" s="270">
        <f t="shared" si="11"/>
        <v>0</v>
      </c>
      <c r="N40" s="243"/>
      <c r="O40" s="244"/>
      <c r="P40" s="271">
        <f t="shared" si="12"/>
        <v>0</v>
      </c>
      <c r="Q40" s="243"/>
      <c r="R40" s="244"/>
      <c r="S40" s="271">
        <f t="shared" si="13"/>
        <v>0</v>
      </c>
      <c r="T40" s="247"/>
      <c r="U40" s="244"/>
      <c r="V40" s="270">
        <f t="shared" si="14"/>
        <v>0</v>
      </c>
      <c r="W40" s="243"/>
      <c r="X40" s="244"/>
      <c r="Y40" s="271">
        <f t="shared" si="15"/>
        <v>0</v>
      </c>
      <c r="Z40" s="243"/>
      <c r="AA40" s="244"/>
      <c r="AB40" s="271">
        <f t="shared" si="16"/>
        <v>0</v>
      </c>
      <c r="AC40" s="243"/>
      <c r="AD40" s="244"/>
      <c r="AE40" s="271">
        <f t="shared" si="17"/>
        <v>0</v>
      </c>
      <c r="AF40" s="243"/>
      <c r="AG40" s="244"/>
      <c r="AH40" s="271">
        <f t="shared" si="18"/>
        <v>0</v>
      </c>
      <c r="AI40" s="256">
        <f t="shared" si="19"/>
        <v>0</v>
      </c>
      <c r="AJ40" s="257">
        <f t="shared" si="20"/>
        <v>0</v>
      </c>
      <c r="AK40" s="40">
        <f t="shared" si="21"/>
        <v>0</v>
      </c>
    </row>
    <row r="41" spans="1:38" s="32" customFormat="1">
      <c r="A41" s="1443" t="str">
        <f>IF('Summary - SS'!A34:D34&lt;&gt;"",'Summary - SS'!A34:D34,"")</f>
        <v/>
      </c>
      <c r="B41" s="1444"/>
      <c r="C41" s="1444"/>
      <c r="D41" s="1444"/>
      <c r="E41" s="243"/>
      <c r="F41" s="244"/>
      <c r="G41" s="271">
        <f t="shared" si="9"/>
        <v>0</v>
      </c>
      <c r="H41" s="247"/>
      <c r="I41" s="244"/>
      <c r="J41" s="271">
        <f t="shared" si="10"/>
        <v>0</v>
      </c>
      <c r="K41" s="247"/>
      <c r="L41" s="244"/>
      <c r="M41" s="270">
        <f t="shared" si="11"/>
        <v>0</v>
      </c>
      <c r="N41" s="243"/>
      <c r="O41" s="244"/>
      <c r="P41" s="271">
        <f t="shared" si="12"/>
        <v>0</v>
      </c>
      <c r="Q41" s="243"/>
      <c r="R41" s="244"/>
      <c r="S41" s="271">
        <f t="shared" si="13"/>
        <v>0</v>
      </c>
      <c r="T41" s="247"/>
      <c r="U41" s="244"/>
      <c r="V41" s="270">
        <f t="shared" si="14"/>
        <v>0</v>
      </c>
      <c r="W41" s="243"/>
      <c r="X41" s="244"/>
      <c r="Y41" s="271">
        <f t="shared" si="15"/>
        <v>0</v>
      </c>
      <c r="Z41" s="243"/>
      <c r="AA41" s="244"/>
      <c r="AB41" s="271">
        <f t="shared" si="16"/>
        <v>0</v>
      </c>
      <c r="AC41" s="243"/>
      <c r="AD41" s="244"/>
      <c r="AE41" s="271">
        <f t="shared" si="17"/>
        <v>0</v>
      </c>
      <c r="AF41" s="243"/>
      <c r="AG41" s="244"/>
      <c r="AH41" s="271">
        <f t="shared" si="18"/>
        <v>0</v>
      </c>
      <c r="AI41" s="256">
        <f t="shared" si="19"/>
        <v>0</v>
      </c>
      <c r="AJ41" s="257">
        <f t="shared" si="20"/>
        <v>0</v>
      </c>
      <c r="AK41" s="40">
        <f t="shared" si="21"/>
        <v>0</v>
      </c>
    </row>
    <row r="42" spans="1:38" s="32" customFormat="1">
      <c r="A42" s="1443" t="str">
        <f>IF('Summary - SS'!A35:D35&lt;&gt;"",'Summary - SS'!A35:D35,"")</f>
        <v/>
      </c>
      <c r="B42" s="1444"/>
      <c r="C42" s="1444"/>
      <c r="D42" s="1444"/>
      <c r="E42" s="243"/>
      <c r="F42" s="244"/>
      <c r="G42" s="271">
        <f t="shared" si="9"/>
        <v>0</v>
      </c>
      <c r="H42" s="247"/>
      <c r="I42" s="244"/>
      <c r="J42" s="271">
        <f t="shared" si="10"/>
        <v>0</v>
      </c>
      <c r="K42" s="247"/>
      <c r="L42" s="244"/>
      <c r="M42" s="270">
        <f t="shared" si="11"/>
        <v>0</v>
      </c>
      <c r="N42" s="243"/>
      <c r="O42" s="244"/>
      <c r="P42" s="271">
        <f t="shared" si="12"/>
        <v>0</v>
      </c>
      <c r="Q42" s="243"/>
      <c r="R42" s="244"/>
      <c r="S42" s="271">
        <f t="shared" si="13"/>
        <v>0</v>
      </c>
      <c r="T42" s="247"/>
      <c r="U42" s="244"/>
      <c r="V42" s="270">
        <f t="shared" si="14"/>
        <v>0</v>
      </c>
      <c r="W42" s="243"/>
      <c r="X42" s="244"/>
      <c r="Y42" s="271">
        <f t="shared" si="15"/>
        <v>0</v>
      </c>
      <c r="Z42" s="243"/>
      <c r="AA42" s="244"/>
      <c r="AB42" s="271">
        <f t="shared" si="16"/>
        <v>0</v>
      </c>
      <c r="AC42" s="243"/>
      <c r="AD42" s="244"/>
      <c r="AE42" s="271">
        <f t="shared" si="17"/>
        <v>0</v>
      </c>
      <c r="AF42" s="243"/>
      <c r="AG42" s="244"/>
      <c r="AH42" s="271">
        <f t="shared" si="18"/>
        <v>0</v>
      </c>
      <c r="AI42" s="256">
        <f t="shared" si="19"/>
        <v>0</v>
      </c>
      <c r="AJ42" s="257">
        <f t="shared" si="20"/>
        <v>0</v>
      </c>
      <c r="AK42" s="40">
        <f t="shared" si="21"/>
        <v>0</v>
      </c>
    </row>
    <row r="43" spans="1:38" s="32" customFormat="1">
      <c r="A43" s="1443" t="str">
        <f>IF('Summary - SS'!A36:D36&lt;&gt;"",'Summary - SS'!A36:D36,"")</f>
        <v/>
      </c>
      <c r="B43" s="1444"/>
      <c r="C43" s="1444"/>
      <c r="D43" s="1444"/>
      <c r="E43" s="243"/>
      <c r="F43" s="244"/>
      <c r="G43" s="271">
        <f t="shared" si="9"/>
        <v>0</v>
      </c>
      <c r="H43" s="247"/>
      <c r="I43" s="244"/>
      <c r="J43" s="271">
        <f t="shared" si="10"/>
        <v>0</v>
      </c>
      <c r="K43" s="247"/>
      <c r="L43" s="244"/>
      <c r="M43" s="270">
        <f t="shared" si="11"/>
        <v>0</v>
      </c>
      <c r="N43" s="243"/>
      <c r="O43" s="244"/>
      <c r="P43" s="271">
        <f t="shared" si="12"/>
        <v>0</v>
      </c>
      <c r="Q43" s="243"/>
      <c r="R43" s="244"/>
      <c r="S43" s="271">
        <f t="shared" si="13"/>
        <v>0</v>
      </c>
      <c r="T43" s="247"/>
      <c r="U43" s="244"/>
      <c r="V43" s="270">
        <f t="shared" si="14"/>
        <v>0</v>
      </c>
      <c r="W43" s="243"/>
      <c r="X43" s="244"/>
      <c r="Y43" s="271">
        <f t="shared" si="15"/>
        <v>0</v>
      </c>
      <c r="Z43" s="243"/>
      <c r="AA43" s="244"/>
      <c r="AB43" s="271">
        <f t="shared" si="16"/>
        <v>0</v>
      </c>
      <c r="AC43" s="243"/>
      <c r="AD43" s="244"/>
      <c r="AE43" s="271">
        <f t="shared" si="17"/>
        <v>0</v>
      </c>
      <c r="AF43" s="243"/>
      <c r="AG43" s="244"/>
      <c r="AH43" s="271">
        <f t="shared" si="18"/>
        <v>0</v>
      </c>
      <c r="AI43" s="256">
        <f t="shared" si="19"/>
        <v>0</v>
      </c>
      <c r="AJ43" s="257">
        <f t="shared" si="20"/>
        <v>0</v>
      </c>
      <c r="AK43" s="40">
        <f t="shared" si="21"/>
        <v>0</v>
      </c>
    </row>
    <row r="44" spans="1:38" s="32" customFormat="1">
      <c r="A44" s="1443" t="str">
        <f>IF('Summary - SS'!A37:D37&lt;&gt;"",'Summary - SS'!A37:D37,"")</f>
        <v/>
      </c>
      <c r="B44" s="1444"/>
      <c r="C44" s="1444"/>
      <c r="D44" s="1444"/>
      <c r="E44" s="243"/>
      <c r="F44" s="244"/>
      <c r="G44" s="271">
        <f t="shared" si="9"/>
        <v>0</v>
      </c>
      <c r="H44" s="247"/>
      <c r="I44" s="244"/>
      <c r="J44" s="271">
        <f t="shared" si="10"/>
        <v>0</v>
      </c>
      <c r="K44" s="247"/>
      <c r="L44" s="244"/>
      <c r="M44" s="270">
        <f t="shared" si="11"/>
        <v>0</v>
      </c>
      <c r="N44" s="243"/>
      <c r="O44" s="244"/>
      <c r="P44" s="271">
        <f t="shared" si="12"/>
        <v>0</v>
      </c>
      <c r="Q44" s="243"/>
      <c r="R44" s="244"/>
      <c r="S44" s="271">
        <f t="shared" si="13"/>
        <v>0</v>
      </c>
      <c r="T44" s="247"/>
      <c r="U44" s="244"/>
      <c r="V44" s="270">
        <f t="shared" si="14"/>
        <v>0</v>
      </c>
      <c r="W44" s="243"/>
      <c r="X44" s="244"/>
      <c r="Y44" s="271">
        <f t="shared" si="15"/>
        <v>0</v>
      </c>
      <c r="Z44" s="243"/>
      <c r="AA44" s="244"/>
      <c r="AB44" s="271">
        <f t="shared" si="16"/>
        <v>0</v>
      </c>
      <c r="AC44" s="243"/>
      <c r="AD44" s="244"/>
      <c r="AE44" s="271">
        <f t="shared" si="17"/>
        <v>0</v>
      </c>
      <c r="AF44" s="243"/>
      <c r="AG44" s="244"/>
      <c r="AH44" s="271">
        <f t="shared" si="18"/>
        <v>0</v>
      </c>
      <c r="AI44" s="256">
        <f t="shared" si="19"/>
        <v>0</v>
      </c>
      <c r="AJ44" s="257">
        <f t="shared" si="20"/>
        <v>0</v>
      </c>
      <c r="AK44" s="40">
        <f t="shared" si="21"/>
        <v>0</v>
      </c>
    </row>
    <row r="45" spans="1:38" s="32" customFormat="1">
      <c r="A45" s="1443" t="str">
        <f>IF('Summary - SS'!A38:D38&lt;&gt;"",'Summary - SS'!A38:D38,"")</f>
        <v/>
      </c>
      <c r="B45" s="1444"/>
      <c r="C45" s="1444"/>
      <c r="D45" s="1444"/>
      <c r="E45" s="243"/>
      <c r="F45" s="244"/>
      <c r="G45" s="271">
        <f t="shared" si="9"/>
        <v>0</v>
      </c>
      <c r="H45" s="247"/>
      <c r="I45" s="244"/>
      <c r="J45" s="271">
        <f t="shared" si="10"/>
        <v>0</v>
      </c>
      <c r="K45" s="247"/>
      <c r="L45" s="244"/>
      <c r="M45" s="270">
        <f t="shared" si="11"/>
        <v>0</v>
      </c>
      <c r="N45" s="243"/>
      <c r="O45" s="244"/>
      <c r="P45" s="271">
        <f t="shared" si="12"/>
        <v>0</v>
      </c>
      <c r="Q45" s="243"/>
      <c r="R45" s="244"/>
      <c r="S45" s="271">
        <f t="shared" si="13"/>
        <v>0</v>
      </c>
      <c r="T45" s="247"/>
      <c r="U45" s="244"/>
      <c r="V45" s="270">
        <f t="shared" si="14"/>
        <v>0</v>
      </c>
      <c r="W45" s="243"/>
      <c r="X45" s="244"/>
      <c r="Y45" s="271">
        <f t="shared" si="15"/>
        <v>0</v>
      </c>
      <c r="Z45" s="243"/>
      <c r="AA45" s="244"/>
      <c r="AB45" s="271">
        <f t="shared" si="16"/>
        <v>0</v>
      </c>
      <c r="AC45" s="243"/>
      <c r="AD45" s="244"/>
      <c r="AE45" s="271">
        <f t="shared" si="17"/>
        <v>0</v>
      </c>
      <c r="AF45" s="243"/>
      <c r="AG45" s="244"/>
      <c r="AH45" s="271">
        <f t="shared" si="18"/>
        <v>0</v>
      </c>
      <c r="AI45" s="256">
        <f t="shared" si="19"/>
        <v>0</v>
      </c>
      <c r="AJ45" s="257">
        <f t="shared" si="20"/>
        <v>0</v>
      </c>
      <c r="AK45" s="40">
        <f t="shared" si="21"/>
        <v>0</v>
      </c>
    </row>
    <row r="46" spans="1:38">
      <c r="A46" s="1443" t="str">
        <f>IF('Summary - SS'!A39:D39&lt;&gt;"",'Summary - SS'!A39:D39,"")</f>
        <v/>
      </c>
      <c r="B46" s="1444"/>
      <c r="C46" s="1444"/>
      <c r="D46" s="1444"/>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7"/>
        <v>0</v>
      </c>
      <c r="AJ46" s="257">
        <f t="shared" si="7"/>
        <v>0</v>
      </c>
      <c r="AK46" s="40">
        <f t="shared" si="7"/>
        <v>0</v>
      </c>
    </row>
    <row r="47" spans="1:38">
      <c r="A47" s="1443" t="str">
        <f>IF('Summary - SS'!A40:D40&lt;&gt;"",'Summary - SS'!A40:D40,"")</f>
        <v/>
      </c>
      <c r="B47" s="1444"/>
      <c r="C47" s="1444"/>
      <c r="D47" s="1444"/>
      <c r="E47" s="233"/>
      <c r="F47" s="244"/>
      <c r="G47" s="271">
        <f t="shared" ref="G47:G48" si="22">E47+F47</f>
        <v>0</v>
      </c>
      <c r="H47" s="235"/>
      <c r="I47" s="244"/>
      <c r="J47" s="271">
        <f t="shared" ref="J47:J48" si="23">H47+I47</f>
        <v>0</v>
      </c>
      <c r="K47" s="235"/>
      <c r="L47" s="244"/>
      <c r="M47" s="270">
        <f t="shared" ref="M47:M48" si="24">K47+L47</f>
        <v>0</v>
      </c>
      <c r="N47" s="233"/>
      <c r="O47" s="244"/>
      <c r="P47" s="271">
        <f t="shared" ref="P47:P48" si="25">N47+O47</f>
        <v>0</v>
      </c>
      <c r="Q47" s="233"/>
      <c r="R47" s="244"/>
      <c r="S47" s="271">
        <f t="shared" ref="S47:S48" si="26">Q47+R47</f>
        <v>0</v>
      </c>
      <c r="T47" s="235"/>
      <c r="U47" s="244"/>
      <c r="V47" s="270">
        <f t="shared" ref="V47:V48" si="27">T47+U47</f>
        <v>0</v>
      </c>
      <c r="W47" s="233"/>
      <c r="X47" s="244"/>
      <c r="Y47" s="271">
        <f t="shared" ref="Y47:Y48" si="28">W47+X47</f>
        <v>0</v>
      </c>
      <c r="Z47" s="233"/>
      <c r="AA47" s="244"/>
      <c r="AB47" s="271">
        <f t="shared" ref="AB47:AB48" si="29">Z47+AA47</f>
        <v>0</v>
      </c>
      <c r="AC47" s="233"/>
      <c r="AD47" s="244"/>
      <c r="AE47" s="271">
        <f t="shared" ref="AE47:AE48" si="30">AC47+AD47</f>
        <v>0</v>
      </c>
      <c r="AF47" s="233"/>
      <c r="AG47" s="244"/>
      <c r="AH47" s="271">
        <f t="shared" ref="AH47:AH48" si="31">AF47+AG47</f>
        <v>0</v>
      </c>
      <c r="AI47" s="256">
        <f t="shared" ref="AI47:AI48" si="32">SUM(E47,H47,K47,N47,Q47,T47,W47,Z47,AC47,AF47)</f>
        <v>0</v>
      </c>
      <c r="AJ47" s="257">
        <f t="shared" ref="AJ47:AJ48" si="33">SUM(F47,I47,L47,O47,R47,U47,X47,AA47,AD47,AG47)</f>
        <v>0</v>
      </c>
      <c r="AK47" s="40">
        <f t="shared" ref="AK47:AK48" si="34">SUM(G47,J47,M47,P47,S47,V47,Y47,AB47,AE47,AH47)</f>
        <v>0</v>
      </c>
    </row>
    <row r="48" spans="1:38">
      <c r="A48" s="1443" t="str">
        <f>IF('Summary - SS'!A41:D41&lt;&gt;"",'Summary - SS'!A41:D41,"")</f>
        <v/>
      </c>
      <c r="B48" s="1444"/>
      <c r="C48" s="1444"/>
      <c r="D48" s="1444"/>
      <c r="E48" s="233"/>
      <c r="F48" s="244"/>
      <c r="G48" s="271">
        <f t="shared" si="22"/>
        <v>0</v>
      </c>
      <c r="H48" s="235"/>
      <c r="I48" s="244"/>
      <c r="J48" s="271">
        <f t="shared" si="23"/>
        <v>0</v>
      </c>
      <c r="K48" s="235"/>
      <c r="L48" s="244"/>
      <c r="M48" s="270">
        <f t="shared" si="24"/>
        <v>0</v>
      </c>
      <c r="N48" s="233"/>
      <c r="O48" s="244"/>
      <c r="P48" s="271">
        <f t="shared" si="25"/>
        <v>0</v>
      </c>
      <c r="Q48" s="233"/>
      <c r="R48" s="244"/>
      <c r="S48" s="271">
        <f t="shared" si="26"/>
        <v>0</v>
      </c>
      <c r="T48" s="235"/>
      <c r="U48" s="244"/>
      <c r="V48" s="270">
        <f t="shared" si="27"/>
        <v>0</v>
      </c>
      <c r="W48" s="233"/>
      <c r="X48" s="244"/>
      <c r="Y48" s="271">
        <f t="shared" si="28"/>
        <v>0</v>
      </c>
      <c r="Z48" s="233"/>
      <c r="AA48" s="244"/>
      <c r="AB48" s="271">
        <f t="shared" si="29"/>
        <v>0</v>
      </c>
      <c r="AC48" s="233"/>
      <c r="AD48" s="244"/>
      <c r="AE48" s="271">
        <f t="shared" si="30"/>
        <v>0</v>
      </c>
      <c r="AF48" s="233"/>
      <c r="AG48" s="244"/>
      <c r="AH48" s="271">
        <f t="shared" si="31"/>
        <v>0</v>
      </c>
      <c r="AI48" s="256">
        <f t="shared" si="32"/>
        <v>0</v>
      </c>
      <c r="AJ48" s="257">
        <f t="shared" si="33"/>
        <v>0</v>
      </c>
      <c r="AK48" s="40">
        <f t="shared" si="34"/>
        <v>0</v>
      </c>
    </row>
    <row r="49" spans="1:39">
      <c r="A49" s="1443" t="str">
        <f>IF('Summary - SS'!A42:D42&lt;&gt;"",'Summary - SS'!A42:D42,"")</f>
        <v/>
      </c>
      <c r="B49" s="1444"/>
      <c r="C49" s="1444"/>
      <c r="D49" s="1444"/>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7"/>
        <v>0</v>
      </c>
      <c r="AJ49" s="257">
        <f t="shared" si="7"/>
        <v>0</v>
      </c>
      <c r="AK49" s="45">
        <f t="shared" si="7"/>
        <v>0</v>
      </c>
    </row>
    <row r="50" spans="1:39">
      <c r="A50" s="1443" t="str">
        <f>IF('Summary - SS'!A43:D43&lt;&gt;"",'Summary - SS'!A43:D43,"")</f>
        <v/>
      </c>
      <c r="B50" s="1444"/>
      <c r="C50" s="1444"/>
      <c r="D50" s="1444"/>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7"/>
        <v>0</v>
      </c>
      <c r="AJ50" s="257">
        <f t="shared" si="7"/>
        <v>0</v>
      </c>
      <c r="AK50" s="45">
        <f>SUM(G50,J50,M50,P50,S50,V50,Y50,AB50,AE50,AH50)</f>
        <v>0</v>
      </c>
    </row>
    <row r="51" spans="1:39">
      <c r="A51" s="1443" t="str">
        <f>IF('Summary - SS'!A44:D44&lt;&gt;"",'Summary - SS'!A44:D44,"")</f>
        <v/>
      </c>
      <c r="B51" s="1444"/>
      <c r="C51" s="1444"/>
      <c r="D51" s="1444"/>
      <c r="E51" s="233"/>
      <c r="F51" s="244"/>
      <c r="G51" s="271">
        <f t="shared" ref="G51:G52" si="35">E51+F51</f>
        <v>0</v>
      </c>
      <c r="H51" s="235"/>
      <c r="I51" s="244"/>
      <c r="J51" s="271">
        <f t="shared" ref="J51:J52" si="36">H51+I51</f>
        <v>0</v>
      </c>
      <c r="K51" s="235"/>
      <c r="L51" s="244"/>
      <c r="M51" s="270">
        <f t="shared" ref="M51:M52" si="37">K51+L51</f>
        <v>0</v>
      </c>
      <c r="N51" s="233"/>
      <c r="O51" s="244"/>
      <c r="P51" s="271">
        <f t="shared" ref="P51:P52" si="38">N51+O51</f>
        <v>0</v>
      </c>
      <c r="Q51" s="233"/>
      <c r="R51" s="244"/>
      <c r="S51" s="271">
        <f t="shared" ref="S51:S52" si="39">Q51+R51</f>
        <v>0</v>
      </c>
      <c r="T51" s="235"/>
      <c r="U51" s="244"/>
      <c r="V51" s="270">
        <f t="shared" ref="V51:V52" si="40">T51+U51</f>
        <v>0</v>
      </c>
      <c r="W51" s="233"/>
      <c r="X51" s="244"/>
      <c r="Y51" s="271">
        <f t="shared" ref="Y51:Y52" si="41">W51+X51</f>
        <v>0</v>
      </c>
      <c r="Z51" s="233"/>
      <c r="AA51" s="244"/>
      <c r="AB51" s="271">
        <f t="shared" ref="AB51:AB52" si="42">Z51+AA51</f>
        <v>0</v>
      </c>
      <c r="AC51" s="233"/>
      <c r="AD51" s="244"/>
      <c r="AE51" s="271">
        <f t="shared" ref="AE51:AE52" si="43">AC51+AD51</f>
        <v>0</v>
      </c>
      <c r="AF51" s="233"/>
      <c r="AG51" s="244"/>
      <c r="AH51" s="271">
        <f t="shared" ref="AH51:AH52" si="44">AF51+AG51</f>
        <v>0</v>
      </c>
      <c r="AI51" s="256">
        <f t="shared" si="7"/>
        <v>0</v>
      </c>
      <c r="AJ51" s="257">
        <f t="shared" si="7"/>
        <v>0</v>
      </c>
      <c r="AK51" s="45">
        <f t="shared" si="7"/>
        <v>0</v>
      </c>
    </row>
    <row r="52" spans="1:39">
      <c r="A52" s="1443" t="str">
        <f>IF('Summary - SS'!A45:D45&lt;&gt;"",'Summary - SS'!A45:D45,"")</f>
        <v/>
      </c>
      <c r="B52" s="1444"/>
      <c r="C52" s="1444"/>
      <c r="D52" s="1444"/>
      <c r="E52" s="233"/>
      <c r="F52" s="244"/>
      <c r="G52" s="271">
        <f t="shared" si="35"/>
        <v>0</v>
      </c>
      <c r="H52" s="235"/>
      <c r="I52" s="244"/>
      <c r="J52" s="271">
        <f t="shared" si="36"/>
        <v>0</v>
      </c>
      <c r="K52" s="235"/>
      <c r="L52" s="244"/>
      <c r="M52" s="270">
        <f t="shared" si="37"/>
        <v>0</v>
      </c>
      <c r="N52" s="233"/>
      <c r="O52" s="244"/>
      <c r="P52" s="271">
        <f t="shared" si="38"/>
        <v>0</v>
      </c>
      <c r="Q52" s="233"/>
      <c r="R52" s="244"/>
      <c r="S52" s="271">
        <f t="shared" si="39"/>
        <v>0</v>
      </c>
      <c r="T52" s="235"/>
      <c r="U52" s="244"/>
      <c r="V52" s="270">
        <f t="shared" si="40"/>
        <v>0</v>
      </c>
      <c r="W52" s="233"/>
      <c r="X52" s="244"/>
      <c r="Y52" s="271">
        <f t="shared" si="41"/>
        <v>0</v>
      </c>
      <c r="Z52" s="233"/>
      <c r="AA52" s="244"/>
      <c r="AB52" s="271">
        <f t="shared" si="42"/>
        <v>0</v>
      </c>
      <c r="AC52" s="233"/>
      <c r="AD52" s="244"/>
      <c r="AE52" s="271">
        <f t="shared" si="43"/>
        <v>0</v>
      </c>
      <c r="AF52" s="233"/>
      <c r="AG52" s="244"/>
      <c r="AH52" s="271">
        <f t="shared" si="44"/>
        <v>0</v>
      </c>
      <c r="AI52" s="256">
        <f t="shared" si="7"/>
        <v>0</v>
      </c>
      <c r="AJ52" s="257">
        <f t="shared" si="7"/>
        <v>0</v>
      </c>
      <c r="AK52" s="45">
        <f t="shared" si="7"/>
        <v>0</v>
      </c>
    </row>
    <row r="53" spans="1:39" s="32" customFormat="1">
      <c r="A53" s="1451" t="s">
        <v>272</v>
      </c>
      <c r="B53" s="1452"/>
      <c r="C53" s="1452"/>
      <c r="D53" s="1452"/>
      <c r="E53" s="598">
        <f t="shared" ref="E53:AH53" si="45">ROUND(SUM(E34:E52),0)</f>
        <v>0</v>
      </c>
      <c r="F53" s="599">
        <f t="shared" si="45"/>
        <v>0</v>
      </c>
      <c r="G53" s="600">
        <f t="shared" si="45"/>
        <v>0</v>
      </c>
      <c r="H53" s="601">
        <f t="shared" si="45"/>
        <v>0</v>
      </c>
      <c r="I53" s="599">
        <f t="shared" si="45"/>
        <v>0</v>
      </c>
      <c r="J53" s="600">
        <f t="shared" si="45"/>
        <v>0</v>
      </c>
      <c r="K53" s="601">
        <f t="shared" si="45"/>
        <v>0</v>
      </c>
      <c r="L53" s="599">
        <f t="shared" si="45"/>
        <v>0</v>
      </c>
      <c r="M53" s="602">
        <f t="shared" si="45"/>
        <v>0</v>
      </c>
      <c r="N53" s="598">
        <f t="shared" si="45"/>
        <v>0</v>
      </c>
      <c r="O53" s="599">
        <f t="shared" si="45"/>
        <v>0</v>
      </c>
      <c r="P53" s="600">
        <f t="shared" si="45"/>
        <v>0</v>
      </c>
      <c r="Q53" s="598">
        <f t="shared" si="45"/>
        <v>0</v>
      </c>
      <c r="R53" s="599">
        <f t="shared" si="45"/>
        <v>0</v>
      </c>
      <c r="S53" s="600">
        <f t="shared" si="45"/>
        <v>0</v>
      </c>
      <c r="T53" s="601">
        <f t="shared" si="45"/>
        <v>0</v>
      </c>
      <c r="U53" s="599">
        <f t="shared" si="45"/>
        <v>0</v>
      </c>
      <c r="V53" s="602">
        <f t="shared" si="45"/>
        <v>0</v>
      </c>
      <c r="W53" s="598">
        <f t="shared" si="45"/>
        <v>0</v>
      </c>
      <c r="X53" s="599">
        <f t="shared" si="45"/>
        <v>0</v>
      </c>
      <c r="Y53" s="600">
        <f t="shared" si="45"/>
        <v>0</v>
      </c>
      <c r="Z53" s="601">
        <f t="shared" si="45"/>
        <v>0</v>
      </c>
      <c r="AA53" s="599">
        <f t="shared" si="45"/>
        <v>0</v>
      </c>
      <c r="AB53" s="600">
        <f t="shared" si="45"/>
        <v>0</v>
      </c>
      <c r="AC53" s="598">
        <f t="shared" si="45"/>
        <v>0</v>
      </c>
      <c r="AD53" s="599">
        <f t="shared" si="45"/>
        <v>0</v>
      </c>
      <c r="AE53" s="600">
        <f t="shared" si="45"/>
        <v>0</v>
      </c>
      <c r="AF53" s="598">
        <f t="shared" si="45"/>
        <v>0</v>
      </c>
      <c r="AG53" s="599">
        <f t="shared" si="45"/>
        <v>0</v>
      </c>
      <c r="AH53" s="604">
        <f t="shared" si="45"/>
        <v>0</v>
      </c>
      <c r="AI53" s="606">
        <f>SUM(E53,H53,K53,N53,Q53,T53,W53,Z53,AC53,AF53)</f>
        <v>0</v>
      </c>
      <c r="AJ53" s="607">
        <f>SUM(F53,I53,L53,O53,R53,U53,X53,AA53,AD53,AG53)</f>
        <v>0</v>
      </c>
      <c r="AK53" s="603">
        <f>SUM(G53,J53,M53,P53,S53,V53,Y53,AB53,AE53,AH53)</f>
        <v>0</v>
      </c>
      <c r="AL53" s="184"/>
      <c r="AM53" s="184"/>
    </row>
    <row r="54" spans="1:39" ht="9" customHeight="1">
      <c r="A54" s="1306"/>
      <c r="B54" s="1306"/>
      <c r="C54" s="1306"/>
      <c r="D54" s="1306"/>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7" t="s">
        <v>273</v>
      </c>
      <c r="B55" s="1307"/>
      <c r="C55" s="1307"/>
      <c r="D55" s="1307"/>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18" t="str">
        <f>IF('Summary - SS'!A49:D49&lt;&gt;"",'Summary - SS'!A49:D49,"")</f>
        <v/>
      </c>
      <c r="B56" s="1318"/>
      <c r="C56" s="1318"/>
      <c r="D56" s="1318"/>
      <c r="E56" s="233"/>
      <c r="F56" s="234"/>
      <c r="G56" s="424">
        <f t="shared" ref="G56:G59" si="46">E56+F56</f>
        <v>0</v>
      </c>
      <c r="H56" s="235"/>
      <c r="I56" s="234"/>
      <c r="J56" s="424">
        <f t="shared" ref="J56:J59" si="47">H56+I56</f>
        <v>0</v>
      </c>
      <c r="K56" s="235"/>
      <c r="L56" s="234"/>
      <c r="M56" s="425">
        <f t="shared" ref="M56:M59" si="48">K56+L56</f>
        <v>0</v>
      </c>
      <c r="N56" s="233"/>
      <c r="O56" s="234"/>
      <c r="P56" s="424">
        <f t="shared" ref="P56:P59" si="49">N56+O56</f>
        <v>0</v>
      </c>
      <c r="Q56" s="233"/>
      <c r="R56" s="234"/>
      <c r="S56" s="424">
        <f t="shared" ref="S56:S59" si="50">Q56+R56</f>
        <v>0</v>
      </c>
      <c r="T56" s="235"/>
      <c r="U56" s="234"/>
      <c r="V56" s="425">
        <f t="shared" ref="V56:V59" si="51">T56+U56</f>
        <v>0</v>
      </c>
      <c r="W56" s="233"/>
      <c r="X56" s="234"/>
      <c r="Y56" s="424">
        <f t="shared" ref="Y56:Y59" si="52">W56+X56</f>
        <v>0</v>
      </c>
      <c r="Z56" s="233"/>
      <c r="AA56" s="234"/>
      <c r="AB56" s="424">
        <f t="shared" ref="AB56:AB59" si="53">Z56+AA56</f>
        <v>0</v>
      </c>
      <c r="AC56" s="233"/>
      <c r="AD56" s="234"/>
      <c r="AE56" s="424">
        <f t="shared" ref="AE56:AE59" si="54">AC56+AD56</f>
        <v>0</v>
      </c>
      <c r="AF56" s="233"/>
      <c r="AG56" s="234"/>
      <c r="AH56" s="424">
        <f t="shared" ref="AH56:AH59" si="55">AF56+AG56</f>
        <v>0</v>
      </c>
      <c r="AI56" s="425">
        <f t="shared" ref="AI56:AK62" si="56">SUM(E56,H56,K56,N56,Q56,T56,W56,Z56,AC56,AF56)</f>
        <v>0</v>
      </c>
      <c r="AJ56" s="185">
        <f t="shared" si="56"/>
        <v>0</v>
      </c>
      <c r="AK56" s="424">
        <f t="shared" si="56"/>
        <v>0</v>
      </c>
      <c r="AM56" s="41"/>
    </row>
    <row r="57" spans="1:39">
      <c r="A57" s="1318" t="str">
        <f>IF('Summary - SS'!A50:D50&lt;&gt;"",'Summary - SS'!A50:D50,"")</f>
        <v/>
      </c>
      <c r="B57" s="1318"/>
      <c r="C57" s="1318"/>
      <c r="D57" s="1318"/>
      <c r="E57" s="233"/>
      <c r="F57" s="234"/>
      <c r="G57" s="424">
        <f t="shared" si="46"/>
        <v>0</v>
      </c>
      <c r="H57" s="235"/>
      <c r="I57" s="234"/>
      <c r="J57" s="424">
        <f t="shared" si="47"/>
        <v>0</v>
      </c>
      <c r="K57" s="235"/>
      <c r="L57" s="234"/>
      <c r="M57" s="425">
        <f t="shared" si="48"/>
        <v>0</v>
      </c>
      <c r="N57" s="233"/>
      <c r="O57" s="234"/>
      <c r="P57" s="424">
        <f t="shared" si="49"/>
        <v>0</v>
      </c>
      <c r="Q57" s="233"/>
      <c r="R57" s="234"/>
      <c r="S57" s="424">
        <f t="shared" si="50"/>
        <v>0</v>
      </c>
      <c r="T57" s="235"/>
      <c r="U57" s="234"/>
      <c r="V57" s="425">
        <f t="shared" si="51"/>
        <v>0</v>
      </c>
      <c r="W57" s="233"/>
      <c r="X57" s="234"/>
      <c r="Y57" s="424">
        <f t="shared" si="52"/>
        <v>0</v>
      </c>
      <c r="Z57" s="233"/>
      <c r="AA57" s="234"/>
      <c r="AB57" s="424">
        <f t="shared" si="53"/>
        <v>0</v>
      </c>
      <c r="AC57" s="233"/>
      <c r="AD57" s="234"/>
      <c r="AE57" s="424">
        <f t="shared" si="54"/>
        <v>0</v>
      </c>
      <c r="AF57" s="233"/>
      <c r="AG57" s="234"/>
      <c r="AH57" s="424">
        <f t="shared" si="55"/>
        <v>0</v>
      </c>
      <c r="AI57" s="425">
        <f t="shared" si="56"/>
        <v>0</v>
      </c>
      <c r="AJ57" s="426">
        <f t="shared" si="56"/>
        <v>0</v>
      </c>
      <c r="AK57" s="45">
        <f t="shared" si="56"/>
        <v>0</v>
      </c>
      <c r="AM57" s="41"/>
    </row>
    <row r="58" spans="1:39">
      <c r="A58" s="1318" t="str">
        <f>IF('Summary - SS'!A51:D51&lt;&gt;"",'Summary - SS'!A51:D51,"")</f>
        <v/>
      </c>
      <c r="B58" s="1318"/>
      <c r="C58" s="1318"/>
      <c r="D58" s="1318"/>
      <c r="E58" s="233"/>
      <c r="F58" s="234"/>
      <c r="G58" s="424">
        <f t="shared" si="46"/>
        <v>0</v>
      </c>
      <c r="H58" s="235"/>
      <c r="I58" s="234"/>
      <c r="J58" s="424">
        <f t="shared" si="47"/>
        <v>0</v>
      </c>
      <c r="K58" s="235"/>
      <c r="L58" s="234"/>
      <c r="M58" s="425">
        <f t="shared" si="48"/>
        <v>0</v>
      </c>
      <c r="N58" s="233"/>
      <c r="O58" s="234"/>
      <c r="P58" s="424">
        <f t="shared" si="49"/>
        <v>0</v>
      </c>
      <c r="Q58" s="233"/>
      <c r="R58" s="234"/>
      <c r="S58" s="424">
        <f t="shared" si="50"/>
        <v>0</v>
      </c>
      <c r="T58" s="235"/>
      <c r="U58" s="234"/>
      <c r="V58" s="425">
        <f t="shared" si="51"/>
        <v>0</v>
      </c>
      <c r="W58" s="233"/>
      <c r="X58" s="234"/>
      <c r="Y58" s="424">
        <f t="shared" si="52"/>
        <v>0</v>
      </c>
      <c r="Z58" s="233"/>
      <c r="AA58" s="234"/>
      <c r="AB58" s="424">
        <f t="shared" si="53"/>
        <v>0</v>
      </c>
      <c r="AC58" s="233"/>
      <c r="AD58" s="234"/>
      <c r="AE58" s="424">
        <f t="shared" si="54"/>
        <v>0</v>
      </c>
      <c r="AF58" s="233"/>
      <c r="AG58" s="234"/>
      <c r="AH58" s="424">
        <f t="shared" si="55"/>
        <v>0</v>
      </c>
      <c r="AI58" s="425">
        <f t="shared" si="56"/>
        <v>0</v>
      </c>
      <c r="AJ58" s="426">
        <f t="shared" si="56"/>
        <v>0</v>
      </c>
      <c r="AK58" s="45">
        <f t="shared" si="56"/>
        <v>0</v>
      </c>
    </row>
    <row r="59" spans="1:39">
      <c r="A59" s="1193" t="str">
        <f>IF('Summary - SS'!A52:D52&lt;&gt;"",'Summary - SS'!A52:D52,"")</f>
        <v/>
      </c>
      <c r="B59" s="1193"/>
      <c r="C59" s="1193"/>
      <c r="D59" s="1193"/>
      <c r="E59" s="233"/>
      <c r="F59" s="234"/>
      <c r="G59" s="424">
        <f t="shared" si="46"/>
        <v>0</v>
      </c>
      <c r="H59" s="235"/>
      <c r="I59" s="234"/>
      <c r="J59" s="424">
        <f t="shared" si="47"/>
        <v>0</v>
      </c>
      <c r="K59" s="235"/>
      <c r="L59" s="234"/>
      <c r="M59" s="425">
        <f t="shared" si="48"/>
        <v>0</v>
      </c>
      <c r="N59" s="233"/>
      <c r="O59" s="234"/>
      <c r="P59" s="424">
        <f t="shared" si="49"/>
        <v>0</v>
      </c>
      <c r="Q59" s="233"/>
      <c r="R59" s="234"/>
      <c r="S59" s="424">
        <f t="shared" si="50"/>
        <v>0</v>
      </c>
      <c r="T59" s="235"/>
      <c r="U59" s="234"/>
      <c r="V59" s="425">
        <f t="shared" si="51"/>
        <v>0</v>
      </c>
      <c r="W59" s="233"/>
      <c r="X59" s="234"/>
      <c r="Y59" s="424">
        <f t="shared" si="52"/>
        <v>0</v>
      </c>
      <c r="Z59" s="233"/>
      <c r="AA59" s="234"/>
      <c r="AB59" s="424">
        <f t="shared" si="53"/>
        <v>0</v>
      </c>
      <c r="AC59" s="233"/>
      <c r="AD59" s="234"/>
      <c r="AE59" s="424">
        <f t="shared" si="54"/>
        <v>0</v>
      </c>
      <c r="AF59" s="233"/>
      <c r="AG59" s="234"/>
      <c r="AH59" s="424">
        <f t="shared" si="55"/>
        <v>0</v>
      </c>
      <c r="AI59" s="425">
        <f t="shared" si="56"/>
        <v>0</v>
      </c>
      <c r="AJ59" s="426">
        <f t="shared" si="56"/>
        <v>0</v>
      </c>
      <c r="AK59" s="45">
        <f t="shared" si="56"/>
        <v>0</v>
      </c>
    </row>
    <row r="60" spans="1:39" ht="18" customHeight="1">
      <c r="A60" s="1193" t="s">
        <v>274</v>
      </c>
      <c r="B60" s="1193"/>
      <c r="C60" s="1193"/>
      <c r="D60" s="1193"/>
      <c r="E60" s="284">
        <f t="shared" ref="E60:AH60" si="57">ROUND(SUM(E55:E59),0)</f>
        <v>0</v>
      </c>
      <c r="F60" s="285">
        <f t="shared" si="57"/>
        <v>0</v>
      </c>
      <c r="G60" s="286">
        <f t="shared" si="57"/>
        <v>0</v>
      </c>
      <c r="H60" s="287">
        <f t="shared" si="57"/>
        <v>0</v>
      </c>
      <c r="I60" s="285">
        <f t="shared" si="57"/>
        <v>0</v>
      </c>
      <c r="J60" s="286">
        <f t="shared" si="57"/>
        <v>0</v>
      </c>
      <c r="K60" s="287">
        <f t="shared" si="57"/>
        <v>0</v>
      </c>
      <c r="L60" s="285">
        <f t="shared" si="57"/>
        <v>0</v>
      </c>
      <c r="M60" s="261">
        <f t="shared" si="57"/>
        <v>0</v>
      </c>
      <c r="N60" s="284">
        <f t="shared" si="57"/>
        <v>0</v>
      </c>
      <c r="O60" s="285">
        <f t="shared" si="57"/>
        <v>0</v>
      </c>
      <c r="P60" s="286">
        <f t="shared" si="57"/>
        <v>0</v>
      </c>
      <c r="Q60" s="284">
        <f t="shared" si="57"/>
        <v>0</v>
      </c>
      <c r="R60" s="285">
        <f t="shared" si="57"/>
        <v>0</v>
      </c>
      <c r="S60" s="286">
        <f t="shared" si="57"/>
        <v>0</v>
      </c>
      <c r="T60" s="287">
        <f t="shared" si="57"/>
        <v>0</v>
      </c>
      <c r="U60" s="285">
        <f t="shared" si="57"/>
        <v>0</v>
      </c>
      <c r="V60" s="261">
        <f t="shared" si="57"/>
        <v>0</v>
      </c>
      <c r="W60" s="284">
        <f t="shared" si="57"/>
        <v>0</v>
      </c>
      <c r="X60" s="285">
        <f t="shared" si="57"/>
        <v>0</v>
      </c>
      <c r="Y60" s="286">
        <f t="shared" si="57"/>
        <v>0</v>
      </c>
      <c r="Z60" s="284">
        <f t="shared" si="57"/>
        <v>0</v>
      </c>
      <c r="AA60" s="285">
        <f t="shared" si="57"/>
        <v>0</v>
      </c>
      <c r="AB60" s="286">
        <f t="shared" si="57"/>
        <v>0</v>
      </c>
      <c r="AC60" s="284">
        <f t="shared" si="57"/>
        <v>0</v>
      </c>
      <c r="AD60" s="285">
        <f t="shared" si="57"/>
        <v>0</v>
      </c>
      <c r="AE60" s="286">
        <f t="shared" si="57"/>
        <v>0</v>
      </c>
      <c r="AF60" s="284">
        <f t="shared" si="57"/>
        <v>0</v>
      </c>
      <c r="AG60" s="285">
        <f t="shared" si="57"/>
        <v>0</v>
      </c>
      <c r="AH60" s="286">
        <f t="shared" si="57"/>
        <v>0</v>
      </c>
      <c r="AI60" s="261">
        <f t="shared" si="56"/>
        <v>0</v>
      </c>
      <c r="AJ60" s="262">
        <f t="shared" si="56"/>
        <v>0</v>
      </c>
      <c r="AK60" s="44">
        <f t="shared" si="56"/>
        <v>0</v>
      </c>
    </row>
    <row r="61" spans="1:39" ht="18" customHeight="1">
      <c r="A61" s="1193"/>
      <c r="B61" s="1193"/>
      <c r="C61" s="1193"/>
      <c r="D61" s="1193"/>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3" t="s">
        <v>275</v>
      </c>
      <c r="B62" s="1193"/>
      <c r="C62" s="1193"/>
      <c r="D62" s="1193"/>
      <c r="E62" s="631">
        <f>E53+E60</f>
        <v>0</v>
      </c>
      <c r="F62" s="375">
        <f t="shared" ref="F62:AH62" si="58">F53+F60</f>
        <v>0</v>
      </c>
      <c r="G62" s="632">
        <f t="shared" si="58"/>
        <v>0</v>
      </c>
      <c r="H62" s="375">
        <f t="shared" si="58"/>
        <v>0</v>
      </c>
      <c r="I62" s="375">
        <f t="shared" si="58"/>
        <v>0</v>
      </c>
      <c r="J62" s="632">
        <f t="shared" si="58"/>
        <v>0</v>
      </c>
      <c r="K62" s="375">
        <f t="shared" si="58"/>
        <v>0</v>
      </c>
      <c r="L62" s="375">
        <f t="shared" si="58"/>
        <v>0</v>
      </c>
      <c r="M62" s="374">
        <f t="shared" si="58"/>
        <v>0</v>
      </c>
      <c r="N62" s="631">
        <f t="shared" si="58"/>
        <v>0</v>
      </c>
      <c r="O62" s="375">
        <f t="shared" si="58"/>
        <v>0</v>
      </c>
      <c r="P62" s="632">
        <f t="shared" si="58"/>
        <v>0</v>
      </c>
      <c r="Q62" s="631">
        <f t="shared" si="58"/>
        <v>0</v>
      </c>
      <c r="R62" s="375">
        <f t="shared" si="58"/>
        <v>0</v>
      </c>
      <c r="S62" s="632">
        <f t="shared" si="58"/>
        <v>0</v>
      </c>
      <c r="T62" s="375">
        <f t="shared" si="58"/>
        <v>0</v>
      </c>
      <c r="U62" s="375">
        <f t="shared" si="58"/>
        <v>0</v>
      </c>
      <c r="V62" s="374">
        <f t="shared" si="58"/>
        <v>0</v>
      </c>
      <c r="W62" s="631">
        <f t="shared" si="58"/>
        <v>0</v>
      </c>
      <c r="X62" s="375">
        <f t="shared" si="58"/>
        <v>0</v>
      </c>
      <c r="Y62" s="632">
        <f t="shared" si="58"/>
        <v>0</v>
      </c>
      <c r="Z62" s="631">
        <f t="shared" si="58"/>
        <v>0</v>
      </c>
      <c r="AA62" s="375">
        <f t="shared" si="58"/>
        <v>0</v>
      </c>
      <c r="AB62" s="632">
        <f t="shared" si="58"/>
        <v>0</v>
      </c>
      <c r="AC62" s="631">
        <f t="shared" si="58"/>
        <v>0</v>
      </c>
      <c r="AD62" s="375">
        <f t="shared" si="58"/>
        <v>0</v>
      </c>
      <c r="AE62" s="632">
        <f t="shared" si="58"/>
        <v>0</v>
      </c>
      <c r="AF62" s="631">
        <f t="shared" si="58"/>
        <v>0</v>
      </c>
      <c r="AG62" s="375">
        <f t="shared" si="58"/>
        <v>0</v>
      </c>
      <c r="AH62" s="632">
        <f t="shared" si="58"/>
        <v>0</v>
      </c>
      <c r="AI62" s="374">
        <f t="shared" si="56"/>
        <v>0</v>
      </c>
      <c r="AJ62" s="257">
        <f t="shared" si="56"/>
        <v>0</v>
      </c>
      <c r="AK62" s="431">
        <f>SUM(G62,J62,M62,P62,S62,V62,Y62,AB62,AE62,AH62)</f>
        <v>0</v>
      </c>
    </row>
    <row r="63" spans="1:39">
      <c r="A63" s="1201" t="s">
        <v>276</v>
      </c>
      <c r="B63" s="1201"/>
      <c r="C63" s="1201"/>
      <c r="D63" s="1201"/>
      <c r="E63" s="268">
        <f>IF(AND(E62-E31&gt;-2,E62-E31&lt;2),0,E62-E31)</f>
        <v>0</v>
      </c>
      <c r="F63" s="376"/>
      <c r="G63" s="282">
        <f>IF(AND(G62-G31&gt;-2,G62-G31&lt;2),0,G62-G31)</f>
        <v>0</v>
      </c>
      <c r="H63" s="466">
        <f>IF(AND(H62-H31&gt;-2,H62-H31&lt;2),0,H62-H31)</f>
        <v>0</v>
      </c>
      <c r="I63" s="476"/>
      <c r="J63" s="465">
        <f>IF(AND(J62-J31&gt;-2,J62-J31&lt;2),0,J62-J31)</f>
        <v>0</v>
      </c>
      <c r="K63" s="466">
        <f>IF(AND(K62-K31&gt;-2,K62-K31&lt;2),0,K62-K31)</f>
        <v>0</v>
      </c>
      <c r="L63" s="476"/>
      <c r="M63" s="467">
        <f>IF(AND(M62-M31&gt;-2,M62-M31&lt;2),0,M62-M31)</f>
        <v>0</v>
      </c>
      <c r="N63" s="464">
        <f>IF(AND(N62-N31&gt;-2,N62-N31&lt;2),0,N62-N31)</f>
        <v>0</v>
      </c>
      <c r="O63" s="476"/>
      <c r="P63" s="465">
        <f>IF(AND(P62-P31&gt;-2,P62-P31&lt;2),0,P62-P31)</f>
        <v>0</v>
      </c>
      <c r="Q63" s="464">
        <f>IF(AND(Q62-Q31&gt;-2,Q62-Q31&lt;2),0,Q62-Q31)</f>
        <v>0</v>
      </c>
      <c r="R63" s="476"/>
      <c r="S63" s="465">
        <f>IF(AND(S62-S31&gt;-2,S62-S31&lt;2),0,S62-S31)</f>
        <v>0</v>
      </c>
      <c r="T63" s="466">
        <f>IF(AND(T62-T31&gt;-2,T62-T31&lt;2),0,T62-T31)</f>
        <v>0</v>
      </c>
      <c r="U63" s="476"/>
      <c r="V63" s="467">
        <f>IF(AND(V62-V31&gt;-2,V62-V31&lt;2),0,V62-V31)</f>
        <v>0</v>
      </c>
      <c r="W63" s="464">
        <f>IF(AND(W62-W31&gt;-2,W62-W31&lt;2),0,W62-W31)</f>
        <v>0</v>
      </c>
      <c r="X63" s="476"/>
      <c r="Y63" s="465">
        <f>IF(AND(Y62-Y31&gt;-2,Y62-Y31&lt;2),0,Y62-Y31)</f>
        <v>0</v>
      </c>
      <c r="Z63" s="464">
        <f>IF(AND(Z62-Z31&gt;-2,Z62-Z31&lt;2),0,Z62-Z31)</f>
        <v>0</v>
      </c>
      <c r="AA63" s="476"/>
      <c r="AB63" s="465">
        <f>IF(AND(AB62-AB31&gt;-2,AB62-AB31&lt;2),0,AB62-AB31)</f>
        <v>0</v>
      </c>
      <c r="AC63" s="464">
        <f>IF(AND(AC62-AC31&gt;-2,AC62-AC31&lt;2),0,AC62-AC31)</f>
        <v>0</v>
      </c>
      <c r="AD63" s="476"/>
      <c r="AE63" s="465">
        <f>IF(AND(AE62-AE31&gt;-2,AE62-AE31&lt;2),0,AE62-AE31)</f>
        <v>0</v>
      </c>
      <c r="AF63" s="464">
        <f>IF(AND(AF62-AF31&gt;-2,AF62-AF31&lt;2),0,AF62-AF31)</f>
        <v>0</v>
      </c>
      <c r="AG63" s="476"/>
      <c r="AH63" s="465">
        <f>IF(AND(AH62-AH31&gt;-2,AH62-AH31&lt;2),0,AH62-AH31)</f>
        <v>0</v>
      </c>
      <c r="AI63" s="261">
        <f>IF(AND(AI62-AI31&gt;-4,AI62-AI31&lt;4),0,AI62-AI31)</f>
        <v>0</v>
      </c>
      <c r="AJ63" s="169"/>
      <c r="AK63" s="468">
        <f>IF(AND(AK62-AK31&gt;-4,AK62-AK31&lt;4),0,AK62-AK31)</f>
        <v>0</v>
      </c>
      <c r="AL63" s="46"/>
      <c r="AM63" s="46"/>
    </row>
    <row r="64" spans="1:39" ht="12.95"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00000000000001" customHeight="1">
      <c r="A65" s="62"/>
      <c r="B65" s="62"/>
      <c r="C65" s="62"/>
      <c r="D65" s="62"/>
      <c r="E65" s="56"/>
      <c r="AH65" s="52"/>
      <c r="AI65" s="52"/>
    </row>
    <row r="66" spans="1:35" ht="20.100000000000001" customHeight="1">
      <c r="A66" s="62"/>
      <c r="B66" s="62"/>
      <c r="C66" s="62"/>
      <c r="D66" s="62"/>
      <c r="E66" s="56"/>
      <c r="AH66" s="52"/>
      <c r="AI66" s="52"/>
    </row>
    <row r="67" spans="1:35">
      <c r="A67" s="808" t="s">
        <v>278</v>
      </c>
      <c r="B67" s="1183" t="str">
        <f>IF('Summary - SS'!B60:D60&lt;&gt;"",'Summary - SS'!B60:D60,"")</f>
        <v/>
      </c>
      <c r="C67" s="1183"/>
      <c r="D67" s="1183"/>
      <c r="E67" s="56"/>
    </row>
    <row r="68" spans="1:35">
      <c r="A68" s="808" t="s">
        <v>279</v>
      </c>
      <c r="B68" s="1183" t="str">
        <f>IF('Summary - SS'!B61:D61&lt;&gt;"",'Summary - SS'!B61:D61,"")</f>
        <v/>
      </c>
      <c r="C68" s="1183"/>
      <c r="D68" s="1183"/>
      <c r="E68" s="56"/>
    </row>
    <row r="69" spans="1:35" ht="17.25" customHeight="1">
      <c r="A69" s="808" t="s">
        <v>280</v>
      </c>
      <c r="B69" s="1183" t="str">
        <f>IF('Summary - SS'!B62:D62&lt;&gt;"",'Summary - SS'!B62:D62,"")</f>
        <v/>
      </c>
      <c r="C69" s="1183"/>
      <c r="D69" s="1183"/>
      <c r="E69" s="56"/>
      <c r="AH69" s="53"/>
    </row>
    <row r="70" spans="1:35" ht="17.25" customHeight="1">
      <c r="A70" s="808" t="s">
        <v>281</v>
      </c>
      <c r="B70" s="1183" t="str">
        <f>IF('Summary - SS'!B63:D63&lt;&gt;"",'Summary - SS'!B63:D63,"")</f>
        <v/>
      </c>
      <c r="C70" s="1183"/>
      <c r="D70" s="1183"/>
      <c r="E70" s="56"/>
      <c r="AH70" s="53"/>
    </row>
    <row r="71" spans="1:35" ht="15.75" customHeight="1">
      <c r="A71" s="1193"/>
      <c r="B71" s="1193"/>
      <c r="C71" s="1193"/>
      <c r="D71" s="830"/>
      <c r="E71" s="189"/>
    </row>
    <row r="72" spans="1:35">
      <c r="A72" s="1585" t="s">
        <v>282</v>
      </c>
      <c r="B72" s="1586"/>
      <c r="C72" s="1587" t="e">
        <f>_xlfn.SINGLE('Summary - SS'!#REF!)</f>
        <v>#REF!</v>
      </c>
      <c r="D72" s="1588"/>
    </row>
    <row r="87" spans="1:37">
      <c r="A87" s="49" t="s">
        <v>231</v>
      </c>
      <c r="B87" s="49"/>
      <c r="C87" s="49"/>
      <c r="D87" s="49"/>
      <c r="E87" s="49">
        <v>1</v>
      </c>
      <c r="F87" s="49">
        <v>1</v>
      </c>
      <c r="G87" s="49">
        <v>1</v>
      </c>
      <c r="H87" s="49">
        <f>E87+1</f>
        <v>2</v>
      </c>
      <c r="I87" s="49">
        <f t="shared" ref="I87:AH87" si="59">F87+1</f>
        <v>2</v>
      </c>
      <c r="J87" s="49">
        <f t="shared" si="59"/>
        <v>2</v>
      </c>
      <c r="K87" s="49">
        <f t="shared" si="59"/>
        <v>3</v>
      </c>
      <c r="L87" s="49">
        <f t="shared" si="59"/>
        <v>3</v>
      </c>
      <c r="M87" s="49">
        <f t="shared" si="59"/>
        <v>3</v>
      </c>
      <c r="N87" s="49">
        <f t="shared" si="59"/>
        <v>4</v>
      </c>
      <c r="O87" s="49">
        <f t="shared" si="59"/>
        <v>4</v>
      </c>
      <c r="P87" s="49">
        <f t="shared" si="59"/>
        <v>4</v>
      </c>
      <c r="Q87" s="49">
        <f t="shared" si="59"/>
        <v>5</v>
      </c>
      <c r="R87" s="49">
        <f t="shared" si="59"/>
        <v>5</v>
      </c>
      <c r="S87" s="49">
        <f t="shared" si="59"/>
        <v>5</v>
      </c>
      <c r="T87" s="49">
        <f t="shared" si="59"/>
        <v>6</v>
      </c>
      <c r="U87" s="49">
        <f t="shared" si="59"/>
        <v>6</v>
      </c>
      <c r="V87" s="49">
        <f t="shared" si="59"/>
        <v>6</v>
      </c>
      <c r="W87" s="49">
        <f t="shared" si="59"/>
        <v>7</v>
      </c>
      <c r="X87" s="49">
        <f t="shared" si="59"/>
        <v>7</v>
      </c>
      <c r="Y87" s="49">
        <f t="shared" si="59"/>
        <v>7</v>
      </c>
      <c r="Z87" s="49">
        <f t="shared" si="59"/>
        <v>8</v>
      </c>
      <c r="AA87" s="49">
        <f t="shared" si="59"/>
        <v>8</v>
      </c>
      <c r="AB87" s="49">
        <f t="shared" si="59"/>
        <v>8</v>
      </c>
      <c r="AC87" s="49">
        <f t="shared" si="59"/>
        <v>9</v>
      </c>
      <c r="AD87" s="49">
        <f t="shared" si="59"/>
        <v>9</v>
      </c>
      <c r="AE87" s="49">
        <f t="shared" si="59"/>
        <v>9</v>
      </c>
      <c r="AF87" s="49">
        <f t="shared" si="59"/>
        <v>10</v>
      </c>
      <c r="AG87" s="49">
        <f t="shared" si="59"/>
        <v>10</v>
      </c>
      <c r="AH87" s="49">
        <f t="shared" si="59"/>
        <v>10</v>
      </c>
      <c r="AI87" s="49">
        <f>$D$5</f>
        <v>5</v>
      </c>
      <c r="AJ87" s="49" t="e">
        <f>$D$6</f>
        <v>#REF!</v>
      </c>
      <c r="AK87" s="49" t="e">
        <f>$D$6</f>
        <v>#REF!</v>
      </c>
    </row>
    <row r="88" spans="1:37">
      <c r="A88" s="49" t="s">
        <v>232</v>
      </c>
      <c r="B88" s="49"/>
      <c r="C88" s="49"/>
      <c r="D88" s="49"/>
      <c r="E88" s="50" t="e">
        <f>'Summary - SS'!#REF!</f>
        <v>#REF!</v>
      </c>
      <c r="F88" s="50" t="e">
        <f>'Summary - SS'!#REF!</f>
        <v>#REF!</v>
      </c>
      <c r="G88" s="50">
        <f>'Summary - SS'!E80</f>
        <v>45413</v>
      </c>
      <c r="H88" s="50" t="e">
        <f>'Summary - SS'!#REF!</f>
        <v>#REF!</v>
      </c>
      <c r="I88" s="50" t="e">
        <f>'Summary - SS'!#REF!</f>
        <v>#REF!</v>
      </c>
      <c r="J88" s="50">
        <f>'Summary - SS'!F80</f>
        <v>45474</v>
      </c>
      <c r="K88" s="50" t="e">
        <f>'Summary - SS'!#REF!</f>
        <v>#REF!</v>
      </c>
      <c r="L88" s="50" t="e">
        <f>'Summary - SS'!#REF!</f>
        <v>#REF!</v>
      </c>
      <c r="M88" s="50">
        <f>'Summary - SS'!G80</f>
        <v>45839</v>
      </c>
      <c r="N88" s="50" t="e">
        <f>'Summary - SS'!#REF!</f>
        <v>#REF!</v>
      </c>
      <c r="O88" s="50" t="e">
        <f>'Summary - SS'!#REF!</f>
        <v>#REF!</v>
      </c>
      <c r="P88" s="50">
        <f>'Summary - SS'!H80</f>
        <v>46204</v>
      </c>
      <c r="Q88" s="50" t="e">
        <f>'Summary - SS'!#REF!</f>
        <v>#REF!</v>
      </c>
      <c r="R88" s="50" t="e">
        <f>'Summary - SS'!#REF!</f>
        <v>#REF!</v>
      </c>
      <c r="S88" s="50">
        <f>'Summary - SS'!I80</f>
        <v>46569</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45413</v>
      </c>
      <c r="AJ88" s="50">
        <f>$B$6</f>
        <v>45413</v>
      </c>
      <c r="AK88" s="50">
        <f>$B$6</f>
        <v>45413</v>
      </c>
    </row>
    <row r="89" spans="1:37" ht="13.5" customHeight="1">
      <c r="A89" s="49" t="s">
        <v>233</v>
      </c>
      <c r="B89" s="49"/>
      <c r="C89" s="49"/>
      <c r="D89" s="49"/>
      <c r="E89" s="50" t="e">
        <f>'Summary - SS'!#REF!</f>
        <v>#REF!</v>
      </c>
      <c r="F89" s="50" t="e">
        <f>'Summary - SS'!#REF!</f>
        <v>#REF!</v>
      </c>
      <c r="G89" s="50">
        <f>'Summary - SS'!E81</f>
        <v>45473</v>
      </c>
      <c r="H89" s="50" t="e">
        <f>'Summary - SS'!#REF!</f>
        <v>#REF!</v>
      </c>
      <c r="I89" s="50" t="e">
        <f>'Summary - SS'!#REF!</f>
        <v>#REF!</v>
      </c>
      <c r="J89" s="50">
        <f>'Summary - SS'!F81</f>
        <v>45838</v>
      </c>
      <c r="K89" s="50" t="e">
        <f>'Summary - SS'!#REF!</f>
        <v>#REF!</v>
      </c>
      <c r="L89" s="50" t="e">
        <f>'Summary - SS'!#REF!</f>
        <v>#REF!</v>
      </c>
      <c r="M89" s="50">
        <f>'Summary - SS'!G81</f>
        <v>46203</v>
      </c>
      <c r="N89" s="50" t="e">
        <f>'Summary - SS'!#REF!</f>
        <v>#REF!</v>
      </c>
      <c r="O89" s="50" t="e">
        <f>'Summary - SS'!#REF!</f>
        <v>#REF!</v>
      </c>
      <c r="P89" s="50">
        <f>'Summary - SS'!H81</f>
        <v>46568</v>
      </c>
      <c r="Q89" s="50" t="e">
        <f>'Summary - SS'!#REF!</f>
        <v>#REF!</v>
      </c>
      <c r="R89" s="50" t="e">
        <f>'Summary - SS'!#REF!</f>
        <v>#REF!</v>
      </c>
      <c r="S89" s="50">
        <f>'Summary - SS'!I81</f>
        <v>46934</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47238</v>
      </c>
      <c r="AJ89" s="50">
        <f t="shared" ref="AJ89:AK89" si="60">DATE(YEAR(AJ88)+$D$5,MONTH(AJ88),DAY(AJ88))-1</f>
        <v>47238</v>
      </c>
      <c r="AK89" s="50">
        <f t="shared" si="60"/>
        <v>47238</v>
      </c>
    </row>
    <row r="90" spans="1:37">
      <c r="A90" s="49" t="s">
        <v>220</v>
      </c>
      <c r="B90" s="49"/>
      <c r="C90" s="49"/>
      <c r="D90" s="49"/>
      <c r="E90" s="50">
        <f>$B$3</f>
        <v>0</v>
      </c>
      <c r="F90" s="50">
        <f t="shared" ref="F90:AK90" si="61">$B$3</f>
        <v>0</v>
      </c>
      <c r="G90" s="50">
        <f t="shared" si="61"/>
        <v>0</v>
      </c>
      <c r="H90" s="50">
        <f t="shared" si="61"/>
        <v>0</v>
      </c>
      <c r="I90" s="50">
        <f t="shared" si="61"/>
        <v>0</v>
      </c>
      <c r="J90" s="50">
        <f t="shared" si="61"/>
        <v>0</v>
      </c>
      <c r="K90" s="50">
        <f t="shared" si="61"/>
        <v>0</v>
      </c>
      <c r="L90" s="50">
        <f t="shared" si="61"/>
        <v>0</v>
      </c>
      <c r="M90" s="50">
        <f t="shared" si="61"/>
        <v>0</v>
      </c>
      <c r="N90" s="50">
        <f t="shared" si="61"/>
        <v>0</v>
      </c>
      <c r="O90" s="50">
        <f t="shared" si="61"/>
        <v>0</v>
      </c>
      <c r="P90" s="50">
        <f t="shared" si="61"/>
        <v>0</v>
      </c>
      <c r="Q90" s="50">
        <f t="shared" si="61"/>
        <v>0</v>
      </c>
      <c r="R90" s="50">
        <f t="shared" si="61"/>
        <v>0</v>
      </c>
      <c r="S90" s="50">
        <f t="shared" si="61"/>
        <v>0</v>
      </c>
      <c r="T90" s="50">
        <f t="shared" si="61"/>
        <v>0</v>
      </c>
      <c r="U90" s="50">
        <f t="shared" si="61"/>
        <v>0</v>
      </c>
      <c r="V90" s="50">
        <f t="shared" si="61"/>
        <v>0</v>
      </c>
      <c r="W90" s="50">
        <f t="shared" si="61"/>
        <v>0</v>
      </c>
      <c r="X90" s="50">
        <f t="shared" si="61"/>
        <v>0</v>
      </c>
      <c r="Y90" s="50">
        <f t="shared" si="61"/>
        <v>0</v>
      </c>
      <c r="Z90" s="50">
        <f t="shared" si="61"/>
        <v>0</v>
      </c>
      <c r="AA90" s="50">
        <f t="shared" si="61"/>
        <v>0</v>
      </c>
      <c r="AB90" s="50">
        <f t="shared" si="61"/>
        <v>0</v>
      </c>
      <c r="AC90" s="50">
        <f t="shared" si="61"/>
        <v>0</v>
      </c>
      <c r="AD90" s="50">
        <f t="shared" si="61"/>
        <v>0</v>
      </c>
      <c r="AE90" s="50">
        <f t="shared" si="61"/>
        <v>0</v>
      </c>
      <c r="AF90" s="50">
        <f t="shared" si="61"/>
        <v>0</v>
      </c>
      <c r="AG90" s="50">
        <f t="shared" si="61"/>
        <v>0</v>
      </c>
      <c r="AH90" s="50">
        <f t="shared" si="61"/>
        <v>0</v>
      </c>
      <c r="AI90" s="50">
        <f t="shared" si="61"/>
        <v>0</v>
      </c>
      <c r="AJ90" s="50">
        <f t="shared" si="61"/>
        <v>0</v>
      </c>
      <c r="AK90" s="50">
        <f t="shared" si="61"/>
        <v>0</v>
      </c>
    </row>
    <row r="91" spans="1:37">
      <c r="A91" s="51" t="s">
        <v>234</v>
      </c>
      <c r="B91" s="51"/>
      <c r="C91" s="51"/>
      <c r="D91" s="51"/>
      <c r="E91" s="51" t="e">
        <f>IF((AND(E87&gt;$D$5,E87&lt;=$D$6)),E87-$D$5,0)</f>
        <v>#REF!</v>
      </c>
      <c r="F91" s="51" t="e">
        <f t="shared" ref="F91:AH91" si="62">IF((AND(F87&gt;$D$5,F87&lt;=$D$6)),F87-$D$5,0)</f>
        <v>#REF!</v>
      </c>
      <c r="G91" s="51" t="e">
        <f t="shared" si="62"/>
        <v>#REF!</v>
      </c>
      <c r="H91" s="51" t="e">
        <f t="shared" si="62"/>
        <v>#REF!</v>
      </c>
      <c r="I91" s="51" t="e">
        <f t="shared" si="62"/>
        <v>#REF!</v>
      </c>
      <c r="J91" s="51" t="e">
        <f t="shared" si="62"/>
        <v>#REF!</v>
      </c>
      <c r="K91" s="51" t="e">
        <f t="shared" si="62"/>
        <v>#REF!</v>
      </c>
      <c r="L91" s="51" t="e">
        <f t="shared" si="62"/>
        <v>#REF!</v>
      </c>
      <c r="M91" s="51" t="e">
        <f t="shared" si="62"/>
        <v>#REF!</v>
      </c>
      <c r="N91" s="51" t="e">
        <f t="shared" si="62"/>
        <v>#REF!</v>
      </c>
      <c r="O91" s="51" t="e">
        <f t="shared" si="62"/>
        <v>#REF!</v>
      </c>
      <c r="P91" s="51" t="e">
        <f t="shared" si="62"/>
        <v>#REF!</v>
      </c>
      <c r="Q91" s="51" t="e">
        <f t="shared" si="62"/>
        <v>#REF!</v>
      </c>
      <c r="R91" s="51" t="e">
        <f t="shared" si="62"/>
        <v>#REF!</v>
      </c>
      <c r="S91" s="51" t="e">
        <f t="shared" si="62"/>
        <v>#REF!</v>
      </c>
      <c r="T91" s="51" t="e">
        <f t="shared" si="62"/>
        <v>#REF!</v>
      </c>
      <c r="U91" s="51" t="e">
        <f t="shared" si="62"/>
        <v>#REF!</v>
      </c>
      <c r="V91" s="51" t="e">
        <f t="shared" si="62"/>
        <v>#REF!</v>
      </c>
      <c r="W91" s="51" t="e">
        <f t="shared" si="62"/>
        <v>#REF!</v>
      </c>
      <c r="X91" s="51" t="e">
        <f t="shared" si="62"/>
        <v>#REF!</v>
      </c>
      <c r="Y91" s="51" t="e">
        <f t="shared" si="62"/>
        <v>#REF!</v>
      </c>
      <c r="Z91" s="51" t="e">
        <f t="shared" si="62"/>
        <v>#REF!</v>
      </c>
      <c r="AA91" s="51" t="e">
        <f t="shared" si="62"/>
        <v>#REF!</v>
      </c>
      <c r="AB91" s="51" t="e">
        <f t="shared" si="62"/>
        <v>#REF!</v>
      </c>
      <c r="AC91" s="51" t="e">
        <f t="shared" si="62"/>
        <v>#REF!</v>
      </c>
      <c r="AD91" s="51" t="e">
        <f t="shared" si="62"/>
        <v>#REF!</v>
      </c>
      <c r="AE91" s="51" t="e">
        <f t="shared" si="62"/>
        <v>#REF!</v>
      </c>
      <c r="AF91" s="51" t="e">
        <f t="shared" si="62"/>
        <v>#REF!</v>
      </c>
      <c r="AG91" s="51" t="e">
        <f t="shared" si="62"/>
        <v>#REF!</v>
      </c>
      <c r="AH91" s="51" t="e">
        <f t="shared" si="62"/>
        <v>#REF!</v>
      </c>
    </row>
    <row r="92" spans="1:37">
      <c r="AI92" s="33" t="str">
        <f>TEXT($B$5,"m/d/yyyy")</f>
        <v>5/1/2024</v>
      </c>
      <c r="AJ92" s="33" t="str">
        <f>TEXT($B$6,"m/d/yyyy")</f>
        <v>5/1/2024</v>
      </c>
      <c r="AK92" s="33" t="str">
        <f>TEXT($B$6,"m/d/yyyy")</f>
        <v>5/1/2024</v>
      </c>
    </row>
    <row r="93" spans="1:37">
      <c r="AI93" s="33" t="str">
        <f>TEXT($C$5,"m/d/yyyy")</f>
        <v>6/30/2028</v>
      </c>
      <c r="AJ93" s="33" t="str">
        <f t="shared" ref="AJ93:AK93" si="63">TEXT($C$5,"m/d/yyyy")</f>
        <v>6/30/2028</v>
      </c>
      <c r="AK93" s="33" t="str">
        <f t="shared" si="63"/>
        <v>6/30/2028</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232" priority="49">
      <formula>LEN(TRIM(B7))=0</formula>
    </cfRule>
  </conditionalFormatting>
  <conditionalFormatting sqref="B16">
    <cfRule type="containsBlanks" dxfId="231" priority="36">
      <formula>LEN(TRIM(B16))=0</formula>
    </cfRule>
  </conditionalFormatting>
  <conditionalFormatting sqref="B15:C15">
    <cfRule type="cellIs" dxfId="230" priority="26" operator="lessThan">
      <formula>0</formula>
    </cfRule>
  </conditionalFormatting>
  <conditionalFormatting sqref="B10:D10">
    <cfRule type="cellIs" dxfId="229" priority="6" operator="equal">
      <formula>"New Agreement"</formula>
    </cfRule>
    <cfRule type="cellIs" dxfId="228" priority="7" stopIfTrue="1" operator="equal">
      <formula>"Amendment"</formula>
    </cfRule>
    <cfRule type="cellIs" dxfId="227" priority="8" operator="equal">
      <formula>"Modification"</formula>
    </cfRule>
    <cfRule type="cellIs" dxfId="226" priority="9" operator="equal">
      <formula>"Revision"</formula>
    </cfRule>
    <cfRule type="containsBlanks" dxfId="225" priority="10">
      <formula>LEN(TRIM(B10))=0</formula>
    </cfRule>
  </conditionalFormatting>
  <conditionalFormatting sqref="E26 G26:H26 J26:K26 M26:N26 P26:Q26 S26:T26 V26:W26 Y26:Z26 AB26:AC26 AE26:AF26 AH26">
    <cfRule type="containsBlanks" dxfId="224" priority="33">
      <formula>LEN(TRIM(E26))=0</formula>
    </cfRule>
  </conditionalFormatting>
  <conditionalFormatting sqref="E30 G30:H30 J30:K30 M30:N30 P30:Q30 S30:T30 V30:W30 Y30:Z30 AB30:AC30 AE30:AF30 AH30">
    <cfRule type="containsBlanks" dxfId="223" priority="29">
      <formula>LEN(TRIM(E30))=0</formula>
    </cfRule>
  </conditionalFormatting>
  <conditionalFormatting sqref="E18:AH22">
    <cfRule type="expression" dxfId="222" priority="2">
      <formula>E$87&gt;$D$6</formula>
    </cfRule>
  </conditionalFormatting>
  <conditionalFormatting sqref="E20:AH53">
    <cfRule type="expression" dxfId="221" priority="1">
      <formula>E$90&gt;E$89</formula>
    </cfRule>
  </conditionalFormatting>
  <conditionalFormatting sqref="E23:AH63">
    <cfRule type="expression" dxfId="220" priority="301">
      <formula>E$87&gt;$D$6</formula>
    </cfRule>
  </conditionalFormatting>
  <conditionalFormatting sqref="E30:AH30">
    <cfRule type="expression" dxfId="219" priority="28">
      <formula>COUNTIF($A$34:$D$53,"*HUD*")=0</formula>
    </cfRule>
  </conditionalFormatting>
  <conditionalFormatting sqref="E63:AK63">
    <cfRule type="cellIs" dxfId="218" priority="51" operator="notBetween">
      <formula>-2</formula>
      <formula>2</formula>
    </cfRule>
  </conditionalFormatting>
  <conditionalFormatting sqref="F21 I21 L21 O21 F23:F25 I23:I25 L23:L25 O23:O25 R23:R25 U23:U25 X23:X25 AA23:AA25 AD23:AD25 AG23:AG25 AJ23:AJ25 AJ28:AJ61">
    <cfRule type="cellIs" dxfId="217" priority="59" operator="notEqual">
      <formula>0</formula>
    </cfRule>
  </conditionalFormatting>
  <conditionalFormatting sqref="F28:F62 I28:I62 L28:L62 O28:O62 R28:R62 U28:U62 X28:X62 AA28:AA62 AD28:AD62 AG28:AG62">
    <cfRule type="cellIs" dxfId="216" priority="30" operator="notEqual">
      <formula>0</formula>
    </cfRule>
  </conditionalFormatting>
  <conditionalFormatting sqref="H54:AH63 E63:AH63 E54:G62">
    <cfRule type="expression" dxfId="215" priority="247">
      <formula>E$90&gt;E$89</formula>
    </cfRule>
  </conditionalFormatting>
  <conditionalFormatting sqref="Q32:Q33">
    <cfRule type="cellIs" dxfId="214" priority="4" operator="notEqual">
      <formula>0</formula>
    </cfRule>
  </conditionalFormatting>
  <conditionalFormatting sqref="Q54:Q55">
    <cfRule type="cellIs" dxfId="213" priority="5" operator="notEqual">
      <formula>0</formula>
    </cfRule>
  </conditionalFormatting>
  <conditionalFormatting sqref="AJ62:AJ63 F63 I63 L63 O63 R63 U63 X63 AA63 AD63 AG63">
    <cfRule type="cellIs" dxfId="212"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H566"/>
  <sheetViews>
    <sheetView showGridLines="0" showZeros="0" zoomScale="85" zoomScaleNormal="85" workbookViewId="0">
      <pane xSplit="2" ySplit="14" topLeftCell="C15"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51" customWidth="1"/>
    <col min="2" max="2" width="45.140625" style="293" customWidth="1"/>
    <col min="3" max="3" width="14.7109375" style="251" customWidth="1" outlineLevel="1"/>
    <col min="4" max="5" width="11" style="251" customWidth="1" outlineLevel="1"/>
    <col min="6" max="6" width="11" style="251" customWidth="1"/>
    <col min="7" max="7" width="15.7109375" style="251" customWidth="1" outlineLevel="1"/>
    <col min="8" max="8" width="15.7109375" style="292" customWidth="1" outlineLevel="1"/>
    <col min="9" max="9" width="15.7109375" style="251" customWidth="1"/>
    <col min="10" max="10" width="15.7109375" style="251" customWidth="1" outlineLevel="1"/>
    <col min="11" max="12" width="11" style="251" customWidth="1" outlineLevel="1"/>
    <col min="13" max="13" width="11" style="251" customWidth="1"/>
    <col min="14" max="14" width="15.7109375" style="251" customWidth="1" outlineLevel="1"/>
    <col min="15" max="15" width="15.7109375" style="292" customWidth="1" outlineLevel="1"/>
    <col min="16" max="16" width="15.7109375" style="251" customWidth="1"/>
    <col min="17" max="17" width="15.7109375" style="251" customWidth="1" outlineLevel="1"/>
    <col min="18" max="19" width="11" style="251" customWidth="1" outlineLevel="1"/>
    <col min="20" max="20" width="11" style="251" customWidth="1"/>
    <col min="21" max="21" width="15.7109375" style="251" customWidth="1" outlineLevel="1"/>
    <col min="22" max="22" width="15.7109375" style="292" customWidth="1" outlineLevel="1"/>
    <col min="23" max="23" width="15.7109375" style="251" customWidth="1"/>
    <col min="24" max="24" width="15.7109375" style="251" customWidth="1" outlineLevel="1"/>
    <col min="25" max="26" width="11" style="251" customWidth="1" outlineLevel="1"/>
    <col min="27" max="27" width="11" style="251" customWidth="1"/>
    <col min="28" max="28" width="15.7109375" style="251" customWidth="1" outlineLevel="1"/>
    <col min="29" max="29" width="15.7109375" style="292" customWidth="1" outlineLevel="1"/>
    <col min="30" max="30" width="15.7109375" style="251" customWidth="1"/>
    <col min="31" max="31" width="15.7109375" style="251" customWidth="1" outlineLevel="1"/>
    <col min="32" max="33" width="11" style="251" customWidth="1" outlineLevel="1"/>
    <col min="34" max="34" width="11" style="251" customWidth="1"/>
    <col min="35" max="35" width="15.7109375" style="251" customWidth="1" outlineLevel="1"/>
    <col min="36" max="36" width="15.7109375" style="292" customWidth="1" outlineLevel="1"/>
    <col min="37" max="37" width="15.7109375" style="251" customWidth="1"/>
    <col min="38" max="38" width="15.7109375" style="251" customWidth="1" outlineLevel="1"/>
    <col min="39" max="40" width="11" style="251" customWidth="1" outlineLevel="1"/>
    <col min="41" max="41" width="11" style="251" customWidth="1"/>
    <col min="42" max="42" width="15.7109375" style="251" customWidth="1" outlineLevel="1"/>
    <col min="43" max="43" width="15.7109375" style="292" customWidth="1" outlineLevel="1"/>
    <col min="44" max="44" width="15.7109375" style="251" customWidth="1"/>
    <col min="45" max="45" width="15.7109375" style="251" customWidth="1" outlineLevel="1"/>
    <col min="46" max="47" width="11" style="251" customWidth="1" outlineLevel="1"/>
    <col min="48" max="48" width="11" style="251" customWidth="1"/>
    <col min="49" max="49" width="15.7109375" style="251" customWidth="1" outlineLevel="1"/>
    <col min="50" max="50" width="15.7109375" style="292" customWidth="1" outlineLevel="1"/>
    <col min="51" max="51" width="15.7109375" style="251" customWidth="1"/>
    <col min="52" max="52" width="15.7109375" style="251" customWidth="1" outlineLevel="1"/>
    <col min="53" max="54" width="11" style="251" customWidth="1" outlineLevel="1"/>
    <col min="55" max="55" width="11" style="251" customWidth="1"/>
    <col min="56" max="56" width="15.7109375" style="251" customWidth="1" outlineLevel="1"/>
    <col min="57" max="57" width="15.7109375" style="292" customWidth="1" outlineLevel="1"/>
    <col min="58" max="58" width="15.7109375" style="251" customWidth="1"/>
    <col min="59" max="59" width="15.7109375" style="251" customWidth="1" outlineLevel="1"/>
    <col min="60" max="61" width="11" style="251" customWidth="1" outlineLevel="1"/>
    <col min="62" max="62" width="11" style="251" customWidth="1"/>
    <col min="63" max="63" width="15.7109375" style="251" customWidth="1" outlineLevel="1"/>
    <col min="64" max="64" width="15.7109375" style="292" customWidth="1" outlineLevel="1"/>
    <col min="65" max="65" width="15.7109375" style="251" customWidth="1"/>
    <col min="66" max="66" width="15.7109375" style="56" customWidth="1" outlineLevel="1"/>
    <col min="67" max="67" width="12.5703125" style="56" customWidth="1" outlineLevel="1"/>
    <col min="68" max="68" width="9.7109375" style="66" customWidth="1" outlineLevel="1"/>
    <col min="69" max="69" width="10.28515625" style="251" customWidth="1"/>
    <col min="70" max="71" width="17.7109375" style="251" customWidth="1" outlineLevel="1"/>
    <col min="72" max="72" width="17.7109375" style="251" customWidth="1"/>
    <col min="73" max="74" width="17.7109375" style="251" customWidth="1" outlineLevel="1"/>
    <col min="75" max="105" width="17.7109375" style="251" customWidth="1"/>
    <col min="106" max="16384" width="17.7109375" style="251"/>
  </cols>
  <sheetData>
    <row r="1" spans="1:112" s="56" customFormat="1">
      <c r="A1" s="63" t="str">
        <f>'Summary (7)'!A1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(7)'!B3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(7)'!A7</f>
        <v>Provider Name</v>
      </c>
      <c r="B4" s="579">
        <f>'Summary (7)'!B7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(7)'!A8</f>
        <v>Program</v>
      </c>
      <c r="B5" s="579" t="str">
        <f>'Summary (7)'!B8</f>
        <v>RFQ #142 TAY Site in SOMA</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(7)'!A9</f>
        <v>F$P Contract ID#</v>
      </c>
      <c r="B6" s="507" t="e">
        <f>'Summary (7)'!B9</f>
        <v>#REF!</v>
      </c>
      <c r="BN6" s="1589"/>
      <c r="BO6" s="1589"/>
      <c r="BP6" s="1589"/>
    </row>
    <row r="7" spans="1:112" s="70" customFormat="1">
      <c r="A7" s="229" t="s">
        <v>283</v>
      </c>
      <c r="B7" s="583">
        <f>'Summary (7)'!B12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5" thickBot="1">
      <c r="A9" s="251"/>
      <c r="B9" s="134"/>
      <c r="C9" s="1590" t="e">
        <f>'Summary (7)'!H17</f>
        <v>#REF!</v>
      </c>
      <c r="D9" s="1590"/>
      <c r="E9" s="1590"/>
      <c r="F9" s="1590"/>
      <c r="G9" s="1590"/>
      <c r="H9" s="1590"/>
      <c r="I9" s="1590"/>
      <c r="J9" s="1590" t="e">
        <f>'Summary (7)'!K17</f>
        <v>#REF!</v>
      </c>
      <c r="K9" s="1590"/>
      <c r="L9" s="1590"/>
      <c r="M9" s="1590"/>
      <c r="N9" s="1590"/>
      <c r="O9" s="1590"/>
      <c r="P9" s="1590"/>
      <c r="Q9" s="1590" t="e">
        <f>'Summary (7)'!N17</f>
        <v>#REF!</v>
      </c>
      <c r="R9" s="1590"/>
      <c r="S9" s="1590"/>
      <c r="T9" s="1590"/>
      <c r="U9" s="1590"/>
      <c r="V9" s="1590"/>
      <c r="W9" s="1590"/>
      <c r="X9" s="1590" t="e">
        <f>'Summary (7)'!Q17</f>
        <v>#REF!</v>
      </c>
      <c r="Y9" s="1590"/>
      <c r="Z9" s="1590"/>
      <c r="AA9" s="1590"/>
      <c r="AB9" s="1590"/>
      <c r="AC9" s="1590"/>
      <c r="AD9" s="1590"/>
      <c r="AE9" s="1590" t="e">
        <f>'Summary (7)'!T17</f>
        <v>#REF!</v>
      </c>
      <c r="AF9" s="1590"/>
      <c r="AG9" s="1590"/>
      <c r="AH9" s="1590"/>
      <c r="AI9" s="1590"/>
      <c r="AJ9" s="1590"/>
      <c r="AK9" s="1590"/>
      <c r="AL9" s="1590" t="e">
        <f>'Summary (7)'!W17</f>
        <v>#REF!</v>
      </c>
      <c r="AM9" s="1590"/>
      <c r="AN9" s="1590"/>
      <c r="AO9" s="1590"/>
      <c r="AP9" s="1590"/>
      <c r="AQ9" s="1590"/>
      <c r="AR9" s="1590"/>
      <c r="AS9" s="1590" t="e">
        <f>'Summary (7)'!Z17</f>
        <v>#REF!</v>
      </c>
      <c r="AT9" s="1590"/>
      <c r="AU9" s="1590"/>
      <c r="AV9" s="1590"/>
      <c r="AW9" s="1590"/>
      <c r="AX9" s="1590"/>
      <c r="AY9" s="1590"/>
      <c r="AZ9" s="1590" t="e">
        <f>'Summary (7)'!AC17</f>
        <v>#REF!</v>
      </c>
      <c r="BA9" s="1590"/>
      <c r="BB9" s="1590"/>
      <c r="BC9" s="1590"/>
      <c r="BD9" s="1590"/>
      <c r="BE9" s="1590"/>
      <c r="BF9" s="1590"/>
      <c r="BG9" s="1590" t="e">
        <f>'Summary (7)'!AF17</f>
        <v>#REF!</v>
      </c>
      <c r="BH9" s="1590"/>
      <c r="BI9" s="1590"/>
      <c r="BJ9" s="1590"/>
      <c r="BK9" s="1590"/>
      <c r="BL9" s="1590"/>
      <c r="BM9" s="1590"/>
      <c r="BN9" s="1590">
        <f>'Summary (7)'!AM17</f>
        <v>0</v>
      </c>
      <c r="BO9" s="1590"/>
      <c r="BP9" s="1590"/>
      <c r="BQ9" s="1590"/>
      <c r="BR9" s="1590"/>
      <c r="BS9" s="1590"/>
      <c r="BT9" s="1590"/>
    </row>
    <row r="10" spans="1:112" ht="18" customHeight="1">
      <c r="A10" s="1388"/>
      <c r="B10" s="1389"/>
      <c r="C10" s="1406" t="s">
        <v>237</v>
      </c>
      <c r="D10" s="1407"/>
      <c r="E10" s="1407"/>
      <c r="F10" s="1407"/>
      <c r="G10" s="1407"/>
      <c r="H10" s="1407"/>
      <c r="I10" s="1408"/>
      <c r="J10" s="1376" t="s">
        <v>238</v>
      </c>
      <c r="K10" s="1377"/>
      <c r="L10" s="1377"/>
      <c r="M10" s="1377"/>
      <c r="N10" s="1377"/>
      <c r="O10" s="1377"/>
      <c r="P10" s="1378"/>
      <c r="Q10" s="1403" t="s">
        <v>239</v>
      </c>
      <c r="R10" s="1404"/>
      <c r="S10" s="1404"/>
      <c r="T10" s="1404"/>
      <c r="U10" s="1404"/>
      <c r="V10" s="1404"/>
      <c r="W10" s="1405"/>
      <c r="X10" s="1420" t="s">
        <v>240</v>
      </c>
      <c r="Y10" s="1421"/>
      <c r="Z10" s="1421"/>
      <c r="AA10" s="1421"/>
      <c r="AB10" s="1421"/>
      <c r="AC10" s="1421"/>
      <c r="AD10" s="1422"/>
      <c r="AE10" s="1423" t="s">
        <v>241</v>
      </c>
      <c r="AF10" s="1424"/>
      <c r="AG10" s="1424"/>
      <c r="AH10" s="1424"/>
      <c r="AI10" s="1424"/>
      <c r="AJ10" s="1424"/>
      <c r="AK10" s="1425"/>
      <c r="AL10" s="1488" t="s">
        <v>242</v>
      </c>
      <c r="AM10" s="1489"/>
      <c r="AN10" s="1489"/>
      <c r="AO10" s="1489"/>
      <c r="AP10" s="1489"/>
      <c r="AQ10" s="1489"/>
      <c r="AR10" s="1490"/>
      <c r="AS10" s="1491" t="s">
        <v>243</v>
      </c>
      <c r="AT10" s="1492"/>
      <c r="AU10" s="1492"/>
      <c r="AV10" s="1492"/>
      <c r="AW10" s="1492"/>
      <c r="AX10" s="1492"/>
      <c r="AY10" s="1493"/>
      <c r="AZ10" s="1494" t="s">
        <v>244</v>
      </c>
      <c r="BA10" s="1495"/>
      <c r="BB10" s="1495"/>
      <c r="BC10" s="1495"/>
      <c r="BD10" s="1495"/>
      <c r="BE10" s="1495"/>
      <c r="BF10" s="1496"/>
      <c r="BG10" s="1497" t="s">
        <v>245</v>
      </c>
      <c r="BH10" s="1498"/>
      <c r="BI10" s="1498"/>
      <c r="BJ10" s="1498"/>
      <c r="BK10" s="1498"/>
      <c r="BL10" s="1498"/>
      <c r="BM10" s="1499"/>
      <c r="BN10" s="1539" t="s">
        <v>246</v>
      </c>
      <c r="BO10" s="1540"/>
      <c r="BP10" s="1540"/>
      <c r="BQ10" s="1540"/>
      <c r="BR10" s="1540"/>
      <c r="BS10" s="1540"/>
      <c r="BT10" s="1540"/>
      <c r="BU10" s="1591" t="s">
        <v>259</v>
      </c>
      <c r="BV10" s="1592"/>
      <c r="BW10" s="1593"/>
    </row>
    <row r="11" spans="1:112" s="296" customFormat="1" ht="31.5" customHeight="1">
      <c r="A11" s="1390"/>
      <c r="B11" s="1391"/>
      <c r="C11" s="1370" t="s">
        <v>312</v>
      </c>
      <c r="D11" s="1371"/>
      <c r="E11" s="1364" t="s">
        <v>313</v>
      </c>
      <c r="F11" s="1365"/>
      <c r="G11" s="98" t="e">
        <f>'Summary (7)'!E19</f>
        <v>#REF!</v>
      </c>
      <c r="H11" s="316" t="e">
        <f>'Summary (7)'!F19</f>
        <v>#REF!</v>
      </c>
      <c r="I11" s="135" t="e">
        <f>'Summary (7)'!G19</f>
        <v>#REF!</v>
      </c>
      <c r="J11" s="1379" t="s">
        <v>312</v>
      </c>
      <c r="K11" s="1380"/>
      <c r="L11" s="1385" t="s">
        <v>313</v>
      </c>
      <c r="M11" s="1380"/>
      <c r="N11" s="99" t="e">
        <f>'Summary (7)'!H19</f>
        <v>#REF!</v>
      </c>
      <c r="O11" s="317" t="e">
        <f>'Summary (7)'!I19</f>
        <v>#REF!</v>
      </c>
      <c r="P11" s="142" t="e">
        <f>'Summary (7)'!J19</f>
        <v>#REF!</v>
      </c>
      <c r="Q11" s="1409" t="s">
        <v>312</v>
      </c>
      <c r="R11" s="1410"/>
      <c r="S11" s="1415" t="s">
        <v>313</v>
      </c>
      <c r="T11" s="1410"/>
      <c r="U11" s="100" t="e">
        <f>'Summary (7)'!K19</f>
        <v>#REF!</v>
      </c>
      <c r="V11" s="318" t="e">
        <f>'Summary (7)'!L19</f>
        <v>#REF!</v>
      </c>
      <c r="W11" s="145" t="e">
        <f>'Summary (7)'!M19</f>
        <v>#REF!</v>
      </c>
      <c r="X11" s="1358" t="s">
        <v>312</v>
      </c>
      <c r="Y11" s="1359"/>
      <c r="Z11" s="1400" t="s">
        <v>313</v>
      </c>
      <c r="AA11" s="1359"/>
      <c r="AB11" s="101" t="e">
        <f>'Summary (7)'!N19</f>
        <v>#REF!</v>
      </c>
      <c r="AC11" s="319" t="e">
        <f>'Summary (7)'!O19</f>
        <v>#REF!</v>
      </c>
      <c r="AD11" s="148" t="e">
        <f>'Summary (7)'!P19</f>
        <v>#REF!</v>
      </c>
      <c r="AE11" s="1426" t="s">
        <v>312</v>
      </c>
      <c r="AF11" s="1427"/>
      <c r="AG11" s="1432" t="s">
        <v>313</v>
      </c>
      <c r="AH11" s="1427"/>
      <c r="AI11" s="821" t="e">
        <f>'Summary (7)'!Q19</f>
        <v>#REF!</v>
      </c>
      <c r="AJ11" s="320" t="e">
        <f>'Summary (7)'!R19</f>
        <v>#REF!</v>
      </c>
      <c r="AK11" s="151" t="e">
        <f>'Summary (7)'!S19</f>
        <v>#REF!</v>
      </c>
      <c r="AL11" s="1546" t="s">
        <v>312</v>
      </c>
      <c r="AM11" s="1510"/>
      <c r="AN11" s="1509" t="s">
        <v>313</v>
      </c>
      <c r="AO11" s="1510"/>
      <c r="AP11" s="820" t="e">
        <f>'Summary (7)'!T19</f>
        <v>#REF!</v>
      </c>
      <c r="AQ11" s="321" t="e">
        <f>'Summary (7)'!U19</f>
        <v>#REF!</v>
      </c>
      <c r="AR11" s="154" t="e">
        <f>'Summary (7)'!V19</f>
        <v>#REF!</v>
      </c>
      <c r="AS11" s="1515" t="s">
        <v>312</v>
      </c>
      <c r="AT11" s="1516"/>
      <c r="AU11" s="1521" t="s">
        <v>313</v>
      </c>
      <c r="AV11" s="1516"/>
      <c r="AW11" s="818" t="e">
        <f>'Summary (7)'!W19</f>
        <v>#REF!</v>
      </c>
      <c r="AX11" s="322" t="e">
        <f>'Summary (7)'!X19</f>
        <v>#REF!</v>
      </c>
      <c r="AY11" s="157" t="e">
        <f>'Summary (7)'!Y19</f>
        <v>#REF!</v>
      </c>
      <c r="AZ11" s="1524" t="s">
        <v>312</v>
      </c>
      <c r="BA11" s="1525"/>
      <c r="BB11" s="1530" t="s">
        <v>313</v>
      </c>
      <c r="BC11" s="1525"/>
      <c r="BD11" s="823" t="e">
        <f>'Summary (7)'!Z19</f>
        <v>#REF!</v>
      </c>
      <c r="BE11" s="323" t="e">
        <f>'Summary (7)'!AA19</f>
        <v>#REF!</v>
      </c>
      <c r="BF11" s="160" t="e">
        <f>'Summary (7)'!AB19</f>
        <v>#REF!</v>
      </c>
      <c r="BG11" s="1533" t="s">
        <v>312</v>
      </c>
      <c r="BH11" s="1534"/>
      <c r="BI11" s="1541" t="s">
        <v>313</v>
      </c>
      <c r="BJ11" s="1534"/>
      <c r="BK11" s="824" t="e">
        <f>'Summary (7)'!AC19</f>
        <v>#REF!</v>
      </c>
      <c r="BL11" s="324" t="e">
        <f>'Summary (7)'!AD19</f>
        <v>#REF!</v>
      </c>
      <c r="BM11" s="163" t="e">
        <f>'Summary (7)'!AE19</f>
        <v>#REF!</v>
      </c>
      <c r="BN11" s="1500" t="s">
        <v>312</v>
      </c>
      <c r="BO11" s="1501"/>
      <c r="BP11" s="1506" t="s">
        <v>313</v>
      </c>
      <c r="BQ11" s="1501"/>
      <c r="BR11" s="110" t="e">
        <f>'Summary (7)'!AF19</f>
        <v>#REF!</v>
      </c>
      <c r="BS11" s="325" t="e">
        <f>'Summary (7)'!AG19</f>
        <v>#REF!</v>
      </c>
      <c r="BT11" s="692" t="e">
        <f>'Summary (7)'!AH19</f>
        <v>#REF!</v>
      </c>
      <c r="BU11" s="670" t="str">
        <f>'Summary (7)'!AI19</f>
        <v>5/1/2024 - 6/30/2028</v>
      </c>
      <c r="BV11" s="695" t="str">
        <f>'Summary (7)'!AJ19</f>
        <v>5/1/2024 - 6/30/2028</v>
      </c>
      <c r="BW11" s="696" t="str">
        <f>'Summary (7)'!AK19</f>
        <v>5/1/2024 - 6/30/2028</v>
      </c>
    </row>
    <row r="12" spans="1:112" s="296" customFormat="1">
      <c r="A12" s="1390"/>
      <c r="B12" s="1391"/>
      <c r="C12" s="1372"/>
      <c r="D12" s="1373"/>
      <c r="E12" s="1366"/>
      <c r="F12" s="1367"/>
      <c r="G12" s="98" t="e">
        <f>'Summary (7)'!E20</f>
        <v>#REF!</v>
      </c>
      <c r="H12" s="316" t="e">
        <f>'Summary (7)'!F20</f>
        <v>#REF!</v>
      </c>
      <c r="I12" s="135" t="str">
        <f>'Summary (7)'!G20</f>
        <v>0 Months</v>
      </c>
      <c r="J12" s="1381"/>
      <c r="K12" s="1382"/>
      <c r="L12" s="1386"/>
      <c r="M12" s="1382"/>
      <c r="N12" s="99" t="e">
        <f>'Summary (7)'!H20</f>
        <v>#REF!</v>
      </c>
      <c r="O12" s="317" t="e">
        <f>'Summary (7)'!I20</f>
        <v>#REF!</v>
      </c>
      <c r="P12" s="142" t="str">
        <f>'Summary (7)'!J20</f>
        <v>12 Months</v>
      </c>
      <c r="Q12" s="1411"/>
      <c r="R12" s="1412"/>
      <c r="S12" s="1416"/>
      <c r="T12" s="1412"/>
      <c r="U12" s="100" t="e">
        <f>'Summary (7)'!K20</f>
        <v>#REF!</v>
      </c>
      <c r="V12" s="318" t="e">
        <f>'Summary (7)'!L20</f>
        <v>#REF!</v>
      </c>
      <c r="W12" s="145" t="str">
        <f>'Summary (7)'!M20</f>
        <v>12 Months</v>
      </c>
      <c r="X12" s="1360"/>
      <c r="Y12" s="1361"/>
      <c r="Z12" s="1401"/>
      <c r="AA12" s="1361"/>
      <c r="AB12" s="101" t="e">
        <f>'Summary (7)'!N20</f>
        <v>#REF!</v>
      </c>
      <c r="AC12" s="319" t="e">
        <f>'Summary (7)'!O20</f>
        <v>#REF!</v>
      </c>
      <c r="AD12" s="148" t="str">
        <f>'Summary (7)'!P20</f>
        <v>12 Months</v>
      </c>
      <c r="AE12" s="1428"/>
      <c r="AF12" s="1429"/>
      <c r="AG12" s="1433"/>
      <c r="AH12" s="1429"/>
      <c r="AI12" s="821" t="e">
        <f>'Summary (7)'!Q20</f>
        <v>#REF!</v>
      </c>
      <c r="AJ12" s="320" t="e">
        <f>'Summary (7)'!R20</f>
        <v>#REF!</v>
      </c>
      <c r="AK12" s="151" t="str">
        <f>'Summary (7)'!S20</f>
        <v>12 Months</v>
      </c>
      <c r="AL12" s="1547"/>
      <c r="AM12" s="1512"/>
      <c r="AN12" s="1511"/>
      <c r="AO12" s="1512"/>
      <c r="AP12" s="820" t="e">
        <f>'Summary (7)'!T20</f>
        <v>#REF!</v>
      </c>
      <c r="AQ12" s="321" t="e">
        <f>'Summary (7)'!U20</f>
        <v>#REF!</v>
      </c>
      <c r="AR12" s="154" t="e">
        <f>'Summary (7)'!V20</f>
        <v>#REF!</v>
      </c>
      <c r="AS12" s="1517"/>
      <c r="AT12" s="1518"/>
      <c r="AU12" s="1522"/>
      <c r="AV12" s="1518"/>
      <c r="AW12" s="818" t="e">
        <f>'Summary (7)'!W20</f>
        <v>#REF!</v>
      </c>
      <c r="AX12" s="322" t="e">
        <f>'Summary (7)'!X20</f>
        <v>#REF!</v>
      </c>
      <c r="AY12" s="157" t="e">
        <f>'Summary (7)'!Y20</f>
        <v>#REF!</v>
      </c>
      <c r="AZ12" s="1526"/>
      <c r="BA12" s="1527"/>
      <c r="BB12" s="1531"/>
      <c r="BC12" s="1527"/>
      <c r="BD12" s="823" t="e">
        <f>'Summary (7)'!Z20</f>
        <v>#REF!</v>
      </c>
      <c r="BE12" s="323" t="e">
        <f>'Summary (7)'!AA20</f>
        <v>#REF!</v>
      </c>
      <c r="BF12" s="160" t="e">
        <f>'Summary (7)'!AB20</f>
        <v>#REF!</v>
      </c>
      <c r="BG12" s="1535"/>
      <c r="BH12" s="1536"/>
      <c r="BI12" s="1542"/>
      <c r="BJ12" s="1536"/>
      <c r="BK12" s="824" t="e">
        <f>'Summary (7)'!AC20</f>
        <v>#REF!</v>
      </c>
      <c r="BL12" s="324" t="e">
        <f>'Summary (7)'!AD20</f>
        <v>#REF!</v>
      </c>
      <c r="BM12" s="163" t="e">
        <f>'Summary (7)'!AE20</f>
        <v>#REF!</v>
      </c>
      <c r="BN12" s="1502"/>
      <c r="BO12" s="1503"/>
      <c r="BP12" s="1507"/>
      <c r="BQ12" s="1503"/>
      <c r="BR12" s="110" t="e">
        <f>'Summary (7)'!AF20</f>
        <v>#REF!</v>
      </c>
      <c r="BS12" s="325" t="e">
        <f>'Summary (7)'!AG20</f>
        <v>#REF!</v>
      </c>
      <c r="BT12" s="692" t="e">
        <f>'Summary (7)'!AH20</f>
        <v>#REF!</v>
      </c>
      <c r="BU12" s="1594" t="e">
        <f>IF('Summary - SS'!#REF!="New Agreement","","Current")</f>
        <v>#REF!</v>
      </c>
      <c r="BV12" s="1596" t="e">
        <f>'Summary (7)'!AJ20</f>
        <v>#REF!</v>
      </c>
      <c r="BW12" s="1418" t="str">
        <f>'Summary (6)'!AK20</f>
        <v>New</v>
      </c>
    </row>
    <row r="13" spans="1:112" s="297" customFormat="1" ht="15.75" customHeight="1">
      <c r="A13" s="1390"/>
      <c r="B13" s="1391"/>
      <c r="C13" s="1374"/>
      <c r="D13" s="1375"/>
      <c r="E13" s="1368"/>
      <c r="F13" s="1369"/>
      <c r="G13" s="102" t="e">
        <f>IF('Summary - SS'!#REF!="New Agreement","","Current")</f>
        <v>#REF!</v>
      </c>
      <c r="H13" s="316" t="e">
        <f>'Summary (7)'!F21</f>
        <v>#REF!</v>
      </c>
      <c r="I13" s="136" t="str">
        <f>'Summary (7)'!G21</f>
        <v>New</v>
      </c>
      <c r="J13" s="1383"/>
      <c r="K13" s="1384"/>
      <c r="L13" s="1387"/>
      <c r="M13" s="1384"/>
      <c r="N13" s="103" t="e">
        <f>IF('Summary - SS'!#REF!="New Agreement","","Current")</f>
        <v>#REF!</v>
      </c>
      <c r="O13" s="317" t="e">
        <f>'Summary (7)'!I21</f>
        <v>#REF!</v>
      </c>
      <c r="P13" s="143" t="str">
        <f>'Summary (7)'!J21</f>
        <v>New</v>
      </c>
      <c r="Q13" s="1413"/>
      <c r="R13" s="1414"/>
      <c r="S13" s="1417"/>
      <c r="T13" s="1414"/>
      <c r="U13" s="104" t="e">
        <f>IF('Summary - SS'!#REF!="New Agreement","","Current")</f>
        <v>#REF!</v>
      </c>
      <c r="V13" s="318" t="e">
        <f>'Summary (7)'!L21</f>
        <v>#REF!</v>
      </c>
      <c r="W13" s="146" t="str">
        <f>'Summary (7)'!M21</f>
        <v>New</v>
      </c>
      <c r="X13" s="1362"/>
      <c r="Y13" s="1363"/>
      <c r="Z13" s="1402"/>
      <c r="AA13" s="1363"/>
      <c r="AB13" s="105" t="e">
        <f>IF('Summary - SS'!#REF!="New Agreement","","Current")</f>
        <v>#REF!</v>
      </c>
      <c r="AC13" s="326" t="e">
        <f>'Summary (7)'!O21</f>
        <v>#REF!</v>
      </c>
      <c r="AD13" s="149" t="str">
        <f>'Summary (7)'!P21</f>
        <v>New</v>
      </c>
      <c r="AE13" s="1430"/>
      <c r="AF13" s="1431"/>
      <c r="AG13" s="1434"/>
      <c r="AH13" s="1431"/>
      <c r="AI13" s="106" t="e">
        <f>IF('Summary - SS'!#REF!="New Agreement","","Current")</f>
        <v>#REF!</v>
      </c>
      <c r="AJ13" s="327" t="e">
        <f>'Summary (7)'!R21</f>
        <v>#REF!</v>
      </c>
      <c r="AK13" s="152" t="str">
        <f>'Summary (7)'!S21</f>
        <v>New</v>
      </c>
      <c r="AL13" s="1548"/>
      <c r="AM13" s="1514"/>
      <c r="AN13" s="1513"/>
      <c r="AO13" s="1514"/>
      <c r="AP13" s="111" t="e">
        <f>IF('Summary - SS'!#REF!="New Agreement","","Current")</f>
        <v>#REF!</v>
      </c>
      <c r="AQ13" s="328" t="e">
        <f>'Summary (7)'!U21</f>
        <v>#REF!</v>
      </c>
      <c r="AR13" s="155" t="str">
        <f>'Summary (7)'!V21</f>
        <v>New</v>
      </c>
      <c r="AS13" s="1519"/>
      <c r="AT13" s="1520"/>
      <c r="AU13" s="1523"/>
      <c r="AV13" s="1520"/>
      <c r="AW13" s="112" t="e">
        <f>IF('Summary - SS'!#REF!="New Agreement","","Current")</f>
        <v>#REF!</v>
      </c>
      <c r="AX13" s="329" t="e">
        <f>'Summary (7)'!X21</f>
        <v>#REF!</v>
      </c>
      <c r="AY13" s="158" t="str">
        <f>'Summary (7)'!Y21</f>
        <v>New</v>
      </c>
      <c r="AZ13" s="1528"/>
      <c r="BA13" s="1529"/>
      <c r="BB13" s="1532"/>
      <c r="BC13" s="1529"/>
      <c r="BD13" s="113" t="e">
        <f>IF('Summary - SS'!#REF!="New Agreement","","Current")</f>
        <v>#REF!</v>
      </c>
      <c r="BE13" s="330" t="e">
        <f>'Summary (7)'!AA21</f>
        <v>#REF!</v>
      </c>
      <c r="BF13" s="161" t="str">
        <f>'Summary (7)'!AB21</f>
        <v>New</v>
      </c>
      <c r="BG13" s="1537"/>
      <c r="BH13" s="1538"/>
      <c r="BI13" s="1543"/>
      <c r="BJ13" s="1538"/>
      <c r="BK13" s="114" t="e">
        <f>IF('Summary - SS'!#REF!="New Agreement","","Current")</f>
        <v>#REF!</v>
      </c>
      <c r="BL13" s="331" t="e">
        <f>'Summary (7)'!AD21</f>
        <v>#REF!</v>
      </c>
      <c r="BM13" s="164" t="str">
        <f>'Summary (7)'!AE21</f>
        <v>New</v>
      </c>
      <c r="BN13" s="1504"/>
      <c r="BO13" s="1505"/>
      <c r="BP13" s="1508"/>
      <c r="BQ13" s="1505"/>
      <c r="BR13" s="115" t="e">
        <f>IF('Summary - SS'!#REF!="New Agreement","","Current")</f>
        <v>#REF!</v>
      </c>
      <c r="BS13" s="332" t="e">
        <f>'Summary (7)'!AG21</f>
        <v>#REF!</v>
      </c>
      <c r="BT13" s="693" t="str">
        <f>'Summary (7)'!AH21</f>
        <v>New</v>
      </c>
      <c r="BU13" s="1595"/>
      <c r="BV13" s="1597"/>
      <c r="BW13" s="1419"/>
    </row>
    <row r="14" spans="1:112" s="297" customFormat="1" ht="63">
      <c r="A14" s="1392" t="s">
        <v>311</v>
      </c>
      <c r="B14" s="1393"/>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tr">
        <f>V14</f>
        <v>Change</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56"/>
      <c r="B15" s="1189"/>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56"/>
      <c r="B16" s="1189"/>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00000000000001" customHeight="1">
      <c r="A17" s="1356"/>
      <c r="B17" s="1189"/>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00000000000001" customHeight="1">
      <c r="A18" s="1356"/>
      <c r="B18" s="1189"/>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00000000000001" customHeight="1">
      <c r="A19" s="1356"/>
      <c r="B19" s="1189"/>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00000000000001" customHeight="1">
      <c r="A20" s="1356"/>
      <c r="B20" s="1189"/>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00000000000001" customHeight="1">
      <c r="A21" s="1356"/>
      <c r="B21" s="1189"/>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00000000000001" customHeight="1">
      <c r="A22" s="1356"/>
      <c r="B22" s="1189"/>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00000000000001" customHeight="1">
      <c r="A23" s="1356"/>
      <c r="B23" s="1189"/>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00000000000001" customHeight="1">
      <c r="A24" s="1356"/>
      <c r="B24" s="1189"/>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00000000000001" customHeight="1">
      <c r="A25" s="1356"/>
      <c r="B25" s="1189"/>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00000000000001" customHeight="1">
      <c r="A26" s="1356"/>
      <c r="B26" s="1189"/>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00000000000001" customHeight="1">
      <c r="A27" s="1356"/>
      <c r="B27" s="1189"/>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00000000000001" customHeight="1">
      <c r="A28" s="1356"/>
      <c r="B28" s="1189"/>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00000000000001" customHeight="1">
      <c r="A29" s="1356"/>
      <c r="B29" s="1189"/>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00000000000001" customHeight="1">
      <c r="A30" s="1356"/>
      <c r="B30" s="1189"/>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00000000000001" customHeight="1">
      <c r="A31" s="1356"/>
      <c r="B31" s="1189"/>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00000000000001" customHeight="1">
      <c r="A32" s="1356"/>
      <c r="B32" s="1189"/>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00000000000001" customHeight="1">
      <c r="A33" s="1356"/>
      <c r="B33" s="1189"/>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00000000000001" customHeight="1">
      <c r="A34" s="1356"/>
      <c r="B34" s="1189"/>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00000000000001" customHeight="1">
      <c r="A35" s="1356"/>
      <c r="B35" s="1189"/>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00000000000001" customHeight="1">
      <c r="A36" s="1356"/>
      <c r="B36" s="1189"/>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00000000000001" customHeight="1">
      <c r="A37" s="1356"/>
      <c r="B37" s="1189"/>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00000000000001" customHeight="1">
      <c r="A38" s="1356"/>
      <c r="B38" s="1189"/>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00000000000001" customHeight="1">
      <c r="A39" s="1356"/>
      <c r="B39" s="1189"/>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00000000000001" customHeight="1">
      <c r="A40" s="1356"/>
      <c r="B40" s="1189"/>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00000000000001" customHeight="1">
      <c r="A41" s="1356"/>
      <c r="B41" s="1189"/>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00000000000001" customHeight="1">
      <c r="A42" s="1356"/>
      <c r="B42" s="1189"/>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00000000000001" customHeight="1">
      <c r="A43" s="1356"/>
      <c r="B43" s="1189"/>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00000000000001" customHeight="1">
      <c r="A44" s="1356"/>
      <c r="B44" s="1189"/>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00000000000001" customHeight="1">
      <c r="A45" s="1356"/>
      <c r="B45" s="1189"/>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00000000000001" customHeight="1">
      <c r="A46" s="1356"/>
      <c r="B46" s="1189"/>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00000000000001" customHeight="1">
      <c r="A47" s="1356"/>
      <c r="B47" s="1189"/>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00000000000001" customHeight="1">
      <c r="A48" s="1356"/>
      <c r="B48" s="1189"/>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00000000000001" customHeight="1">
      <c r="A49" s="1356"/>
      <c r="B49" s="1189"/>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00000000000001" customHeight="1">
      <c r="A50" s="1356"/>
      <c r="B50" s="1189"/>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00000000000001" customHeight="1">
      <c r="A51" s="1356"/>
      <c r="B51" s="1189"/>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00000000000001" customHeight="1">
      <c r="A52" s="1356"/>
      <c r="B52" s="1189"/>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00000000000001" customHeight="1">
      <c r="A53" s="1356"/>
      <c r="B53" s="1189"/>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00000000000001" customHeight="1">
      <c r="A54" s="1356"/>
      <c r="B54" s="1189"/>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00000000000001" customHeight="1">
      <c r="A55" s="1356"/>
      <c r="B55" s="1189"/>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00000000000001" customHeight="1">
      <c r="A56" s="1356"/>
      <c r="B56" s="1189"/>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00000000000001" customHeight="1">
      <c r="A57" s="1356"/>
      <c r="B57" s="1189"/>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00000000000001" customHeight="1">
      <c r="A58" s="1437"/>
      <c r="B58" s="1438"/>
      <c r="C58" s="1397" t="s">
        <v>319</v>
      </c>
      <c r="D58" s="1398"/>
      <c r="E58" s="1398"/>
      <c r="F58" s="1399"/>
      <c r="G58" s="494">
        <f>ROUND(SUM(G15:G57),0)</f>
        <v>0</v>
      </c>
      <c r="H58" s="492">
        <f>ROUND(SUM(H15:H57),0)</f>
        <v>0</v>
      </c>
      <c r="I58" s="495">
        <f>ROUND(SUM(I15:I57),0)</f>
        <v>0</v>
      </c>
      <c r="J58" s="1397" t="s">
        <v>319</v>
      </c>
      <c r="K58" s="1398"/>
      <c r="L58" s="1398"/>
      <c r="M58" s="1399"/>
      <c r="N58" s="494">
        <f>ROUND(SUM(N15:N57),0)</f>
        <v>0</v>
      </c>
      <c r="O58" s="492">
        <f>ROUND(SUM(O15:O57),0)</f>
        <v>0</v>
      </c>
      <c r="P58" s="495">
        <f>ROUND(SUM(P15:P57),0)</f>
        <v>0</v>
      </c>
      <c r="Q58" s="1397" t="s">
        <v>319</v>
      </c>
      <c r="R58" s="1398"/>
      <c r="S58" s="1398"/>
      <c r="T58" s="1399"/>
      <c r="U58" s="494">
        <f>ROUND(SUM(U15:U57),0)</f>
        <v>0</v>
      </c>
      <c r="V58" s="492">
        <f>ROUND(SUM(V15:V57),0)</f>
        <v>0</v>
      </c>
      <c r="W58" s="495">
        <f>ROUND(SUM(W15:W57),0)</f>
        <v>0</v>
      </c>
      <c r="X58" s="1397" t="s">
        <v>319</v>
      </c>
      <c r="Y58" s="1398"/>
      <c r="Z58" s="1398"/>
      <c r="AA58" s="1399"/>
      <c r="AB58" s="494">
        <f>ROUND(SUM(AB15:AB57),0)</f>
        <v>0</v>
      </c>
      <c r="AC58" s="492">
        <f>ROUND(SUM(AC15:AC57),0)</f>
        <v>0</v>
      </c>
      <c r="AD58" s="495">
        <f>ROUND(SUM(AD15:AD57),0)</f>
        <v>0</v>
      </c>
      <c r="AE58" s="1397" t="s">
        <v>319</v>
      </c>
      <c r="AF58" s="1398"/>
      <c r="AG58" s="1398"/>
      <c r="AH58" s="1399"/>
      <c r="AI58" s="494">
        <f>ROUND(SUM(AI15:AI57),0)</f>
        <v>0</v>
      </c>
      <c r="AJ58" s="492">
        <f>ROUND(SUM(AJ15:AJ57),0)</f>
        <v>0</v>
      </c>
      <c r="AK58" s="495">
        <f>SUM(AK15:AK57)</f>
        <v>0</v>
      </c>
      <c r="AL58" s="1397" t="s">
        <v>319</v>
      </c>
      <c r="AM58" s="1398"/>
      <c r="AN58" s="1398"/>
      <c r="AO58" s="1399"/>
      <c r="AP58" s="494">
        <f>ROUND(SUM(AP15:AP57),0)</f>
        <v>0</v>
      </c>
      <c r="AQ58" s="492">
        <f>ROUND(SUM(AQ15:AQ57),0)</f>
        <v>0</v>
      </c>
      <c r="AR58" s="495">
        <f>ROUND(SUM(AR15:AR57),0)</f>
        <v>0</v>
      </c>
      <c r="AS58" s="1397" t="s">
        <v>319</v>
      </c>
      <c r="AT58" s="1398"/>
      <c r="AU58" s="1398"/>
      <c r="AV58" s="1399"/>
      <c r="AW58" s="494">
        <f>ROUND(SUM(AW15:AW57),0)</f>
        <v>0</v>
      </c>
      <c r="AX58" s="492">
        <f>ROUND(SUM(AX15:AX57),0)</f>
        <v>0</v>
      </c>
      <c r="AY58" s="495">
        <f>ROUND(SUM(AY15:AY57),0)</f>
        <v>0</v>
      </c>
      <c r="AZ58" s="1397" t="s">
        <v>319</v>
      </c>
      <c r="BA58" s="1398"/>
      <c r="BB58" s="1398"/>
      <c r="BC58" s="1399"/>
      <c r="BD58" s="494">
        <f>ROUND(SUM(BD15:BD57),0)</f>
        <v>0</v>
      </c>
      <c r="BE58" s="492">
        <f>ROUND(SUM(BE15:BE57),0)</f>
        <v>0</v>
      </c>
      <c r="BF58" s="495">
        <f>ROUND(SUM(BF15:BF57),0)</f>
        <v>0</v>
      </c>
      <c r="BG58" s="1397" t="s">
        <v>319</v>
      </c>
      <c r="BH58" s="1398"/>
      <c r="BI58" s="1398"/>
      <c r="BJ58" s="1399"/>
      <c r="BK58" s="494">
        <f>ROUND(SUM(BK15:BK57),0)</f>
        <v>0</v>
      </c>
      <c r="BL58" s="492">
        <f>ROUND(SUM(BL15:BL57),0)</f>
        <v>0</v>
      </c>
      <c r="BM58" s="495">
        <f>ROUND(SUM(BM15:BM57),0)</f>
        <v>0</v>
      </c>
      <c r="BN58" s="1397" t="s">
        <v>319</v>
      </c>
      <c r="BO58" s="1398"/>
      <c r="BP58" s="1398"/>
      <c r="BQ58" s="1399"/>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00000000000001" customHeight="1">
      <c r="A59" s="1439" t="s">
        <v>320</v>
      </c>
      <c r="B59" s="1440"/>
      <c r="C59" s="1395"/>
      <c r="D59" s="1395"/>
      <c r="E59" s="1396"/>
      <c r="F59" s="499">
        <f>SUM(F15:F57)</f>
        <v>0</v>
      </c>
      <c r="G59" s="714"/>
      <c r="H59" s="715"/>
      <c r="I59" s="716"/>
      <c r="J59" s="1394"/>
      <c r="K59" s="1395"/>
      <c r="L59" s="1396"/>
      <c r="M59" s="499">
        <f>SUM(M15:M57)</f>
        <v>0</v>
      </c>
      <c r="N59" s="714"/>
      <c r="O59" s="715"/>
      <c r="P59" s="716"/>
      <c r="Q59" s="1394"/>
      <c r="R59" s="1395"/>
      <c r="S59" s="1396"/>
      <c r="T59" s="499">
        <f>SUM(T15:T57)</f>
        <v>0</v>
      </c>
      <c r="U59" s="714"/>
      <c r="V59" s="715"/>
      <c r="W59" s="716"/>
      <c r="X59" s="1394"/>
      <c r="Y59" s="1395"/>
      <c r="Z59" s="1396"/>
      <c r="AA59" s="499">
        <f>SUM(AA15:AA57)</f>
        <v>0</v>
      </c>
      <c r="AB59" s="714"/>
      <c r="AC59" s="715"/>
      <c r="AD59" s="716"/>
      <c r="AE59" s="1394"/>
      <c r="AF59" s="1395"/>
      <c r="AG59" s="1396"/>
      <c r="AH59" s="499"/>
      <c r="AI59" s="714"/>
      <c r="AJ59" s="715"/>
      <c r="AK59" s="716"/>
      <c r="AL59" s="1394"/>
      <c r="AM59" s="1395"/>
      <c r="AN59" s="1396"/>
      <c r="AO59" s="499">
        <f>SUM(AO15:AO57)</f>
        <v>0</v>
      </c>
      <c r="AP59" s="714"/>
      <c r="AQ59" s="715"/>
      <c r="AR59" s="716"/>
      <c r="AS59" s="1394"/>
      <c r="AT59" s="1395"/>
      <c r="AU59" s="1396"/>
      <c r="AV59" s="499">
        <f>SUM(AV15:AV57)</f>
        <v>0</v>
      </c>
      <c r="AW59" s="714"/>
      <c r="AX59" s="715"/>
      <c r="AY59" s="716"/>
      <c r="AZ59" s="1394"/>
      <c r="BA59" s="1395"/>
      <c r="BB59" s="1396"/>
      <c r="BC59" s="499">
        <f>SUM(BC15:BC57)</f>
        <v>0</v>
      </c>
      <c r="BD59" s="714"/>
      <c r="BE59" s="715"/>
      <c r="BF59" s="716"/>
      <c r="BG59" s="1394"/>
      <c r="BH59" s="1395"/>
      <c r="BI59" s="1396"/>
      <c r="BJ59" s="499">
        <f>SUM(BJ15:BJ57)</f>
        <v>0</v>
      </c>
      <c r="BK59" s="714"/>
      <c r="BL59" s="715"/>
      <c r="BM59" s="716"/>
      <c r="BN59" s="1394"/>
      <c r="BO59" s="1395"/>
      <c r="BP59" s="1396"/>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00000000000001" customHeight="1">
      <c r="A60" s="1441" t="s">
        <v>321</v>
      </c>
      <c r="B60" s="1442"/>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00000000000001" customHeight="1">
      <c r="A61" s="1441" t="s">
        <v>322</v>
      </c>
      <c r="B61" s="1442"/>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1"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5" thickBot="1">
      <c r="A62" s="1435" t="s">
        <v>323</v>
      </c>
      <c r="B62" s="1436"/>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ref="BU62:BW62" si="34">SUM(G62,N62,U62,AB62,AI62,AP62,AW62,BD62,BK62,BR62)</f>
        <v>0</v>
      </c>
      <c r="BV62" s="503">
        <f t="shared" si="34"/>
        <v>0</v>
      </c>
      <c r="BW62" s="504">
        <f t="shared" si="34"/>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00000000000001"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00000000000001"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00000000000001"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00000000000001"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00000000000001"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00000000000001"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00000000000001"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00000000000001"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00000000000001"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(7)'!$E87</f>
        <v>1</v>
      </c>
      <c r="D74" s="200">
        <f>'Summary (7)'!$E87</f>
        <v>1</v>
      </c>
      <c r="E74" s="200">
        <f>'Summary (7)'!$E87</f>
        <v>1</v>
      </c>
      <c r="F74" s="200">
        <f>'Summary (7)'!$E87</f>
        <v>1</v>
      </c>
      <c r="G74" s="200">
        <f>'Summary (7)'!$E87</f>
        <v>1</v>
      </c>
      <c r="H74" s="339">
        <f>'Summary (7)'!$E87</f>
        <v>1</v>
      </c>
      <c r="I74" s="201">
        <f>'Summary (7)'!$E87</f>
        <v>1</v>
      </c>
      <c r="J74" s="199">
        <f>'Summary (7)'!$H87</f>
        <v>2</v>
      </c>
      <c r="K74" s="200">
        <f>'Summary (7)'!$H87</f>
        <v>2</v>
      </c>
      <c r="L74" s="200">
        <f>'Summary (7)'!$H87</f>
        <v>2</v>
      </c>
      <c r="M74" s="200">
        <f>'Summary (7)'!$H87</f>
        <v>2</v>
      </c>
      <c r="N74" s="200">
        <f>'Summary (7)'!$H87</f>
        <v>2</v>
      </c>
      <c r="O74" s="339">
        <f>'Summary (7)'!$H87</f>
        <v>2</v>
      </c>
      <c r="P74" s="201">
        <f>'Summary (7)'!$H87</f>
        <v>2</v>
      </c>
      <c r="Q74" s="199">
        <f>'Summary (7)'!$K87</f>
        <v>3</v>
      </c>
      <c r="R74" s="200">
        <f>'Summary (7)'!$K87</f>
        <v>3</v>
      </c>
      <c r="S74" s="200">
        <f>'Summary (7)'!$K87</f>
        <v>3</v>
      </c>
      <c r="T74" s="200">
        <f>'Summary (7)'!$K87</f>
        <v>3</v>
      </c>
      <c r="U74" s="200">
        <f>'Summary (7)'!$K87</f>
        <v>3</v>
      </c>
      <c r="V74" s="339">
        <f>'Summary (7)'!$K87</f>
        <v>3</v>
      </c>
      <c r="W74" s="201">
        <f>'Summary (7)'!$K87</f>
        <v>3</v>
      </c>
      <c r="X74" s="199">
        <f>'Summary (7)'!$N87</f>
        <v>4</v>
      </c>
      <c r="Y74" s="200">
        <f>'Summary (7)'!$N87</f>
        <v>4</v>
      </c>
      <c r="Z74" s="200">
        <f>'Summary (7)'!$N87</f>
        <v>4</v>
      </c>
      <c r="AA74" s="200">
        <f>'Summary (7)'!$N87</f>
        <v>4</v>
      </c>
      <c r="AB74" s="200">
        <f>'Summary (7)'!$N87</f>
        <v>4</v>
      </c>
      <c r="AC74" s="339">
        <f>'Summary (7)'!$N87</f>
        <v>4</v>
      </c>
      <c r="AD74" s="201">
        <f>'Summary (7)'!$N87</f>
        <v>4</v>
      </c>
      <c r="AE74" s="199">
        <f>'Summary (7)'!$Q87</f>
        <v>5</v>
      </c>
      <c r="AF74" s="200">
        <f>'Summary (7)'!$Q87</f>
        <v>5</v>
      </c>
      <c r="AG74" s="200">
        <f>'Summary (7)'!$Q87</f>
        <v>5</v>
      </c>
      <c r="AH74" s="200">
        <f>'Summary (7)'!$Q87</f>
        <v>5</v>
      </c>
      <c r="AI74" s="200">
        <f>'Summary (7)'!$Q87</f>
        <v>5</v>
      </c>
      <c r="AJ74" s="339">
        <f>'Summary (7)'!$Q87</f>
        <v>5</v>
      </c>
      <c r="AK74" s="201">
        <f>'Summary (7)'!$Q87</f>
        <v>5</v>
      </c>
      <c r="AL74" s="199">
        <f>'Summary (7)'!$T87</f>
        <v>6</v>
      </c>
      <c r="AM74" s="200">
        <f>'Summary (7)'!$T87</f>
        <v>6</v>
      </c>
      <c r="AN74" s="200">
        <f>'Summary (7)'!$T87</f>
        <v>6</v>
      </c>
      <c r="AO74" s="200">
        <f>'Summary (7)'!$T87</f>
        <v>6</v>
      </c>
      <c r="AP74" s="200">
        <f>'Summary (7)'!$T87</f>
        <v>6</v>
      </c>
      <c r="AQ74" s="339">
        <f>'Summary (7)'!$T87</f>
        <v>6</v>
      </c>
      <c r="AR74" s="201">
        <f>'Summary (7)'!$T87</f>
        <v>6</v>
      </c>
      <c r="AS74" s="199">
        <f>'Summary (7)'!$W87</f>
        <v>7</v>
      </c>
      <c r="AT74" s="200">
        <f>'Summary (7)'!$W87</f>
        <v>7</v>
      </c>
      <c r="AU74" s="200">
        <f>'Summary (7)'!$W87</f>
        <v>7</v>
      </c>
      <c r="AV74" s="200">
        <f>'Summary (7)'!$W87</f>
        <v>7</v>
      </c>
      <c r="AW74" s="200">
        <f>'Summary (7)'!$W87</f>
        <v>7</v>
      </c>
      <c r="AX74" s="339">
        <f>'Summary (7)'!$W87</f>
        <v>7</v>
      </c>
      <c r="AY74" s="201">
        <f>'Summary (7)'!$W87</f>
        <v>7</v>
      </c>
      <c r="AZ74" s="199">
        <f>'Summary (7)'!$Z87</f>
        <v>8</v>
      </c>
      <c r="BA74" s="200">
        <f>'Summary (7)'!$Z87</f>
        <v>8</v>
      </c>
      <c r="BB74" s="200">
        <f>'Summary (7)'!$Z87</f>
        <v>8</v>
      </c>
      <c r="BC74" s="200">
        <f>'Summary (7)'!$Z87</f>
        <v>8</v>
      </c>
      <c r="BD74" s="200">
        <f>'Summary (7)'!$Z87</f>
        <v>8</v>
      </c>
      <c r="BE74" s="339">
        <f>'Summary (7)'!$Z87</f>
        <v>8</v>
      </c>
      <c r="BF74" s="201">
        <f>'Summary (7)'!$Z87</f>
        <v>8</v>
      </c>
      <c r="BG74" s="199">
        <f>'Summary (7)'!$AC87</f>
        <v>9</v>
      </c>
      <c r="BH74" s="200">
        <f>'Summary (7)'!$AC87</f>
        <v>9</v>
      </c>
      <c r="BI74" s="200">
        <f>'Summary (7)'!$AC87</f>
        <v>9</v>
      </c>
      <c r="BJ74" s="200">
        <f>'Summary (7)'!$AC87</f>
        <v>9</v>
      </c>
      <c r="BK74" s="200">
        <f>'Summary (7)'!$AC87</f>
        <v>9</v>
      </c>
      <c r="BL74" s="339">
        <f>'Summary (7)'!$AC87</f>
        <v>9</v>
      </c>
      <c r="BM74" s="201">
        <f>'Summary (7)'!$AC87</f>
        <v>9</v>
      </c>
      <c r="BN74" s="199">
        <f>'Summary (7)'!$AF87</f>
        <v>10</v>
      </c>
      <c r="BO74" s="200">
        <f>'Summary (7)'!$AF87</f>
        <v>10</v>
      </c>
      <c r="BP74" s="200">
        <f>'Summary (7)'!$AF87</f>
        <v>10</v>
      </c>
      <c r="BQ74" s="200">
        <f>'Summary (7)'!$AF87</f>
        <v>10</v>
      </c>
      <c r="BR74" s="200">
        <f>'Summary (7)'!$AF87</f>
        <v>10</v>
      </c>
      <c r="BS74" s="339">
        <f>'Summary (7)'!$AF87</f>
        <v>10</v>
      </c>
      <c r="BT74" s="201">
        <f>'Summary (7)'!$AF87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(7)'!$E88</f>
        <v>#REF!</v>
      </c>
      <c r="D75" s="65" t="e">
        <f>'Summary (7)'!$E88</f>
        <v>#REF!</v>
      </c>
      <c r="E75" s="65" t="e">
        <f>'Summary (7)'!$E88</f>
        <v>#REF!</v>
      </c>
      <c r="F75" s="65" t="e">
        <f>'Summary (7)'!$E88</f>
        <v>#REF!</v>
      </c>
      <c r="G75" s="65" t="e">
        <f>'Summary (7)'!$E88</f>
        <v>#REF!</v>
      </c>
      <c r="H75" s="340" t="e">
        <f>'Summary (7)'!$E88</f>
        <v>#REF!</v>
      </c>
      <c r="I75" s="203" t="e">
        <f>'Summary (7)'!$E88</f>
        <v>#REF!</v>
      </c>
      <c r="J75" s="202" t="e">
        <f>'Summary (7)'!$H88</f>
        <v>#REF!</v>
      </c>
      <c r="K75" s="65" t="e">
        <f>'Summary (7)'!$H88</f>
        <v>#REF!</v>
      </c>
      <c r="L75" s="65" t="e">
        <f>'Summary (7)'!$H88</f>
        <v>#REF!</v>
      </c>
      <c r="M75" s="65" t="e">
        <f>'Summary (7)'!$H88</f>
        <v>#REF!</v>
      </c>
      <c r="N75" s="65" t="e">
        <f>'Summary (7)'!$H88</f>
        <v>#REF!</v>
      </c>
      <c r="O75" s="340" t="e">
        <f>'Summary (7)'!$H88</f>
        <v>#REF!</v>
      </c>
      <c r="P75" s="203" t="e">
        <f>'Summary (7)'!$H88</f>
        <v>#REF!</v>
      </c>
      <c r="Q75" s="202" t="e">
        <f>'Summary (7)'!$K88</f>
        <v>#REF!</v>
      </c>
      <c r="R75" s="65" t="e">
        <f>'Summary (7)'!$K88</f>
        <v>#REF!</v>
      </c>
      <c r="S75" s="65" t="e">
        <f>'Summary (7)'!$K88</f>
        <v>#REF!</v>
      </c>
      <c r="T75" s="65" t="e">
        <f>'Summary (7)'!$K88</f>
        <v>#REF!</v>
      </c>
      <c r="U75" s="65" t="e">
        <f>'Summary (7)'!$K88</f>
        <v>#REF!</v>
      </c>
      <c r="V75" s="340" t="e">
        <f>'Summary (7)'!$K88</f>
        <v>#REF!</v>
      </c>
      <c r="W75" s="203" t="e">
        <f>'Summary (7)'!$K88</f>
        <v>#REF!</v>
      </c>
      <c r="X75" s="202" t="e">
        <f>'Summary (7)'!$N88</f>
        <v>#REF!</v>
      </c>
      <c r="Y75" s="65" t="e">
        <f>'Summary (7)'!$N88</f>
        <v>#REF!</v>
      </c>
      <c r="Z75" s="65" t="e">
        <f>'Summary (7)'!$N88</f>
        <v>#REF!</v>
      </c>
      <c r="AA75" s="65" t="e">
        <f>'Summary (7)'!$N88</f>
        <v>#REF!</v>
      </c>
      <c r="AB75" s="65" t="e">
        <f>'Summary (7)'!$N88</f>
        <v>#REF!</v>
      </c>
      <c r="AC75" s="340" t="e">
        <f>'Summary (7)'!$N88</f>
        <v>#REF!</v>
      </c>
      <c r="AD75" s="203" t="e">
        <f>'Summary (7)'!$N88</f>
        <v>#REF!</v>
      </c>
      <c r="AE75" s="202" t="e">
        <f>'Summary (7)'!$Q88</f>
        <v>#REF!</v>
      </c>
      <c r="AF75" s="65" t="e">
        <f>'Summary (7)'!$Q88</f>
        <v>#REF!</v>
      </c>
      <c r="AG75" s="65" t="e">
        <f>'Summary (7)'!$Q88</f>
        <v>#REF!</v>
      </c>
      <c r="AH75" s="65" t="e">
        <f>'Summary (7)'!$Q88</f>
        <v>#REF!</v>
      </c>
      <c r="AI75" s="65" t="e">
        <f>'Summary (7)'!$Q88</f>
        <v>#REF!</v>
      </c>
      <c r="AJ75" s="340" t="e">
        <f>'Summary (7)'!$Q88</f>
        <v>#REF!</v>
      </c>
      <c r="AK75" s="203" t="e">
        <f>'Summary (7)'!$Q88</f>
        <v>#REF!</v>
      </c>
      <c r="AL75" s="202" t="e">
        <f>'Summary (7)'!$T88</f>
        <v>#REF!</v>
      </c>
      <c r="AM75" s="65" t="e">
        <f>'Summary (7)'!$T88</f>
        <v>#REF!</v>
      </c>
      <c r="AN75" s="65" t="e">
        <f>'Summary (7)'!$T88</f>
        <v>#REF!</v>
      </c>
      <c r="AO75" s="65" t="e">
        <f>'Summary (7)'!$T88</f>
        <v>#REF!</v>
      </c>
      <c r="AP75" s="65" t="e">
        <f>'Summary (7)'!$T88</f>
        <v>#REF!</v>
      </c>
      <c r="AQ75" s="340" t="e">
        <f>'Summary (7)'!$T88</f>
        <v>#REF!</v>
      </c>
      <c r="AR75" s="203" t="e">
        <f>'Summary (7)'!$T88</f>
        <v>#REF!</v>
      </c>
      <c r="AS75" s="202" t="e">
        <f>'Summary (7)'!$W88</f>
        <v>#REF!</v>
      </c>
      <c r="AT75" s="65" t="e">
        <f>'Summary (7)'!$W88</f>
        <v>#REF!</v>
      </c>
      <c r="AU75" s="65" t="e">
        <f>'Summary (7)'!$W88</f>
        <v>#REF!</v>
      </c>
      <c r="AV75" s="65" t="e">
        <f>'Summary (7)'!$W88</f>
        <v>#REF!</v>
      </c>
      <c r="AW75" s="65" t="e">
        <f>'Summary (7)'!$W88</f>
        <v>#REF!</v>
      </c>
      <c r="AX75" s="340" t="e">
        <f>'Summary (7)'!$W88</f>
        <v>#REF!</v>
      </c>
      <c r="AY75" s="203" t="e">
        <f>'Summary (7)'!$W88</f>
        <v>#REF!</v>
      </c>
      <c r="AZ75" s="202" t="e">
        <f>'Summary (7)'!$Z88</f>
        <v>#REF!</v>
      </c>
      <c r="BA75" s="65" t="e">
        <f>'Summary (7)'!$Z88</f>
        <v>#REF!</v>
      </c>
      <c r="BB75" s="65" t="e">
        <f>'Summary (7)'!$Z88</f>
        <v>#REF!</v>
      </c>
      <c r="BC75" s="65" t="e">
        <f>'Summary (7)'!$Z88</f>
        <v>#REF!</v>
      </c>
      <c r="BD75" s="65" t="e">
        <f>'Summary (7)'!$Z88</f>
        <v>#REF!</v>
      </c>
      <c r="BE75" s="340" t="e">
        <f>'Summary (7)'!$Z88</f>
        <v>#REF!</v>
      </c>
      <c r="BF75" s="203" t="e">
        <f>'Summary (7)'!$Z88</f>
        <v>#REF!</v>
      </c>
      <c r="BG75" s="202" t="e">
        <f>'Summary (7)'!$AC88</f>
        <v>#REF!</v>
      </c>
      <c r="BH75" s="65" t="e">
        <f>'Summary (7)'!$AC88</f>
        <v>#REF!</v>
      </c>
      <c r="BI75" s="65" t="e">
        <f>'Summary (7)'!$AC88</f>
        <v>#REF!</v>
      </c>
      <c r="BJ75" s="65" t="e">
        <f>'Summary (7)'!$AC88</f>
        <v>#REF!</v>
      </c>
      <c r="BK75" s="65" t="e">
        <f>'Summary (7)'!$AC88</f>
        <v>#REF!</v>
      </c>
      <c r="BL75" s="340" t="e">
        <f>'Summary (7)'!$AC88</f>
        <v>#REF!</v>
      </c>
      <c r="BM75" s="203" t="e">
        <f>'Summary (7)'!$AC88</f>
        <v>#REF!</v>
      </c>
      <c r="BN75" s="202" t="e">
        <f>'Summary (7)'!$AF88</f>
        <v>#REF!</v>
      </c>
      <c r="BO75" s="65" t="e">
        <f>'Summary (7)'!$AF88</f>
        <v>#REF!</v>
      </c>
      <c r="BP75" s="65" t="e">
        <f>'Summary (7)'!$AF88</f>
        <v>#REF!</v>
      </c>
      <c r="BQ75" s="65" t="e">
        <f>'Summary (7)'!$AF88</f>
        <v>#REF!</v>
      </c>
      <c r="BR75" s="65" t="e">
        <f>'Summary (7)'!$AF88</f>
        <v>#REF!</v>
      </c>
      <c r="BS75" s="340" t="e">
        <f>'Summary (7)'!$AF88</f>
        <v>#REF!</v>
      </c>
      <c r="BT75" s="203" t="e">
        <f>'Summary (7)'!$AF88</f>
        <v>#REF!</v>
      </c>
      <c r="BU75" s="65">
        <f>'Summary (7)'!AI88</f>
        <v>45413</v>
      </c>
      <c r="BV75" s="65">
        <f>'Summary (7)'!AJ88</f>
        <v>45413</v>
      </c>
      <c r="BW75" s="65">
        <f>'Summary (7)'!AK88</f>
        <v>45413</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(7)'!$E89</f>
        <v>#REF!</v>
      </c>
      <c r="D76" s="65" t="e">
        <f>'Summary (7)'!$E89</f>
        <v>#REF!</v>
      </c>
      <c r="E76" s="65" t="e">
        <f>'Summary (7)'!$E89</f>
        <v>#REF!</v>
      </c>
      <c r="F76" s="65" t="e">
        <f>'Summary (7)'!$E89</f>
        <v>#REF!</v>
      </c>
      <c r="G76" s="65" t="e">
        <f>'Summary (7)'!$E89</f>
        <v>#REF!</v>
      </c>
      <c r="H76" s="340" t="e">
        <f>'Summary (7)'!$E89</f>
        <v>#REF!</v>
      </c>
      <c r="I76" s="203" t="e">
        <f>'Summary (7)'!$E89</f>
        <v>#REF!</v>
      </c>
      <c r="J76" s="202" t="e">
        <f>'Summary (7)'!$H89</f>
        <v>#REF!</v>
      </c>
      <c r="K76" s="65" t="e">
        <f>'Summary (7)'!$H89</f>
        <v>#REF!</v>
      </c>
      <c r="L76" s="65" t="e">
        <f>'Summary (7)'!$H89</f>
        <v>#REF!</v>
      </c>
      <c r="M76" s="65" t="e">
        <f>'Summary (7)'!$H89</f>
        <v>#REF!</v>
      </c>
      <c r="N76" s="65" t="e">
        <f>'Summary (7)'!$H89</f>
        <v>#REF!</v>
      </c>
      <c r="O76" s="340" t="e">
        <f>'Summary (7)'!$H89</f>
        <v>#REF!</v>
      </c>
      <c r="P76" s="203" t="e">
        <f>'Summary (7)'!$H89</f>
        <v>#REF!</v>
      </c>
      <c r="Q76" s="202" t="e">
        <f>'Summary (7)'!$K89</f>
        <v>#REF!</v>
      </c>
      <c r="R76" s="65" t="e">
        <f>'Summary (7)'!$K89</f>
        <v>#REF!</v>
      </c>
      <c r="S76" s="65" t="e">
        <f>'Summary (7)'!$K89</f>
        <v>#REF!</v>
      </c>
      <c r="T76" s="65" t="e">
        <f>'Summary (7)'!$K89</f>
        <v>#REF!</v>
      </c>
      <c r="U76" s="65" t="e">
        <f>'Summary (7)'!$K89</f>
        <v>#REF!</v>
      </c>
      <c r="V76" s="340" t="e">
        <f>'Summary (7)'!$K89</f>
        <v>#REF!</v>
      </c>
      <c r="W76" s="203" t="e">
        <f>'Summary (7)'!$K89</f>
        <v>#REF!</v>
      </c>
      <c r="X76" s="202" t="e">
        <f>'Summary (7)'!$N89</f>
        <v>#REF!</v>
      </c>
      <c r="Y76" s="65" t="e">
        <f>'Summary (7)'!$N89</f>
        <v>#REF!</v>
      </c>
      <c r="Z76" s="65" t="e">
        <f>'Summary (7)'!$N89</f>
        <v>#REF!</v>
      </c>
      <c r="AA76" s="65" t="e">
        <f>'Summary (7)'!$N89</f>
        <v>#REF!</v>
      </c>
      <c r="AB76" s="65" t="e">
        <f>'Summary (7)'!$N89</f>
        <v>#REF!</v>
      </c>
      <c r="AC76" s="340" t="e">
        <f>'Summary (7)'!$N89</f>
        <v>#REF!</v>
      </c>
      <c r="AD76" s="203" t="e">
        <f>'Summary (7)'!$N89</f>
        <v>#REF!</v>
      </c>
      <c r="AE76" s="202" t="e">
        <f>'Summary (7)'!$Q89</f>
        <v>#REF!</v>
      </c>
      <c r="AF76" s="65" t="e">
        <f>'Summary (7)'!$Q89</f>
        <v>#REF!</v>
      </c>
      <c r="AG76" s="65" t="e">
        <f>'Summary (7)'!$Q89</f>
        <v>#REF!</v>
      </c>
      <c r="AH76" s="65" t="e">
        <f>'Summary (7)'!$Q89</f>
        <v>#REF!</v>
      </c>
      <c r="AI76" s="65" t="e">
        <f>'Summary (7)'!$Q89</f>
        <v>#REF!</v>
      </c>
      <c r="AJ76" s="340" t="e">
        <f>'Summary (7)'!$Q89</f>
        <v>#REF!</v>
      </c>
      <c r="AK76" s="203" t="e">
        <f>'Summary (7)'!$Q89</f>
        <v>#REF!</v>
      </c>
      <c r="AL76" s="202" t="e">
        <f>'Summary (7)'!$T89</f>
        <v>#REF!</v>
      </c>
      <c r="AM76" s="65" t="e">
        <f>'Summary (7)'!$T89</f>
        <v>#REF!</v>
      </c>
      <c r="AN76" s="65" t="e">
        <f>'Summary (7)'!$T89</f>
        <v>#REF!</v>
      </c>
      <c r="AO76" s="65" t="e">
        <f>'Summary (7)'!$T89</f>
        <v>#REF!</v>
      </c>
      <c r="AP76" s="65" t="e">
        <f>'Summary (7)'!$T89</f>
        <v>#REF!</v>
      </c>
      <c r="AQ76" s="340" t="e">
        <f>'Summary (7)'!$T89</f>
        <v>#REF!</v>
      </c>
      <c r="AR76" s="203" t="e">
        <f>'Summary (7)'!$T89</f>
        <v>#REF!</v>
      </c>
      <c r="AS76" s="202" t="e">
        <f>'Summary (7)'!$W89</f>
        <v>#REF!</v>
      </c>
      <c r="AT76" s="65" t="e">
        <f>'Summary (7)'!$W89</f>
        <v>#REF!</v>
      </c>
      <c r="AU76" s="65" t="e">
        <f>'Summary (7)'!$W89</f>
        <v>#REF!</v>
      </c>
      <c r="AV76" s="65" t="e">
        <f>'Summary (7)'!$W89</f>
        <v>#REF!</v>
      </c>
      <c r="AW76" s="65" t="e">
        <f>'Summary (7)'!$W89</f>
        <v>#REF!</v>
      </c>
      <c r="AX76" s="340" t="e">
        <f>'Summary (7)'!$W89</f>
        <v>#REF!</v>
      </c>
      <c r="AY76" s="203" t="e">
        <f>'Summary (7)'!$W89</f>
        <v>#REF!</v>
      </c>
      <c r="AZ76" s="202" t="e">
        <f>'Summary (7)'!$Z89</f>
        <v>#REF!</v>
      </c>
      <c r="BA76" s="65" t="e">
        <f>'Summary (7)'!$Z89</f>
        <v>#REF!</v>
      </c>
      <c r="BB76" s="65" t="e">
        <f>'Summary (7)'!$Z89</f>
        <v>#REF!</v>
      </c>
      <c r="BC76" s="65" t="e">
        <f>'Summary (7)'!$Z89</f>
        <v>#REF!</v>
      </c>
      <c r="BD76" s="65" t="e">
        <f>'Summary (7)'!$Z89</f>
        <v>#REF!</v>
      </c>
      <c r="BE76" s="340" t="e">
        <f>'Summary (7)'!$Z89</f>
        <v>#REF!</v>
      </c>
      <c r="BF76" s="203" t="e">
        <f>'Summary (7)'!$Z89</f>
        <v>#REF!</v>
      </c>
      <c r="BG76" s="202" t="e">
        <f>'Summary (7)'!$AC89</f>
        <v>#REF!</v>
      </c>
      <c r="BH76" s="65" t="e">
        <f>'Summary (7)'!$AC89</f>
        <v>#REF!</v>
      </c>
      <c r="BI76" s="65" t="e">
        <f>'Summary (7)'!$AC89</f>
        <v>#REF!</v>
      </c>
      <c r="BJ76" s="65" t="e">
        <f>'Summary (7)'!$AC89</f>
        <v>#REF!</v>
      </c>
      <c r="BK76" s="65" t="e">
        <f>'Summary (7)'!$AC89</f>
        <v>#REF!</v>
      </c>
      <c r="BL76" s="340" t="e">
        <f>'Summary (7)'!$AC89</f>
        <v>#REF!</v>
      </c>
      <c r="BM76" s="203" t="e">
        <f>'Summary (7)'!$AC89</f>
        <v>#REF!</v>
      </c>
      <c r="BN76" s="202" t="e">
        <f>'Summary (7)'!$AF89</f>
        <v>#REF!</v>
      </c>
      <c r="BO76" s="65" t="e">
        <f>'Summary (7)'!$AF89</f>
        <v>#REF!</v>
      </c>
      <c r="BP76" s="65" t="e">
        <f>'Summary (7)'!$AF89</f>
        <v>#REF!</v>
      </c>
      <c r="BQ76" s="65" t="e">
        <f>'Summary (7)'!$AF89</f>
        <v>#REF!</v>
      </c>
      <c r="BR76" s="65" t="e">
        <f>'Summary (7)'!$AF89</f>
        <v>#REF!</v>
      </c>
      <c r="BS76" s="340" t="e">
        <f>'Summary (7)'!$AF89</f>
        <v>#REF!</v>
      </c>
      <c r="BT76" s="203" t="e">
        <f>'Summary (7)'!$AF89</f>
        <v>#REF!</v>
      </c>
      <c r="BU76" s="65">
        <f>'Summary (7)'!AI89</f>
        <v>47238</v>
      </c>
      <c r="BV76" s="65">
        <f>'Summary (7)'!AJ89</f>
        <v>47238</v>
      </c>
      <c r="BW76" s="65">
        <f>'Summary (7)'!AK89</f>
        <v>47238</v>
      </c>
    </row>
    <row r="77" spans="1:112" s="60" customFormat="1">
      <c r="A77" s="482" t="s">
        <v>220</v>
      </c>
      <c r="B77" s="482"/>
      <c r="C77" s="202">
        <f>'Summary (7)'!$E90</f>
        <v>0</v>
      </c>
      <c r="D77" s="65">
        <f>'Summary (7)'!$E90</f>
        <v>0</v>
      </c>
      <c r="E77" s="65">
        <f>'Summary (7)'!$E90</f>
        <v>0</v>
      </c>
      <c r="F77" s="65">
        <f>'Summary (7)'!$E90</f>
        <v>0</v>
      </c>
      <c r="G77" s="65">
        <f>'Summary (7)'!$E90</f>
        <v>0</v>
      </c>
      <c r="H77" s="340">
        <f>'Summary (7)'!$E90</f>
        <v>0</v>
      </c>
      <c r="I77" s="203">
        <f>'Summary (7)'!$E90</f>
        <v>0</v>
      </c>
      <c r="J77" s="202">
        <f>'Summary (7)'!$H90</f>
        <v>0</v>
      </c>
      <c r="K77" s="65">
        <f>'Summary (7)'!$H90</f>
        <v>0</v>
      </c>
      <c r="L77" s="65">
        <f>'Summary (7)'!$H90</f>
        <v>0</v>
      </c>
      <c r="M77" s="65">
        <f>'Summary (7)'!$H90</f>
        <v>0</v>
      </c>
      <c r="N77" s="65">
        <f>'Summary (7)'!$H90</f>
        <v>0</v>
      </c>
      <c r="O77" s="340">
        <f>'Summary (7)'!$H90</f>
        <v>0</v>
      </c>
      <c r="P77" s="203">
        <f>'Summary (7)'!$H90</f>
        <v>0</v>
      </c>
      <c r="Q77" s="202">
        <f>'Summary (7)'!$K90</f>
        <v>0</v>
      </c>
      <c r="R77" s="65">
        <f>'Summary (7)'!$K90</f>
        <v>0</v>
      </c>
      <c r="S77" s="65">
        <f>'Summary (7)'!$K90</f>
        <v>0</v>
      </c>
      <c r="T77" s="65">
        <f>'Summary (7)'!$K90</f>
        <v>0</v>
      </c>
      <c r="U77" s="65">
        <f>'Summary (7)'!$K90</f>
        <v>0</v>
      </c>
      <c r="V77" s="340">
        <f>'Summary (7)'!$K90</f>
        <v>0</v>
      </c>
      <c r="W77" s="203">
        <f>'Summary (7)'!$K90</f>
        <v>0</v>
      </c>
      <c r="X77" s="202">
        <f>'Summary (7)'!$N90</f>
        <v>0</v>
      </c>
      <c r="Y77" s="65">
        <f>'Summary (7)'!$N90</f>
        <v>0</v>
      </c>
      <c r="Z77" s="65">
        <f>'Summary (7)'!$N90</f>
        <v>0</v>
      </c>
      <c r="AA77" s="65">
        <f>'Summary (7)'!$N90</f>
        <v>0</v>
      </c>
      <c r="AB77" s="65">
        <f>'Summary (7)'!$N90</f>
        <v>0</v>
      </c>
      <c r="AC77" s="340">
        <f>'Summary (7)'!$N90</f>
        <v>0</v>
      </c>
      <c r="AD77" s="203">
        <f>'Summary (7)'!$N90</f>
        <v>0</v>
      </c>
      <c r="AE77" s="202">
        <f>'Summary (7)'!$Q90</f>
        <v>0</v>
      </c>
      <c r="AF77" s="65">
        <f>'Summary (7)'!$Q90</f>
        <v>0</v>
      </c>
      <c r="AG77" s="65">
        <f>'Summary (7)'!$Q90</f>
        <v>0</v>
      </c>
      <c r="AH77" s="65">
        <f>'Summary (7)'!$Q90</f>
        <v>0</v>
      </c>
      <c r="AI77" s="65">
        <f>'Summary (7)'!$Q90</f>
        <v>0</v>
      </c>
      <c r="AJ77" s="340">
        <f>'Summary (7)'!$Q90</f>
        <v>0</v>
      </c>
      <c r="AK77" s="203">
        <f>'Summary (7)'!$Q90</f>
        <v>0</v>
      </c>
      <c r="AL77" s="202">
        <f>'Summary (7)'!$T90</f>
        <v>0</v>
      </c>
      <c r="AM77" s="65">
        <f>'Summary (7)'!$T90</f>
        <v>0</v>
      </c>
      <c r="AN77" s="65">
        <f>'Summary (7)'!$T90</f>
        <v>0</v>
      </c>
      <c r="AO77" s="65">
        <f>'Summary (7)'!$T90</f>
        <v>0</v>
      </c>
      <c r="AP77" s="65">
        <f>'Summary (7)'!$T90</f>
        <v>0</v>
      </c>
      <c r="AQ77" s="340">
        <f>'Summary (7)'!$T90</f>
        <v>0</v>
      </c>
      <c r="AR77" s="203">
        <f>'Summary (7)'!$T90</f>
        <v>0</v>
      </c>
      <c r="AS77" s="202">
        <f>'Summary (7)'!$W90</f>
        <v>0</v>
      </c>
      <c r="AT77" s="65">
        <f>'Summary (7)'!$W90</f>
        <v>0</v>
      </c>
      <c r="AU77" s="65">
        <f>'Summary (7)'!$W90</f>
        <v>0</v>
      </c>
      <c r="AV77" s="65">
        <f>'Summary (7)'!$W90</f>
        <v>0</v>
      </c>
      <c r="AW77" s="65">
        <f>'Summary (7)'!$W90</f>
        <v>0</v>
      </c>
      <c r="AX77" s="340">
        <f>'Summary (7)'!$W90</f>
        <v>0</v>
      </c>
      <c r="AY77" s="203">
        <f>'Summary (7)'!$W90</f>
        <v>0</v>
      </c>
      <c r="AZ77" s="202">
        <f>'Summary (7)'!$Z90</f>
        <v>0</v>
      </c>
      <c r="BA77" s="65">
        <f>'Summary (7)'!$Z90</f>
        <v>0</v>
      </c>
      <c r="BB77" s="65">
        <f>'Summary (7)'!$Z90</f>
        <v>0</v>
      </c>
      <c r="BC77" s="65">
        <f>'Summary (7)'!$Z90</f>
        <v>0</v>
      </c>
      <c r="BD77" s="65">
        <f>'Summary (7)'!$Z90</f>
        <v>0</v>
      </c>
      <c r="BE77" s="340">
        <f>'Summary (7)'!$Z90</f>
        <v>0</v>
      </c>
      <c r="BF77" s="203">
        <f>'Summary (7)'!$Z90</f>
        <v>0</v>
      </c>
      <c r="BG77" s="202">
        <f>'Summary (7)'!$AC90</f>
        <v>0</v>
      </c>
      <c r="BH77" s="65">
        <f>'Summary (7)'!$AC90</f>
        <v>0</v>
      </c>
      <c r="BI77" s="65">
        <f>'Summary (7)'!$AC90</f>
        <v>0</v>
      </c>
      <c r="BJ77" s="65">
        <f>'Summary (7)'!$AC90</f>
        <v>0</v>
      </c>
      <c r="BK77" s="65">
        <f>'Summary (7)'!$AC90</f>
        <v>0</v>
      </c>
      <c r="BL77" s="340">
        <f>'Summary (7)'!$AC90</f>
        <v>0</v>
      </c>
      <c r="BM77" s="203">
        <f>'Summary (7)'!$AC90</f>
        <v>0</v>
      </c>
      <c r="BN77" s="202">
        <f>'Summary (7)'!$AF90</f>
        <v>0</v>
      </c>
      <c r="BO77" s="65">
        <f>'Summary (7)'!$AF90</f>
        <v>0</v>
      </c>
      <c r="BP77" s="65">
        <f>'Summary (7)'!$AF90</f>
        <v>0</v>
      </c>
      <c r="BQ77" s="65">
        <f>'Summary (7)'!$AF90</f>
        <v>0</v>
      </c>
      <c r="BR77" s="65">
        <f>'Summary (7)'!$AF90</f>
        <v>0</v>
      </c>
      <c r="BS77" s="340">
        <f>'Summary (7)'!$AF90</f>
        <v>0</v>
      </c>
      <c r="BT77" s="203">
        <f>'Summary (7)'!$AF90</f>
        <v>0</v>
      </c>
      <c r="BU77" s="65">
        <f>'Summary (7)'!AI90</f>
        <v>0</v>
      </c>
      <c r="BV77" s="65">
        <f>'Summary (7)'!AJ90</f>
        <v>0</v>
      </c>
      <c r="BW77" s="65">
        <f>'Summary (7)'!AK90</f>
        <v>0</v>
      </c>
    </row>
    <row r="78" spans="1:112" s="60" customFormat="1" ht="16.5" thickBot="1">
      <c r="A78" s="484" t="s">
        <v>234</v>
      </c>
      <c r="B78" s="484"/>
      <c r="C78" s="204" t="e">
        <f>'Summary (7)'!$E91</f>
        <v>#REF!</v>
      </c>
      <c r="D78" s="205" t="e">
        <f>'Summary (7)'!$E91</f>
        <v>#REF!</v>
      </c>
      <c r="E78" s="205" t="e">
        <f>'Summary (7)'!$E91</f>
        <v>#REF!</v>
      </c>
      <c r="F78" s="205" t="e">
        <f>'Summary (7)'!$E91</f>
        <v>#REF!</v>
      </c>
      <c r="G78" s="205" t="e">
        <f>'Summary (7)'!$E91</f>
        <v>#REF!</v>
      </c>
      <c r="H78" s="341" t="e">
        <f>'Summary (7)'!$E91</f>
        <v>#REF!</v>
      </c>
      <c r="I78" s="206" t="e">
        <f>'Summary (7)'!$E91</f>
        <v>#REF!</v>
      </c>
      <c r="J78" s="204" t="e">
        <f>'Summary (7)'!$H91</f>
        <v>#REF!</v>
      </c>
      <c r="K78" s="205" t="e">
        <f>'Summary (7)'!$H91</f>
        <v>#REF!</v>
      </c>
      <c r="L78" s="205" t="e">
        <f>'Summary (7)'!$H91</f>
        <v>#REF!</v>
      </c>
      <c r="M78" s="205" t="e">
        <f>'Summary (7)'!$H91</f>
        <v>#REF!</v>
      </c>
      <c r="N78" s="205" t="e">
        <f>'Summary (7)'!$H91</f>
        <v>#REF!</v>
      </c>
      <c r="O78" s="341" t="e">
        <f>'Summary (7)'!$H91</f>
        <v>#REF!</v>
      </c>
      <c r="P78" s="206" t="e">
        <f>'Summary (7)'!$H91</f>
        <v>#REF!</v>
      </c>
      <c r="Q78" s="204" t="e">
        <f>'Summary (7)'!$K91</f>
        <v>#REF!</v>
      </c>
      <c r="R78" s="205" t="e">
        <f>'Summary (7)'!$K91</f>
        <v>#REF!</v>
      </c>
      <c r="S78" s="205" t="e">
        <f>'Summary (7)'!$K91</f>
        <v>#REF!</v>
      </c>
      <c r="T78" s="205" t="e">
        <f>'Summary (7)'!$K91</f>
        <v>#REF!</v>
      </c>
      <c r="U78" s="205" t="e">
        <f>'Summary (7)'!$K91</f>
        <v>#REF!</v>
      </c>
      <c r="V78" s="341" t="e">
        <f>'Summary (7)'!$K91</f>
        <v>#REF!</v>
      </c>
      <c r="W78" s="206" t="e">
        <f>'Summary (7)'!$K91</f>
        <v>#REF!</v>
      </c>
      <c r="X78" s="204" t="e">
        <f>'Summary (7)'!$N91</f>
        <v>#REF!</v>
      </c>
      <c r="Y78" s="205" t="e">
        <f>'Summary (7)'!$N91</f>
        <v>#REF!</v>
      </c>
      <c r="Z78" s="205" t="e">
        <f>'Summary (7)'!$N91</f>
        <v>#REF!</v>
      </c>
      <c r="AA78" s="205" t="e">
        <f>'Summary (7)'!$N91</f>
        <v>#REF!</v>
      </c>
      <c r="AB78" s="205" t="e">
        <f>'Summary (7)'!$N91</f>
        <v>#REF!</v>
      </c>
      <c r="AC78" s="341" t="e">
        <f>'Summary (7)'!$N91</f>
        <v>#REF!</v>
      </c>
      <c r="AD78" s="206" t="e">
        <f>'Summary (7)'!$N91</f>
        <v>#REF!</v>
      </c>
      <c r="AE78" s="204" t="e">
        <f>'Summary (7)'!$Q91</f>
        <v>#REF!</v>
      </c>
      <c r="AF78" s="205" t="e">
        <f>'Summary (7)'!$Q91</f>
        <v>#REF!</v>
      </c>
      <c r="AG78" s="205" t="e">
        <f>'Summary (7)'!$Q91</f>
        <v>#REF!</v>
      </c>
      <c r="AH78" s="205" t="e">
        <f>'Summary (7)'!$Q91</f>
        <v>#REF!</v>
      </c>
      <c r="AI78" s="205" t="e">
        <f>'Summary (7)'!$Q91</f>
        <v>#REF!</v>
      </c>
      <c r="AJ78" s="341" t="e">
        <f>'Summary (7)'!$Q91</f>
        <v>#REF!</v>
      </c>
      <c r="AK78" s="206" t="e">
        <f>'Summary (7)'!$Q91</f>
        <v>#REF!</v>
      </c>
      <c r="AL78" s="204" t="e">
        <f>'Summary (7)'!$T91</f>
        <v>#REF!</v>
      </c>
      <c r="AM78" s="205" t="e">
        <f>'Summary (7)'!$T91</f>
        <v>#REF!</v>
      </c>
      <c r="AN78" s="205" t="e">
        <f>'Summary (7)'!$T91</f>
        <v>#REF!</v>
      </c>
      <c r="AO78" s="205" t="e">
        <f>'Summary (7)'!$T91</f>
        <v>#REF!</v>
      </c>
      <c r="AP78" s="205" t="e">
        <f>'Summary (7)'!$T91</f>
        <v>#REF!</v>
      </c>
      <c r="AQ78" s="341" t="e">
        <f>'Summary (7)'!$T91</f>
        <v>#REF!</v>
      </c>
      <c r="AR78" s="206" t="e">
        <f>'Summary (7)'!$T91</f>
        <v>#REF!</v>
      </c>
      <c r="AS78" s="204" t="e">
        <f>'Summary (7)'!$W91</f>
        <v>#REF!</v>
      </c>
      <c r="AT78" s="205" t="e">
        <f>'Summary (7)'!$W91</f>
        <v>#REF!</v>
      </c>
      <c r="AU78" s="205" t="e">
        <f>'Summary (7)'!$W91</f>
        <v>#REF!</v>
      </c>
      <c r="AV78" s="205" t="e">
        <f>'Summary (7)'!$W91</f>
        <v>#REF!</v>
      </c>
      <c r="AW78" s="205" t="e">
        <f>'Summary (7)'!$W91</f>
        <v>#REF!</v>
      </c>
      <c r="AX78" s="341" t="e">
        <f>'Summary (7)'!$W91</f>
        <v>#REF!</v>
      </c>
      <c r="AY78" s="206" t="e">
        <f>'Summary (7)'!$W91</f>
        <v>#REF!</v>
      </c>
      <c r="AZ78" s="204" t="e">
        <f>'Summary (7)'!$Z91</f>
        <v>#REF!</v>
      </c>
      <c r="BA78" s="205" t="e">
        <f>'Summary (7)'!$Z91</f>
        <v>#REF!</v>
      </c>
      <c r="BB78" s="205" t="e">
        <f>'Summary (7)'!$Z91</f>
        <v>#REF!</v>
      </c>
      <c r="BC78" s="205" t="e">
        <f>'Summary (7)'!$Z91</f>
        <v>#REF!</v>
      </c>
      <c r="BD78" s="205" t="e">
        <f>'Summary (7)'!$Z91</f>
        <v>#REF!</v>
      </c>
      <c r="BE78" s="341" t="e">
        <f>'Summary (7)'!$Z91</f>
        <v>#REF!</v>
      </c>
      <c r="BF78" s="206" t="e">
        <f>'Summary (7)'!$Z91</f>
        <v>#REF!</v>
      </c>
      <c r="BG78" s="204" t="e">
        <f>'Summary (7)'!$AC91</f>
        <v>#REF!</v>
      </c>
      <c r="BH78" s="205" t="e">
        <f>'Summary (7)'!$AC91</f>
        <v>#REF!</v>
      </c>
      <c r="BI78" s="205" t="e">
        <f>'Summary (7)'!$AC91</f>
        <v>#REF!</v>
      </c>
      <c r="BJ78" s="205" t="e">
        <f>'Summary (7)'!$AC91</f>
        <v>#REF!</v>
      </c>
      <c r="BK78" s="205" t="e">
        <f>'Summary (7)'!$AC91</f>
        <v>#REF!</v>
      </c>
      <c r="BL78" s="341" t="e">
        <f>'Summary (7)'!$AC91</f>
        <v>#REF!</v>
      </c>
      <c r="BM78" s="206" t="e">
        <f>'Summary (7)'!$AC91</f>
        <v>#REF!</v>
      </c>
      <c r="BN78" s="204" t="e">
        <f>'Summary (7)'!$AF91</f>
        <v>#REF!</v>
      </c>
      <c r="BO78" s="205" t="e">
        <f>'Summary (7)'!$AF91</f>
        <v>#REF!</v>
      </c>
      <c r="BP78" s="205" t="e">
        <f>'Summary (7)'!$AF91</f>
        <v>#REF!</v>
      </c>
      <c r="BQ78" s="205" t="e">
        <f>'Summary (7)'!$AF91</f>
        <v>#REF!</v>
      </c>
      <c r="BR78" s="205" t="e">
        <f>'Summary (7)'!$AF91</f>
        <v>#REF!</v>
      </c>
      <c r="BS78" s="341" t="e">
        <f>'Summary (7)'!$AF91</f>
        <v>#REF!</v>
      </c>
      <c r="BT78" s="206" t="e">
        <f>'Summary (7)'!$AF91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211" priority="13">
      <formula>AND(C15&gt;0,C15&lt;C$79)</formula>
    </cfRule>
  </conditionalFormatting>
  <conditionalFormatting sqref="C15:E57 J15:L57 Q15:S57 X15:Z57 AE15:AG57 AL15:AN57 AS15:AU57 AZ15:BB57 BG15:BI57 BN15:BP57">
    <cfRule type="expression" dxfId="210" priority="10">
      <formula>$A15=""</formula>
    </cfRule>
    <cfRule type="containsBlanks" dxfId="209" priority="12">
      <formula>LEN(TRIM(C15))=0</formula>
    </cfRule>
  </conditionalFormatting>
  <conditionalFormatting sqref="C59:BQ62 BR61 BT61">
    <cfRule type="expression" dxfId="207" priority="580">
      <formula>C$77&gt;C$76</formula>
    </cfRule>
  </conditionalFormatting>
  <conditionalFormatting sqref="C15:BT57 C58 G58:J58 Q58 X58 AE58 AL58 AS58 AZ58 BG58 BN58 N58:P62 U58:W62 AB58:AD62 AI58:AK62 AP58:AR62 AW58:AY62 BD58:BF62 BK58:BM62 BR58:BT62">
    <cfRule type="expression" dxfId="206" priority="7">
      <formula>C$77&gt;C$76</formula>
    </cfRule>
  </conditionalFormatting>
  <conditionalFormatting sqref="N60 P60 U60 W60 AB60 AD60 AI60 AK60 AP60 AR60 AW60 AY60 BD60 BF60 BK60 BM60 BR60 BT60 G60 I60">
    <cfRule type="containsBlanks" dxfId="205" priority="11">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579" id="{01D40C21-0159-414A-B853-9CC71C9DE1BD}">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583" id="{9C339DD4-5609-4ECE-A606-5144226D813A}">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63" t="str">
        <f>'Summary (7)'!A1</f>
        <v>DEPARTMENT OF HOMELESSNESS AND SUPPORTIVE HOUSING</v>
      </c>
      <c r="B1" s="63"/>
      <c r="C1" s="56"/>
      <c r="D1" s="56"/>
      <c r="E1" s="56"/>
      <c r="F1" s="56"/>
      <c r="G1" s="56"/>
      <c r="AI1" s="437"/>
    </row>
    <row r="2" spans="1:35" ht="15.75">
      <c r="A2" s="63" t="s">
        <v>288</v>
      </c>
      <c r="B2" s="63"/>
      <c r="C2" s="63"/>
      <c r="D2" s="56"/>
      <c r="E2" s="56"/>
      <c r="F2" s="56"/>
      <c r="G2" s="59"/>
    </row>
    <row r="3" spans="1:35" ht="15" customHeight="1">
      <c r="A3" s="68" t="s">
        <v>220</v>
      </c>
      <c r="B3" s="587">
        <f>'Summary (7)'!B3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(7)'!A7</f>
        <v>Provider Name</v>
      </c>
      <c r="B4" s="588">
        <f>'Summary (7)'!B7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(7)'!A8</f>
        <v>Program</v>
      </c>
      <c r="B5" s="588" t="str">
        <f>'Summary (7)'!B8</f>
        <v>RFQ #142 TAY Site in SOMA</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75">
      <c r="A6" s="69" t="str">
        <f>'Summary (7)'!A9</f>
        <v>F$P Contract ID#</v>
      </c>
      <c r="B6" s="589" t="e">
        <f>'Summary (7)'!B9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75">
      <c r="A7" s="69" t="s">
        <v>283</v>
      </c>
      <c r="B7" s="590">
        <f>'Summary (7)'!B12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9" t="e">
        <f>'Summary (7)'!E17</f>
        <v>#REF!</v>
      </c>
      <c r="D8" s="1599"/>
      <c r="E8" s="1599"/>
      <c r="F8" s="1598" t="e">
        <f>'Summary (7)'!H17</f>
        <v>#REF!</v>
      </c>
      <c r="G8" s="1598"/>
      <c r="H8" s="1598"/>
      <c r="I8" s="1598" t="e">
        <f>'Summary (7)'!K17</f>
        <v>#REF!</v>
      </c>
      <c r="J8" s="1598"/>
      <c r="K8" s="1598"/>
      <c r="L8" s="1598" t="e">
        <f>'Summary (7)'!N17</f>
        <v>#REF!</v>
      </c>
      <c r="M8" s="1598"/>
      <c r="N8" s="1598"/>
      <c r="O8" s="1598" t="e">
        <f>'Summary (7)'!Q17</f>
        <v>#REF!</v>
      </c>
      <c r="P8" s="1598"/>
      <c r="Q8" s="1598"/>
      <c r="R8" s="1598" t="e">
        <f>'Summary (7)'!T17</f>
        <v>#REF!</v>
      </c>
      <c r="S8" s="1598"/>
      <c r="T8" s="1598"/>
      <c r="U8" s="1598" t="e">
        <f>'Summary (7)'!W17</f>
        <v>#REF!</v>
      </c>
      <c r="V8" s="1598"/>
      <c r="W8" s="1598"/>
      <c r="X8" s="1598" t="e">
        <f>'Summary (7)'!Z17</f>
        <v>#REF!</v>
      </c>
      <c r="Y8" s="1598"/>
      <c r="Z8" s="1598"/>
      <c r="AA8" s="1598" t="e">
        <f>'Summary (7)'!AC17</f>
        <v>#REF!</v>
      </c>
      <c r="AB8" s="1598"/>
      <c r="AC8" s="1598"/>
      <c r="AD8" s="1598" t="e">
        <f>'Summary (7)'!AF17</f>
        <v>#REF!</v>
      </c>
      <c r="AE8" s="1598"/>
      <c r="AF8" s="1598"/>
    </row>
    <row r="9" spans="1:35" ht="24.75" customHeight="1">
      <c r="C9" s="1607" t="str">
        <f>'Summary (6)'!E18</f>
        <v>Year 1</v>
      </c>
      <c r="D9" s="1608"/>
      <c r="E9" s="1609"/>
      <c r="F9" s="1622" t="str">
        <f>'Summary (6)'!H18</f>
        <v>Year 2</v>
      </c>
      <c r="G9" s="1623"/>
      <c r="H9" s="1624"/>
      <c r="I9" s="1625" t="str">
        <f>'Summary (6)'!K18</f>
        <v>Year 3</v>
      </c>
      <c r="J9" s="1626"/>
      <c r="K9" s="1627"/>
      <c r="L9" s="1628" t="str">
        <f>'Summary (6)'!N18</f>
        <v>Year 4</v>
      </c>
      <c r="M9" s="1629"/>
      <c r="N9" s="1630"/>
      <c r="O9" s="1631" t="str">
        <f>'Summary (6)'!Q18</f>
        <v>Year 5</v>
      </c>
      <c r="P9" s="1632"/>
      <c r="Q9" s="1633"/>
      <c r="R9" s="1634" t="str">
        <f>'Summary (6)'!T18</f>
        <v>Year 6</v>
      </c>
      <c r="S9" s="1635"/>
      <c r="T9" s="1636"/>
      <c r="U9" s="1637" t="str">
        <f>'Summary (6)'!W18</f>
        <v>Year 7</v>
      </c>
      <c r="V9" s="1638"/>
      <c r="W9" s="1639"/>
      <c r="X9" s="1610" t="str">
        <f>'Summary (6)'!Z18</f>
        <v>Year 8</v>
      </c>
      <c r="Y9" s="1611"/>
      <c r="Z9" s="1612"/>
      <c r="AA9" s="1613" t="str">
        <f>'Summary (6)'!AC18</f>
        <v>Year 9</v>
      </c>
      <c r="AB9" s="1614"/>
      <c r="AC9" s="1615"/>
      <c r="AD9" s="1616" t="str">
        <f>'Summary (6)'!AF18</f>
        <v>Year 10</v>
      </c>
      <c r="AE9" s="1617"/>
      <c r="AF9" s="1618"/>
      <c r="AG9" s="1619" t="s">
        <v>259</v>
      </c>
      <c r="AH9" s="1620"/>
      <c r="AI9" s="1621"/>
    </row>
    <row r="10" spans="1:35" s="21" customFormat="1" ht="27" customHeight="1">
      <c r="C10" s="526" t="e">
        <f>'Salary Detail (6)'!G11</f>
        <v>#REF!</v>
      </c>
      <c r="D10" s="527" t="e">
        <f>'Salary Detail (6)'!H11</f>
        <v>#REF!</v>
      </c>
      <c r="E10" s="528" t="e">
        <f>'Salary Detail (6)'!I11</f>
        <v>#REF!</v>
      </c>
      <c r="F10" s="529" t="e">
        <f>'Salary Detail (6)'!N11</f>
        <v>#REF!</v>
      </c>
      <c r="G10" s="530" t="e">
        <f>'Salary Detail (6)'!O11</f>
        <v>#REF!</v>
      </c>
      <c r="H10" s="531" t="e">
        <f>'Salary Detail (6)'!P11</f>
        <v>#REF!</v>
      </c>
      <c r="I10" s="532" t="e">
        <f>'Salary Detail (6)'!U11</f>
        <v>#REF!</v>
      </c>
      <c r="J10" s="533" t="e">
        <f>'Salary Detail (6)'!V11</f>
        <v>#REF!</v>
      </c>
      <c r="K10" s="534" t="e">
        <f>'Salary Detail (6)'!W11</f>
        <v>#REF!</v>
      </c>
      <c r="L10" s="535" t="e">
        <f>'Salary Detail (6)'!AB11</f>
        <v>#REF!</v>
      </c>
      <c r="M10" s="536" t="e">
        <f>'Salary Detail (6)'!AC11</f>
        <v>#REF!</v>
      </c>
      <c r="N10" s="537" t="e">
        <f>'Salary Detail (6)'!AD11</f>
        <v>#REF!</v>
      </c>
      <c r="O10" s="538" t="e">
        <f>'Salary Detail (6)'!AI11</f>
        <v>#REF!</v>
      </c>
      <c r="P10" s="539" t="e">
        <f>'Salary Detail (6)'!AJ11</f>
        <v>#REF!</v>
      </c>
      <c r="Q10" s="540" t="e">
        <f>'Salary Detail (6)'!AK11</f>
        <v>#REF!</v>
      </c>
      <c r="R10" s="541" t="e">
        <f>'Salary Detail (6)'!AP11</f>
        <v>#REF!</v>
      </c>
      <c r="S10" s="542" t="e">
        <f>'Salary Detail (6)'!AQ11</f>
        <v>#REF!</v>
      </c>
      <c r="T10" s="543" t="e">
        <f>'Salary Detail (6)'!AR11</f>
        <v>#REF!</v>
      </c>
      <c r="U10" s="544" t="e">
        <f>'Salary Detail (6)'!AW11</f>
        <v>#REF!</v>
      </c>
      <c r="V10" s="545" t="e">
        <f>'Salary Detail (6)'!AX11</f>
        <v>#REF!</v>
      </c>
      <c r="W10" s="546" t="e">
        <f>'Salary Detail (6)'!AY11</f>
        <v>#REF!</v>
      </c>
      <c r="X10" s="547" t="e">
        <f>'Salary Detail (6)'!BD11</f>
        <v>#REF!</v>
      </c>
      <c r="Y10" s="548" t="e">
        <f>'Salary Detail (6)'!BE11</f>
        <v>#REF!</v>
      </c>
      <c r="Z10" s="549" t="e">
        <f>'Salary Detail (6)'!BF11</f>
        <v>#REF!</v>
      </c>
      <c r="AA10" s="550" t="e">
        <f>'Salary Detail (6)'!BK11</f>
        <v>#REF!</v>
      </c>
      <c r="AB10" s="551" t="e">
        <f>'Salary Detail (6)'!BL11</f>
        <v>#REF!</v>
      </c>
      <c r="AC10" s="552" t="e">
        <f>'Salary Detail (6)'!BM11</f>
        <v>#REF!</v>
      </c>
      <c r="AD10" s="553" t="e">
        <f>'Salary Detail (6)'!BR11</f>
        <v>#REF!</v>
      </c>
      <c r="AE10" s="554" t="e">
        <f>'Salary Detail (6)'!BS11</f>
        <v>#REF!</v>
      </c>
      <c r="AF10" s="555" t="e">
        <f>'Salary Detail (6)'!BT11</f>
        <v>#REF!</v>
      </c>
      <c r="AG10" s="627" t="str">
        <f>'Salary Detail (6)'!BU11</f>
        <v>5/1/2024 - 6/30/2028</v>
      </c>
      <c r="AH10" s="628" t="str">
        <f>'Salary Detail (6)'!BV11</f>
        <v>5/1/2024 - 6/30/2028</v>
      </c>
      <c r="AI10" s="629" t="str">
        <f>'Salary Detail (6)'!BW11</f>
        <v>5/1/2024 - 6/30/2028</v>
      </c>
    </row>
    <row r="11" spans="1:35" s="630" customFormat="1" ht="19.5" customHeight="1">
      <c r="C11" s="784" t="e">
        <f>'Salary Detail (6)'!G12</f>
        <v>#REF!</v>
      </c>
      <c r="D11" s="793" t="e">
        <f>'Salary Detail (6)'!H12</f>
        <v>#REF!</v>
      </c>
      <c r="E11" s="794" t="str">
        <f>'Salary Detail (6)'!I12</f>
        <v>0 Months</v>
      </c>
      <c r="F11" s="787" t="e">
        <f>'Salary Detail (6)'!N12</f>
        <v>#REF!</v>
      </c>
      <c r="G11" s="795" t="e">
        <f>'Salary Detail (6)'!O12</f>
        <v>#REF!</v>
      </c>
      <c r="H11" s="789" t="str">
        <f>'Salary Detail (6)'!P12</f>
        <v>12 Months</v>
      </c>
      <c r="I11" s="796" t="e">
        <f>'Salary Detail (6)'!U12</f>
        <v>#REF!</v>
      </c>
      <c r="J11" s="797" t="e">
        <f>'Salary Detail (6)'!V12</f>
        <v>#REF!</v>
      </c>
      <c r="K11" s="798" t="str">
        <f>'Salary Detail (6)'!W12</f>
        <v>12 Months</v>
      </c>
      <c r="L11" s="760" t="e">
        <f>'Salary Detail (6)'!AB12</f>
        <v>#REF!</v>
      </c>
      <c r="M11" s="799" t="e">
        <f>'Salary Detail (6)'!AC12</f>
        <v>#REF!</v>
      </c>
      <c r="N11" s="762" t="str">
        <f>'Salary Detail (6)'!AD12</f>
        <v>12 Months</v>
      </c>
      <c r="O11" s="763" t="e">
        <f>'Salary Detail (6)'!AI12</f>
        <v>#REF!</v>
      </c>
      <c r="P11" s="800" t="e">
        <f>'Salary Detail (6)'!AJ12</f>
        <v>#REF!</v>
      </c>
      <c r="Q11" s="765" t="str">
        <f>'Salary Detail (6)'!AK12</f>
        <v>12 Months</v>
      </c>
      <c r="R11" s="766" t="e">
        <f>'Salary Detail (6)'!AP12</f>
        <v>#REF!</v>
      </c>
      <c r="S11" s="801" t="e">
        <f>'Salary Detail (6)'!AQ12</f>
        <v>#REF!</v>
      </c>
      <c r="T11" s="768" t="e">
        <f>'Salary Detail (6)'!AR12</f>
        <v>#REF!</v>
      </c>
      <c r="U11" s="769" t="e">
        <f>'Salary Detail (6)'!AW12</f>
        <v>#REF!</v>
      </c>
      <c r="V11" s="802" t="e">
        <f>'Salary Detail (6)'!AX12</f>
        <v>#REF!</v>
      </c>
      <c r="W11" s="771" t="e">
        <f>'Salary Detail (6)'!AY12</f>
        <v>#REF!</v>
      </c>
      <c r="X11" s="772" t="e">
        <f>'Salary Detail (6)'!BD12</f>
        <v>#REF!</v>
      </c>
      <c r="Y11" s="803" t="e">
        <f>'Salary Detail (6)'!BE12</f>
        <v>#REF!</v>
      </c>
      <c r="Z11" s="774" t="e">
        <f>'Salary Detail (6)'!BF12</f>
        <v>#REF!</v>
      </c>
      <c r="AA11" s="775" t="e">
        <f>'Salary Detail (6)'!BK12</f>
        <v>#REF!</v>
      </c>
      <c r="AB11" s="804" t="e">
        <f>'Salary Detail (6)'!BL12</f>
        <v>#REF!</v>
      </c>
      <c r="AC11" s="777" t="e">
        <f>'Salary Detail (6)'!BM12</f>
        <v>#REF!</v>
      </c>
      <c r="AD11" s="778" t="e">
        <f>'Salary Detail (6)'!BR12</f>
        <v>#REF!</v>
      </c>
      <c r="AE11" s="805" t="e">
        <f>'Salary Detail (6)'!BS12</f>
        <v>#REF!</v>
      </c>
      <c r="AF11" s="780" t="e">
        <f>'Salary Detail (6)'!BT12</f>
        <v>#REF!</v>
      </c>
      <c r="AG11" s="1640" t="e">
        <f>'Salary Detail (6)'!BU12</f>
        <v>#REF!</v>
      </c>
      <c r="AH11" s="1642" t="e">
        <f>'Salary Detail (6)'!BV12</f>
        <v>#REF!</v>
      </c>
      <c r="AI11" s="1644" t="str">
        <f>'Salary Detail (6)'!BW12</f>
        <v>New</v>
      </c>
    </row>
    <row r="12" spans="1:35" s="630" customFormat="1" ht="19.5" customHeight="1">
      <c r="C12" s="784" t="e">
        <f>'Salary Detail (6)'!G13</f>
        <v>#REF!</v>
      </c>
      <c r="D12" s="785" t="e">
        <f>'Salary Detail (6)'!H13</f>
        <v>#REF!</v>
      </c>
      <c r="E12" s="786" t="str">
        <f>'Salary Detail (6)'!I13</f>
        <v>New</v>
      </c>
      <c r="F12" s="787" t="e">
        <f>'Salary Detail (6)'!N13</f>
        <v>#REF!</v>
      </c>
      <c r="G12" s="788" t="e">
        <f>'Salary Detail (6)'!O13</f>
        <v>#REF!</v>
      </c>
      <c r="H12" s="789" t="str">
        <f>'Salary Detail (6)'!P13</f>
        <v>New</v>
      </c>
      <c r="I12" s="790" t="e">
        <f>'Salary Detail (6)'!U13</f>
        <v>#REF!</v>
      </c>
      <c r="J12" s="791" t="e">
        <f>'Salary Detail (6)'!V13</f>
        <v>#REF!</v>
      </c>
      <c r="K12" s="792" t="str">
        <f>'Salary Detail (6)'!W13</f>
        <v>New</v>
      </c>
      <c r="L12" s="760" t="e">
        <f>'Salary Detail (6)'!AB13</f>
        <v>#REF!</v>
      </c>
      <c r="M12" s="761" t="e">
        <f>'Salary Detail (6)'!AC13</f>
        <v>#REF!</v>
      </c>
      <c r="N12" s="762" t="str">
        <f>'Salary Detail (6)'!AD13</f>
        <v>New</v>
      </c>
      <c r="O12" s="763" t="e">
        <f>'Salary Detail (6)'!AI13</f>
        <v>#REF!</v>
      </c>
      <c r="P12" s="764" t="e">
        <f>'Salary Detail (6)'!AJ13</f>
        <v>#REF!</v>
      </c>
      <c r="Q12" s="765" t="str">
        <f>'Salary Detail (6)'!AK13</f>
        <v>New</v>
      </c>
      <c r="R12" s="766" t="e">
        <f>'Salary Detail (6)'!AP13</f>
        <v>#REF!</v>
      </c>
      <c r="S12" s="767" t="e">
        <f>'Salary Detail (6)'!AQ13</f>
        <v>#REF!</v>
      </c>
      <c r="T12" s="768" t="str">
        <f>'Salary Detail (6)'!AR13</f>
        <v>New</v>
      </c>
      <c r="U12" s="769" t="e">
        <f>'Salary Detail (6)'!AW13</f>
        <v>#REF!</v>
      </c>
      <c r="V12" s="770" t="e">
        <f>'Salary Detail (6)'!AX13</f>
        <v>#REF!</v>
      </c>
      <c r="W12" s="771" t="str">
        <f>'Salary Detail (6)'!AY13</f>
        <v>New</v>
      </c>
      <c r="X12" s="772" t="e">
        <f>'Salary Detail (6)'!BD13</f>
        <v>#REF!</v>
      </c>
      <c r="Y12" s="773" t="e">
        <f>'Salary Detail (6)'!BE13</f>
        <v>#REF!</v>
      </c>
      <c r="Z12" s="774" t="str">
        <f>'Salary Detail (6)'!BF13</f>
        <v>New</v>
      </c>
      <c r="AA12" s="775" t="e">
        <f>'Salary Detail (6)'!BK13</f>
        <v>#REF!</v>
      </c>
      <c r="AB12" s="776" t="e">
        <f>'Salary Detail (6)'!BL13</f>
        <v>#REF!</v>
      </c>
      <c r="AC12" s="777" t="str">
        <f>'Salary Detail (6)'!BM13</f>
        <v>New</v>
      </c>
      <c r="AD12" s="778" t="e">
        <f>'Salary Detail (6)'!BR13</f>
        <v>#REF!</v>
      </c>
      <c r="AE12" s="779" t="e">
        <f>'Salary Detail (6)'!BS13</f>
        <v>#REF!</v>
      </c>
      <c r="AF12" s="780" t="str">
        <f>'Salary Detail (6)'!BT13</f>
        <v>New</v>
      </c>
      <c r="AG12" s="1641"/>
      <c r="AH12" s="1643"/>
      <c r="AI12" s="1645"/>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2" t="s">
        <v>291</v>
      </c>
      <c r="B14" s="1606"/>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2" t="s">
        <v>292</v>
      </c>
      <c r="B15" s="1606"/>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2" t="s">
        <v>293</v>
      </c>
      <c r="B16" s="1606"/>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2" t="s">
        <v>294</v>
      </c>
      <c r="B17" s="1606"/>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2" t="s">
        <v>295</v>
      </c>
      <c r="B18" s="1606"/>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2" t="s">
        <v>296</v>
      </c>
      <c r="B19" s="1606"/>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2" t="s">
        <v>297</v>
      </c>
      <c r="B20" s="1606"/>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2" t="s">
        <v>298</v>
      </c>
      <c r="B21" s="1606"/>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2" t="s">
        <v>299</v>
      </c>
      <c r="B22" s="1606"/>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3"/>
      <c r="B23" s="1600"/>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3"/>
      <c r="B24" s="1600"/>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3"/>
      <c r="B25" s="1600"/>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3"/>
      <c r="B26" s="1600"/>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3"/>
      <c r="B27" s="1600"/>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3"/>
      <c r="B28" s="1600"/>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3"/>
      <c r="B29" s="1600"/>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3"/>
      <c r="B30" s="1600"/>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3"/>
      <c r="B31" s="1600"/>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3"/>
      <c r="B32" s="1600"/>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3"/>
      <c r="B33" s="1600"/>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3"/>
      <c r="B34" s="1600"/>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3"/>
      <c r="B35" s="1600"/>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3"/>
      <c r="B36" s="1600"/>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3"/>
      <c r="B37" s="1600"/>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3"/>
      <c r="B38" s="1600"/>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3"/>
      <c r="B39" s="1600"/>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3"/>
      <c r="B40" s="1600"/>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3"/>
      <c r="B41" s="1600"/>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3"/>
      <c r="B42" s="1600"/>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3"/>
      <c r="B43" s="1600"/>
      <c r="C43" s="343"/>
      <c r="D43" s="353">
        <f t="shared" si="0"/>
        <v>0</v>
      </c>
      <c r="E43" s="344"/>
      <c r="F43" s="343"/>
      <c r="G43" s="353">
        <f t="shared" si="1"/>
        <v>0</v>
      </c>
      <c r="H43" s="357"/>
      <c r="I43" s="343"/>
      <c r="J43" s="353">
        <f t="shared" si="2"/>
        <v>0</v>
      </c>
      <c r="K43" s="357"/>
      <c r="L43" s="343"/>
      <c r="M43" s="353">
        <f t="shared" si="3"/>
        <v>0</v>
      </c>
      <c r="N43" s="357"/>
      <c r="O43" s="343"/>
      <c r="P43" s="353">
        <f t="shared" si="4"/>
        <v>0</v>
      </c>
      <c r="Q43" s="357"/>
      <c r="R43" s="343"/>
      <c r="S43" s="353">
        <f t="shared" si="5"/>
        <v>0</v>
      </c>
      <c r="T43" s="357"/>
      <c r="U43" s="343"/>
      <c r="V43" s="353">
        <f t="shared" si="6"/>
        <v>0</v>
      </c>
      <c r="W43" s="357"/>
      <c r="X43" s="343"/>
      <c r="Y43" s="353">
        <f t="shared" si="7"/>
        <v>0</v>
      </c>
      <c r="Z43" s="357"/>
      <c r="AA43" s="343"/>
      <c r="AB43" s="353">
        <f t="shared" si="8"/>
        <v>0</v>
      </c>
      <c r="AC43" s="357"/>
      <c r="AD43" s="343"/>
      <c r="AE43" s="353">
        <f t="shared" si="9"/>
        <v>0</v>
      </c>
      <c r="AF43" s="357"/>
      <c r="AG43" s="360">
        <f t="shared" si="11"/>
        <v>0</v>
      </c>
      <c r="AH43" s="361">
        <f t="shared" si="11"/>
        <v>0</v>
      </c>
      <c r="AI43" s="557">
        <f t="shared" si="11"/>
        <v>0</v>
      </c>
      <c r="AJ43"/>
      <c r="AK43"/>
      <c r="AL43"/>
    </row>
    <row r="44" spans="1:38" s="342" customFormat="1" ht="17.25" customHeight="1">
      <c r="A44" s="1343"/>
      <c r="B44" s="1600"/>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3"/>
      <c r="B45" s="1600"/>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3"/>
      <c r="B46" s="1600"/>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3"/>
      <c r="B47" s="1600"/>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3"/>
      <c r="B48" s="1600"/>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3"/>
      <c r="B49" s="1600"/>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3"/>
      <c r="B50" s="1600"/>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3"/>
      <c r="B51" s="1600"/>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3"/>
      <c r="B52" s="1600"/>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3"/>
      <c r="B53" s="1600"/>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3"/>
      <c r="B54" s="1600"/>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3"/>
      <c r="B55" s="1600"/>
      <c r="C55" s="343"/>
      <c r="D55" s="353">
        <f t="shared" si="0"/>
        <v>0</v>
      </c>
      <c r="E55" s="344"/>
      <c r="F55" s="343"/>
      <c r="G55" s="353">
        <f t="shared" si="1"/>
        <v>0</v>
      </c>
      <c r="H55" s="344"/>
      <c r="I55" s="343"/>
      <c r="J55" s="353">
        <f t="shared" si="2"/>
        <v>0</v>
      </c>
      <c r="K55" s="344"/>
      <c r="L55" s="343"/>
      <c r="M55" s="353">
        <f t="shared" si="3"/>
        <v>0</v>
      </c>
      <c r="N55" s="344"/>
      <c r="O55" s="343"/>
      <c r="P55" s="353">
        <f t="shared" si="4"/>
        <v>0</v>
      </c>
      <c r="Q55" s="344"/>
      <c r="R55" s="343"/>
      <c r="S55" s="353">
        <f t="shared" si="5"/>
        <v>0</v>
      </c>
      <c r="T55" s="344"/>
      <c r="U55" s="343"/>
      <c r="V55" s="353">
        <f t="shared" si="6"/>
        <v>0</v>
      </c>
      <c r="W55" s="344"/>
      <c r="X55" s="343"/>
      <c r="Y55" s="353">
        <f t="shared" si="7"/>
        <v>0</v>
      </c>
      <c r="Z55" s="344"/>
      <c r="AA55" s="343"/>
      <c r="AB55" s="353">
        <f t="shared" si="8"/>
        <v>0</v>
      </c>
      <c r="AC55" s="344"/>
      <c r="AD55" s="343"/>
      <c r="AE55" s="353">
        <f t="shared" si="9"/>
        <v>0</v>
      </c>
      <c r="AF55" s="344"/>
      <c r="AG55" s="360">
        <f t="shared" si="11"/>
        <v>0</v>
      </c>
      <c r="AH55" s="361">
        <f t="shared" si="11"/>
        <v>0</v>
      </c>
      <c r="AI55" s="557">
        <f t="shared" si="11"/>
        <v>0</v>
      </c>
    </row>
    <row r="56" spans="1:38" s="342" customFormat="1" ht="17.25" customHeight="1">
      <c r="A56" s="1348" t="s">
        <v>300</v>
      </c>
      <c r="B56" s="1601"/>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3"/>
      <c r="B57" s="1600"/>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3"/>
      <c r="B58" s="1600"/>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3"/>
      <c r="B59" s="1600"/>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3"/>
      <c r="B60" s="1600"/>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3"/>
      <c r="B61" s="1600"/>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3"/>
      <c r="B62" s="1600"/>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3"/>
      <c r="B63" s="1600"/>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3"/>
      <c r="B64" s="1600"/>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12">SUM(C64,F64,I64,L64,O64,R64,U64,X64,AA64,AD64)</f>
        <v>0</v>
      </c>
      <c r="AH64" s="361">
        <f t="shared" si="12"/>
        <v>0</v>
      </c>
      <c r="AI64" s="557">
        <f t="shared" si="12"/>
        <v>0</v>
      </c>
    </row>
    <row r="65" spans="1:37" s="342" customFormat="1" ht="17.25" customHeight="1">
      <c r="A65" s="1343"/>
      <c r="B65" s="1600"/>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12"/>
        <v>0</v>
      </c>
      <c r="AH65" s="361">
        <f t="shared" si="12"/>
        <v>0</v>
      </c>
      <c r="AI65" s="557">
        <f t="shared" si="12"/>
        <v>0</v>
      </c>
    </row>
    <row r="66" spans="1:37" s="342" customFormat="1" ht="17.25" customHeight="1">
      <c r="A66" s="1343"/>
      <c r="B66" s="1600"/>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12"/>
        <v>0</v>
      </c>
      <c r="AH66" s="361">
        <f t="shared" si="12"/>
        <v>0</v>
      </c>
      <c r="AI66" s="557">
        <f t="shared" si="12"/>
        <v>0</v>
      </c>
    </row>
    <row r="67" spans="1:37" s="342" customFormat="1" ht="15" customHeight="1">
      <c r="A67" s="1343"/>
      <c r="B67" s="1600"/>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5" t="s">
        <v>301</v>
      </c>
      <c r="B68" s="1602"/>
      <c r="C68" s="356">
        <f t="shared" ref="C68:AF68" si="13">ROUND(SUM(C14:C67),0)</f>
        <v>0</v>
      </c>
      <c r="D68" s="355">
        <f t="shared" si="13"/>
        <v>0</v>
      </c>
      <c r="E68" s="357">
        <f t="shared" si="13"/>
        <v>0</v>
      </c>
      <c r="F68" s="356">
        <f t="shared" si="13"/>
        <v>0</v>
      </c>
      <c r="G68" s="355">
        <f t="shared" si="13"/>
        <v>0</v>
      </c>
      <c r="H68" s="357">
        <f t="shared" si="13"/>
        <v>0</v>
      </c>
      <c r="I68" s="356">
        <f t="shared" si="13"/>
        <v>0</v>
      </c>
      <c r="J68" s="355">
        <f t="shared" si="13"/>
        <v>0</v>
      </c>
      <c r="K68" s="357">
        <f t="shared" si="13"/>
        <v>0</v>
      </c>
      <c r="L68" s="356">
        <f t="shared" si="13"/>
        <v>0</v>
      </c>
      <c r="M68" s="355">
        <f t="shared" si="13"/>
        <v>0</v>
      </c>
      <c r="N68" s="357">
        <f t="shared" si="13"/>
        <v>0</v>
      </c>
      <c r="O68" s="356">
        <f t="shared" si="13"/>
        <v>0</v>
      </c>
      <c r="P68" s="355">
        <f t="shared" si="13"/>
        <v>0</v>
      </c>
      <c r="Q68" s="357">
        <f t="shared" si="13"/>
        <v>0</v>
      </c>
      <c r="R68" s="356">
        <f t="shared" si="13"/>
        <v>0</v>
      </c>
      <c r="S68" s="355">
        <f t="shared" si="13"/>
        <v>0</v>
      </c>
      <c r="T68" s="357">
        <f t="shared" si="13"/>
        <v>0</v>
      </c>
      <c r="U68" s="356">
        <f t="shared" si="13"/>
        <v>0</v>
      </c>
      <c r="V68" s="355">
        <f t="shared" si="13"/>
        <v>0</v>
      </c>
      <c r="W68" s="357">
        <f t="shared" si="13"/>
        <v>0</v>
      </c>
      <c r="X68" s="356">
        <f t="shared" si="13"/>
        <v>0</v>
      </c>
      <c r="Y68" s="355">
        <f t="shared" si="13"/>
        <v>0</v>
      </c>
      <c r="Z68" s="357">
        <f t="shared" si="13"/>
        <v>0</v>
      </c>
      <c r="AA68" s="356">
        <f t="shared" si="13"/>
        <v>0</v>
      </c>
      <c r="AB68" s="355">
        <f t="shared" si="13"/>
        <v>0</v>
      </c>
      <c r="AC68" s="357">
        <f t="shared" si="13"/>
        <v>0</v>
      </c>
      <c r="AD68" s="356">
        <f t="shared" si="13"/>
        <v>0</v>
      </c>
      <c r="AE68" s="355">
        <f t="shared" si="13"/>
        <v>0</v>
      </c>
      <c r="AF68" s="357">
        <f t="shared" si="13"/>
        <v>0</v>
      </c>
      <c r="AG68" s="358">
        <f t="shared" ref="AG68:AI68" si="14">SUM(AG14:AG66)</f>
        <v>0</v>
      </c>
      <c r="AH68" s="359">
        <f t="shared" si="14"/>
        <v>0</v>
      </c>
      <c r="AI68" s="357">
        <f t="shared" si="14"/>
        <v>0</v>
      </c>
    </row>
    <row r="69" spans="1:37" s="342" customFormat="1" ht="17.25" customHeight="1">
      <c r="A69" s="1351"/>
      <c r="B69" s="1605"/>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0" t="s">
        <v>302</v>
      </c>
      <c r="B70" s="1604"/>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3"/>
      <c r="B71" s="1600"/>
      <c r="C71" s="343"/>
      <c r="D71" s="353">
        <f t="shared" ref="D71:D91" si="15">E71-C71</f>
        <v>0</v>
      </c>
      <c r="E71" s="344"/>
      <c r="F71" s="343"/>
      <c r="G71" s="353">
        <f t="shared" ref="G71:G91" si="16">H71-F71</f>
        <v>0</v>
      </c>
      <c r="H71" s="344"/>
      <c r="I71" s="343"/>
      <c r="J71" s="353">
        <f t="shared" ref="J71:J90" si="17">K71-I71</f>
        <v>0</v>
      </c>
      <c r="K71" s="344"/>
      <c r="L71" s="343"/>
      <c r="M71" s="353">
        <f t="shared" ref="M71:M91" si="18">N71-L71</f>
        <v>0</v>
      </c>
      <c r="N71" s="344"/>
      <c r="O71" s="343"/>
      <c r="P71" s="353">
        <f t="shared" ref="P71:P91" si="19">Q71-O71</f>
        <v>0</v>
      </c>
      <c r="Q71" s="344"/>
      <c r="R71" s="343"/>
      <c r="S71" s="353">
        <f t="shared" ref="S71:S91" si="20">T71-R71</f>
        <v>0</v>
      </c>
      <c r="T71" s="344"/>
      <c r="U71" s="343"/>
      <c r="V71" s="353">
        <f t="shared" ref="V71:V91" si="21">W71-U71</f>
        <v>0</v>
      </c>
      <c r="W71" s="344"/>
      <c r="X71" s="343"/>
      <c r="Y71" s="353">
        <f t="shared" ref="Y71:Y91" si="22">Z71-X71</f>
        <v>0</v>
      </c>
      <c r="Z71" s="344"/>
      <c r="AA71" s="343"/>
      <c r="AB71" s="353">
        <f t="shared" ref="AB71:AB91" si="23">AC71-AA71</f>
        <v>0</v>
      </c>
      <c r="AC71" s="344"/>
      <c r="AD71" s="343"/>
      <c r="AE71" s="353">
        <f t="shared" ref="AE71:AE91" si="24">AF71-AD71</f>
        <v>0</v>
      </c>
      <c r="AF71" s="344"/>
      <c r="AG71" s="360">
        <f t="shared" ref="AG71:AI91" si="25">SUM(C71,F71,I71,L71,O71,R71,U71,X71,AA71,AD71)</f>
        <v>0</v>
      </c>
      <c r="AH71" s="361">
        <f t="shared" si="25"/>
        <v>0</v>
      </c>
      <c r="AI71" s="557">
        <f t="shared" si="25"/>
        <v>0</v>
      </c>
      <c r="AK71" s="438"/>
    </row>
    <row r="72" spans="1:37" s="342" customFormat="1" ht="17.25" customHeight="1">
      <c r="A72" s="1343"/>
      <c r="B72" s="1600"/>
      <c r="C72" s="343"/>
      <c r="D72" s="353">
        <f t="shared" si="15"/>
        <v>0</v>
      </c>
      <c r="E72" s="344"/>
      <c r="F72" s="343"/>
      <c r="G72" s="353">
        <f t="shared" si="16"/>
        <v>0</v>
      </c>
      <c r="H72" s="344"/>
      <c r="I72" s="343"/>
      <c r="J72" s="353">
        <f t="shared" si="17"/>
        <v>0</v>
      </c>
      <c r="K72" s="344"/>
      <c r="L72" s="343"/>
      <c r="M72" s="353">
        <f t="shared" si="18"/>
        <v>0</v>
      </c>
      <c r="N72" s="344"/>
      <c r="O72" s="343"/>
      <c r="P72" s="353">
        <f t="shared" si="19"/>
        <v>0</v>
      </c>
      <c r="Q72" s="344"/>
      <c r="R72" s="343"/>
      <c r="S72" s="353">
        <f t="shared" si="20"/>
        <v>0</v>
      </c>
      <c r="T72" s="344"/>
      <c r="U72" s="343"/>
      <c r="V72" s="353">
        <f t="shared" si="21"/>
        <v>0</v>
      </c>
      <c r="W72" s="344"/>
      <c r="X72" s="343"/>
      <c r="Y72" s="353">
        <f t="shared" si="22"/>
        <v>0</v>
      </c>
      <c r="Z72" s="344"/>
      <c r="AA72" s="343"/>
      <c r="AB72" s="353">
        <f t="shared" si="23"/>
        <v>0</v>
      </c>
      <c r="AC72" s="344"/>
      <c r="AD72" s="343"/>
      <c r="AE72" s="353">
        <f t="shared" si="24"/>
        <v>0</v>
      </c>
      <c r="AF72" s="344"/>
      <c r="AG72" s="360">
        <f t="shared" si="25"/>
        <v>0</v>
      </c>
      <c r="AH72" s="361">
        <f t="shared" si="25"/>
        <v>0</v>
      </c>
      <c r="AI72" s="557">
        <f t="shared" si="25"/>
        <v>0</v>
      </c>
      <c r="AK72" s="438"/>
    </row>
    <row r="73" spans="1:37" s="342" customFormat="1" ht="17.25" customHeight="1">
      <c r="A73" s="1343"/>
      <c r="B73" s="1600"/>
      <c r="C73" s="343"/>
      <c r="D73" s="353">
        <f t="shared" si="15"/>
        <v>0</v>
      </c>
      <c r="E73" s="344"/>
      <c r="F73" s="343"/>
      <c r="G73" s="353">
        <f t="shared" si="16"/>
        <v>0</v>
      </c>
      <c r="H73" s="344"/>
      <c r="I73" s="343"/>
      <c r="J73" s="353">
        <f t="shared" si="17"/>
        <v>0</v>
      </c>
      <c r="K73" s="344"/>
      <c r="L73" s="343"/>
      <c r="M73" s="353">
        <f t="shared" si="18"/>
        <v>0</v>
      </c>
      <c r="N73" s="344"/>
      <c r="O73" s="343"/>
      <c r="P73" s="353">
        <f t="shared" si="19"/>
        <v>0</v>
      </c>
      <c r="Q73" s="344"/>
      <c r="R73" s="343"/>
      <c r="S73" s="353">
        <f t="shared" si="20"/>
        <v>0</v>
      </c>
      <c r="T73" s="344"/>
      <c r="U73" s="343"/>
      <c r="V73" s="353">
        <f t="shared" si="21"/>
        <v>0</v>
      </c>
      <c r="W73" s="344"/>
      <c r="X73" s="343"/>
      <c r="Y73" s="353">
        <f t="shared" si="22"/>
        <v>0</v>
      </c>
      <c r="Z73" s="344"/>
      <c r="AA73" s="343"/>
      <c r="AB73" s="353">
        <f t="shared" si="23"/>
        <v>0</v>
      </c>
      <c r="AC73" s="344"/>
      <c r="AD73" s="343"/>
      <c r="AE73" s="353">
        <f t="shared" si="24"/>
        <v>0</v>
      </c>
      <c r="AF73" s="344"/>
      <c r="AG73" s="360">
        <f t="shared" si="25"/>
        <v>0</v>
      </c>
      <c r="AH73" s="361">
        <f t="shared" si="25"/>
        <v>0</v>
      </c>
      <c r="AI73" s="557">
        <f t="shared" si="25"/>
        <v>0</v>
      </c>
      <c r="AK73" s="438"/>
    </row>
    <row r="74" spans="1:37" s="342" customFormat="1" ht="17.25" customHeight="1">
      <c r="A74" s="1343"/>
      <c r="B74" s="1600"/>
      <c r="C74" s="343"/>
      <c r="D74" s="353">
        <f t="shared" si="15"/>
        <v>0</v>
      </c>
      <c r="E74" s="344"/>
      <c r="F74" s="343"/>
      <c r="G74" s="353">
        <f t="shared" si="16"/>
        <v>0</v>
      </c>
      <c r="H74" s="344"/>
      <c r="I74" s="343"/>
      <c r="J74" s="353">
        <f t="shared" si="17"/>
        <v>0</v>
      </c>
      <c r="K74" s="344"/>
      <c r="L74" s="343"/>
      <c r="M74" s="353">
        <f t="shared" si="18"/>
        <v>0</v>
      </c>
      <c r="N74" s="344"/>
      <c r="O74" s="343"/>
      <c r="P74" s="353">
        <f t="shared" si="19"/>
        <v>0</v>
      </c>
      <c r="Q74" s="344"/>
      <c r="R74" s="343"/>
      <c r="S74" s="353">
        <f t="shared" si="20"/>
        <v>0</v>
      </c>
      <c r="T74" s="344"/>
      <c r="U74" s="343"/>
      <c r="V74" s="353">
        <f t="shared" si="21"/>
        <v>0</v>
      </c>
      <c r="W74" s="344"/>
      <c r="X74" s="343"/>
      <c r="Y74" s="353">
        <f t="shared" si="22"/>
        <v>0</v>
      </c>
      <c r="Z74" s="344"/>
      <c r="AA74" s="343"/>
      <c r="AB74" s="353">
        <f t="shared" si="23"/>
        <v>0</v>
      </c>
      <c r="AC74" s="344"/>
      <c r="AD74" s="343"/>
      <c r="AE74" s="353">
        <f t="shared" si="24"/>
        <v>0</v>
      </c>
      <c r="AF74" s="344"/>
      <c r="AG74" s="360">
        <f t="shared" si="25"/>
        <v>0</v>
      </c>
      <c r="AH74" s="361">
        <f t="shared" si="25"/>
        <v>0</v>
      </c>
      <c r="AI74" s="557">
        <f t="shared" si="25"/>
        <v>0</v>
      </c>
      <c r="AK74" s="438"/>
    </row>
    <row r="75" spans="1:37" s="342" customFormat="1" ht="17.25" customHeight="1">
      <c r="A75" s="1343"/>
      <c r="B75" s="1600"/>
      <c r="C75" s="343"/>
      <c r="D75" s="353">
        <f t="shared" si="15"/>
        <v>0</v>
      </c>
      <c r="E75" s="344"/>
      <c r="F75" s="343"/>
      <c r="G75" s="353">
        <f t="shared" si="16"/>
        <v>0</v>
      </c>
      <c r="H75" s="344"/>
      <c r="I75" s="343"/>
      <c r="J75" s="353">
        <f t="shared" si="17"/>
        <v>0</v>
      </c>
      <c r="K75" s="344"/>
      <c r="L75" s="343"/>
      <c r="M75" s="353">
        <f t="shared" si="18"/>
        <v>0</v>
      </c>
      <c r="N75" s="344"/>
      <c r="O75" s="343"/>
      <c r="P75" s="353">
        <f t="shared" si="19"/>
        <v>0</v>
      </c>
      <c r="Q75" s="344"/>
      <c r="R75" s="343"/>
      <c r="S75" s="353">
        <f t="shared" si="20"/>
        <v>0</v>
      </c>
      <c r="T75" s="344"/>
      <c r="U75" s="343"/>
      <c r="V75" s="353">
        <f t="shared" si="21"/>
        <v>0</v>
      </c>
      <c r="W75" s="344"/>
      <c r="X75" s="343"/>
      <c r="Y75" s="353">
        <f t="shared" si="22"/>
        <v>0</v>
      </c>
      <c r="Z75" s="344"/>
      <c r="AA75" s="343"/>
      <c r="AB75" s="353">
        <f t="shared" si="23"/>
        <v>0</v>
      </c>
      <c r="AC75" s="344"/>
      <c r="AD75" s="343"/>
      <c r="AE75" s="353">
        <f t="shared" si="24"/>
        <v>0</v>
      </c>
      <c r="AF75" s="344"/>
      <c r="AG75" s="360">
        <f t="shared" si="25"/>
        <v>0</v>
      </c>
      <c r="AH75" s="361">
        <f t="shared" si="25"/>
        <v>0</v>
      </c>
      <c r="AI75" s="557">
        <f t="shared" si="25"/>
        <v>0</v>
      </c>
      <c r="AK75" s="438"/>
    </row>
    <row r="76" spans="1:37" s="342" customFormat="1" ht="17.25" customHeight="1">
      <c r="A76" s="1343"/>
      <c r="B76" s="1600"/>
      <c r="C76" s="343"/>
      <c r="D76" s="353">
        <f t="shared" si="15"/>
        <v>0</v>
      </c>
      <c r="E76" s="344"/>
      <c r="F76" s="343"/>
      <c r="G76" s="353">
        <f t="shared" si="16"/>
        <v>0</v>
      </c>
      <c r="H76" s="344"/>
      <c r="I76" s="343"/>
      <c r="J76" s="353">
        <f t="shared" si="17"/>
        <v>0</v>
      </c>
      <c r="K76" s="344"/>
      <c r="L76" s="343"/>
      <c r="M76" s="353">
        <f t="shared" si="18"/>
        <v>0</v>
      </c>
      <c r="N76" s="344"/>
      <c r="O76" s="343"/>
      <c r="P76" s="353">
        <f t="shared" si="19"/>
        <v>0</v>
      </c>
      <c r="Q76" s="344"/>
      <c r="R76" s="343"/>
      <c r="S76" s="353">
        <f t="shared" si="20"/>
        <v>0</v>
      </c>
      <c r="T76" s="344"/>
      <c r="U76" s="343"/>
      <c r="V76" s="353">
        <f t="shared" si="21"/>
        <v>0</v>
      </c>
      <c r="W76" s="344"/>
      <c r="X76" s="343"/>
      <c r="Y76" s="353">
        <f t="shared" si="22"/>
        <v>0</v>
      </c>
      <c r="Z76" s="344"/>
      <c r="AA76" s="343"/>
      <c r="AB76" s="353">
        <f t="shared" si="23"/>
        <v>0</v>
      </c>
      <c r="AC76" s="344"/>
      <c r="AD76" s="343"/>
      <c r="AE76" s="353">
        <f t="shared" si="24"/>
        <v>0</v>
      </c>
      <c r="AF76" s="344"/>
      <c r="AG76" s="360">
        <f t="shared" si="25"/>
        <v>0</v>
      </c>
      <c r="AH76" s="361">
        <f t="shared" si="25"/>
        <v>0</v>
      </c>
      <c r="AI76" s="557">
        <f t="shared" si="25"/>
        <v>0</v>
      </c>
      <c r="AK76" s="438"/>
    </row>
    <row r="77" spans="1:37" s="342" customFormat="1" ht="17.25" customHeight="1">
      <c r="A77" s="1343"/>
      <c r="B77" s="1600"/>
      <c r="C77" s="343"/>
      <c r="D77" s="353">
        <f t="shared" si="15"/>
        <v>0</v>
      </c>
      <c r="E77" s="344"/>
      <c r="F77" s="343"/>
      <c r="G77" s="353">
        <f t="shared" si="16"/>
        <v>0</v>
      </c>
      <c r="H77" s="344"/>
      <c r="I77" s="343"/>
      <c r="J77" s="353">
        <f t="shared" si="17"/>
        <v>0</v>
      </c>
      <c r="K77" s="344"/>
      <c r="L77" s="343"/>
      <c r="M77" s="353">
        <f t="shared" si="18"/>
        <v>0</v>
      </c>
      <c r="N77" s="344"/>
      <c r="O77" s="343"/>
      <c r="P77" s="353">
        <f t="shared" si="19"/>
        <v>0</v>
      </c>
      <c r="Q77" s="344"/>
      <c r="R77" s="343"/>
      <c r="S77" s="353">
        <f t="shared" si="20"/>
        <v>0</v>
      </c>
      <c r="T77" s="344"/>
      <c r="U77" s="343"/>
      <c r="V77" s="353">
        <f t="shared" si="21"/>
        <v>0</v>
      </c>
      <c r="W77" s="344"/>
      <c r="X77" s="343"/>
      <c r="Y77" s="353">
        <f t="shared" si="22"/>
        <v>0</v>
      </c>
      <c r="Z77" s="344"/>
      <c r="AA77" s="343"/>
      <c r="AB77" s="353">
        <f t="shared" si="23"/>
        <v>0</v>
      </c>
      <c r="AC77" s="344"/>
      <c r="AD77" s="343"/>
      <c r="AE77" s="353">
        <f t="shared" si="24"/>
        <v>0</v>
      </c>
      <c r="AF77" s="344"/>
      <c r="AG77" s="360">
        <f t="shared" si="25"/>
        <v>0</v>
      </c>
      <c r="AH77" s="361">
        <f t="shared" si="25"/>
        <v>0</v>
      </c>
      <c r="AI77" s="557">
        <f t="shared" si="25"/>
        <v>0</v>
      </c>
      <c r="AK77" s="438"/>
    </row>
    <row r="78" spans="1:37" s="342" customFormat="1" ht="17.25" customHeight="1">
      <c r="A78" s="1343"/>
      <c r="B78" s="1600"/>
      <c r="C78" s="343"/>
      <c r="D78" s="353">
        <f t="shared" si="15"/>
        <v>0</v>
      </c>
      <c r="E78" s="344"/>
      <c r="F78" s="343"/>
      <c r="G78" s="353">
        <f t="shared" si="16"/>
        <v>0</v>
      </c>
      <c r="H78" s="344"/>
      <c r="I78" s="343"/>
      <c r="J78" s="353">
        <f t="shared" si="17"/>
        <v>0</v>
      </c>
      <c r="K78" s="344"/>
      <c r="L78" s="343"/>
      <c r="M78" s="353">
        <f t="shared" si="18"/>
        <v>0</v>
      </c>
      <c r="N78" s="344"/>
      <c r="O78" s="343"/>
      <c r="P78" s="353">
        <f t="shared" si="19"/>
        <v>0</v>
      </c>
      <c r="Q78" s="344"/>
      <c r="R78" s="343"/>
      <c r="S78" s="353">
        <f t="shared" si="20"/>
        <v>0</v>
      </c>
      <c r="T78" s="344"/>
      <c r="U78" s="343"/>
      <c r="V78" s="353">
        <f t="shared" si="21"/>
        <v>0</v>
      </c>
      <c r="W78" s="344"/>
      <c r="X78" s="343"/>
      <c r="Y78" s="353">
        <f t="shared" si="22"/>
        <v>0</v>
      </c>
      <c r="Z78" s="344"/>
      <c r="AA78" s="343"/>
      <c r="AB78" s="353">
        <f t="shared" si="23"/>
        <v>0</v>
      </c>
      <c r="AC78" s="344"/>
      <c r="AD78" s="343"/>
      <c r="AE78" s="353">
        <f t="shared" si="24"/>
        <v>0</v>
      </c>
      <c r="AF78" s="344"/>
      <c r="AG78" s="360">
        <f t="shared" si="25"/>
        <v>0</v>
      </c>
      <c r="AH78" s="361">
        <f t="shared" si="25"/>
        <v>0</v>
      </c>
      <c r="AI78" s="557">
        <f t="shared" si="25"/>
        <v>0</v>
      </c>
      <c r="AK78" s="438"/>
    </row>
    <row r="79" spans="1:37" s="342" customFormat="1" ht="17.25" customHeight="1">
      <c r="A79" s="1343"/>
      <c r="B79" s="1600"/>
      <c r="C79" s="343"/>
      <c r="D79" s="353">
        <f t="shared" si="15"/>
        <v>0</v>
      </c>
      <c r="E79" s="344"/>
      <c r="F79" s="343"/>
      <c r="G79" s="353">
        <f t="shared" si="16"/>
        <v>0</v>
      </c>
      <c r="H79" s="344"/>
      <c r="I79" s="343"/>
      <c r="J79" s="353">
        <f t="shared" si="17"/>
        <v>0</v>
      </c>
      <c r="K79" s="344"/>
      <c r="L79" s="343"/>
      <c r="M79" s="353">
        <f t="shared" si="18"/>
        <v>0</v>
      </c>
      <c r="N79" s="344"/>
      <c r="O79" s="343"/>
      <c r="P79" s="353">
        <f t="shared" si="19"/>
        <v>0</v>
      </c>
      <c r="Q79" s="344"/>
      <c r="R79" s="343"/>
      <c r="S79" s="353">
        <f t="shared" si="20"/>
        <v>0</v>
      </c>
      <c r="T79" s="344"/>
      <c r="U79" s="343"/>
      <c r="V79" s="353">
        <f t="shared" si="21"/>
        <v>0</v>
      </c>
      <c r="W79" s="344"/>
      <c r="X79" s="343"/>
      <c r="Y79" s="353">
        <f t="shared" si="22"/>
        <v>0</v>
      </c>
      <c r="Z79" s="344"/>
      <c r="AA79" s="343"/>
      <c r="AB79" s="353">
        <f t="shared" si="23"/>
        <v>0</v>
      </c>
      <c r="AC79" s="344"/>
      <c r="AD79" s="343"/>
      <c r="AE79" s="353">
        <f t="shared" si="24"/>
        <v>0</v>
      </c>
      <c r="AF79" s="344"/>
      <c r="AG79" s="360">
        <f t="shared" si="25"/>
        <v>0</v>
      </c>
      <c r="AH79" s="361">
        <f t="shared" si="25"/>
        <v>0</v>
      </c>
      <c r="AI79" s="557">
        <f t="shared" si="25"/>
        <v>0</v>
      </c>
      <c r="AK79" s="438"/>
    </row>
    <row r="80" spans="1:37" s="342" customFormat="1" ht="17.25" customHeight="1">
      <c r="A80" s="1343"/>
      <c r="B80" s="1600"/>
      <c r="C80" s="343"/>
      <c r="D80" s="353">
        <f t="shared" si="15"/>
        <v>0</v>
      </c>
      <c r="E80" s="344"/>
      <c r="F80" s="343"/>
      <c r="G80" s="353">
        <f t="shared" si="16"/>
        <v>0</v>
      </c>
      <c r="H80" s="344"/>
      <c r="I80" s="343"/>
      <c r="J80" s="353">
        <f t="shared" si="17"/>
        <v>0</v>
      </c>
      <c r="K80" s="344"/>
      <c r="L80" s="343"/>
      <c r="M80" s="353">
        <f t="shared" si="18"/>
        <v>0</v>
      </c>
      <c r="N80" s="344"/>
      <c r="O80" s="343"/>
      <c r="P80" s="353">
        <f t="shared" si="19"/>
        <v>0</v>
      </c>
      <c r="Q80" s="344"/>
      <c r="R80" s="343"/>
      <c r="S80" s="353">
        <f t="shared" si="20"/>
        <v>0</v>
      </c>
      <c r="T80" s="344"/>
      <c r="U80" s="343"/>
      <c r="V80" s="353">
        <f t="shared" si="21"/>
        <v>0</v>
      </c>
      <c r="W80" s="344"/>
      <c r="X80" s="343"/>
      <c r="Y80" s="353">
        <f t="shared" si="22"/>
        <v>0</v>
      </c>
      <c r="Z80" s="344"/>
      <c r="AA80" s="343"/>
      <c r="AB80" s="353">
        <f t="shared" si="23"/>
        <v>0</v>
      </c>
      <c r="AC80" s="344"/>
      <c r="AD80" s="343"/>
      <c r="AE80" s="353">
        <f t="shared" si="24"/>
        <v>0</v>
      </c>
      <c r="AF80" s="344"/>
      <c r="AG80" s="360">
        <f t="shared" si="25"/>
        <v>0</v>
      </c>
      <c r="AH80" s="361">
        <f t="shared" si="25"/>
        <v>0</v>
      </c>
      <c r="AI80" s="557">
        <f t="shared" si="25"/>
        <v>0</v>
      </c>
      <c r="AK80" s="438"/>
    </row>
    <row r="81" spans="1:38" s="342" customFormat="1" ht="17.25" customHeight="1">
      <c r="A81" s="1348" t="s">
        <v>303</v>
      </c>
      <c r="B81" s="1601"/>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3"/>
      <c r="B82" s="1600"/>
      <c r="C82" s="343"/>
      <c r="D82" s="353">
        <f t="shared" si="15"/>
        <v>0</v>
      </c>
      <c r="E82" s="344"/>
      <c r="F82" s="343"/>
      <c r="G82" s="353">
        <f t="shared" si="16"/>
        <v>0</v>
      </c>
      <c r="H82" s="344"/>
      <c r="I82" s="343"/>
      <c r="J82" s="353">
        <f t="shared" si="17"/>
        <v>0</v>
      </c>
      <c r="K82" s="344"/>
      <c r="L82" s="343"/>
      <c r="M82" s="353">
        <f t="shared" si="18"/>
        <v>0</v>
      </c>
      <c r="N82" s="344"/>
      <c r="O82" s="343"/>
      <c r="P82" s="353">
        <f t="shared" si="19"/>
        <v>0</v>
      </c>
      <c r="Q82" s="344"/>
      <c r="R82" s="343"/>
      <c r="S82" s="353">
        <f t="shared" si="20"/>
        <v>0</v>
      </c>
      <c r="T82" s="344"/>
      <c r="U82" s="343"/>
      <c r="V82" s="353">
        <f t="shared" si="21"/>
        <v>0</v>
      </c>
      <c r="W82" s="344"/>
      <c r="X82" s="343"/>
      <c r="Y82" s="353">
        <f t="shared" si="22"/>
        <v>0</v>
      </c>
      <c r="Z82" s="344"/>
      <c r="AA82" s="343"/>
      <c r="AB82" s="353">
        <f t="shared" si="23"/>
        <v>0</v>
      </c>
      <c r="AC82" s="344"/>
      <c r="AD82" s="343"/>
      <c r="AE82" s="353">
        <f t="shared" si="24"/>
        <v>0</v>
      </c>
      <c r="AF82" s="344"/>
      <c r="AG82" s="360">
        <f t="shared" si="25"/>
        <v>0</v>
      </c>
      <c r="AH82" s="361">
        <f t="shared" si="25"/>
        <v>0</v>
      </c>
      <c r="AI82" s="557">
        <f t="shared" si="25"/>
        <v>0</v>
      </c>
      <c r="AK82" s="438"/>
    </row>
    <row r="83" spans="1:38" s="342" customFormat="1" ht="17.25" customHeight="1">
      <c r="A83" s="1343"/>
      <c r="B83" s="1600"/>
      <c r="C83" s="343"/>
      <c r="D83" s="353">
        <f t="shared" si="15"/>
        <v>0</v>
      </c>
      <c r="E83" s="344"/>
      <c r="F83" s="343"/>
      <c r="G83" s="353">
        <f t="shared" si="16"/>
        <v>0</v>
      </c>
      <c r="H83" s="344"/>
      <c r="I83" s="343"/>
      <c r="J83" s="353">
        <f t="shared" si="17"/>
        <v>0</v>
      </c>
      <c r="K83" s="344"/>
      <c r="L83" s="343"/>
      <c r="M83" s="353">
        <f t="shared" si="18"/>
        <v>0</v>
      </c>
      <c r="N83" s="344"/>
      <c r="O83" s="343"/>
      <c r="P83" s="353">
        <f t="shared" si="19"/>
        <v>0</v>
      </c>
      <c r="Q83" s="344"/>
      <c r="R83" s="343"/>
      <c r="S83" s="353">
        <f t="shared" si="20"/>
        <v>0</v>
      </c>
      <c r="T83" s="344"/>
      <c r="U83" s="343"/>
      <c r="V83" s="353">
        <f t="shared" si="21"/>
        <v>0</v>
      </c>
      <c r="W83" s="344"/>
      <c r="X83" s="343"/>
      <c r="Y83" s="353">
        <f t="shared" si="22"/>
        <v>0</v>
      </c>
      <c r="Z83" s="344"/>
      <c r="AA83" s="343"/>
      <c r="AB83" s="353">
        <f t="shared" si="23"/>
        <v>0</v>
      </c>
      <c r="AC83" s="344"/>
      <c r="AD83" s="343"/>
      <c r="AE83" s="353">
        <f t="shared" si="24"/>
        <v>0</v>
      </c>
      <c r="AF83" s="344"/>
      <c r="AG83" s="360">
        <f t="shared" si="25"/>
        <v>0</v>
      </c>
      <c r="AH83" s="361">
        <f t="shared" si="25"/>
        <v>0</v>
      </c>
      <c r="AI83" s="557">
        <f t="shared" si="25"/>
        <v>0</v>
      </c>
      <c r="AK83" s="438"/>
    </row>
    <row r="84" spans="1:38" s="342" customFormat="1" ht="17.25" customHeight="1">
      <c r="A84" s="1343"/>
      <c r="B84" s="1600"/>
      <c r="C84" s="343"/>
      <c r="D84" s="353">
        <f t="shared" si="15"/>
        <v>0</v>
      </c>
      <c r="E84" s="344"/>
      <c r="F84" s="343"/>
      <c r="G84" s="353">
        <f t="shared" si="16"/>
        <v>0</v>
      </c>
      <c r="H84" s="344"/>
      <c r="I84" s="343"/>
      <c r="J84" s="353">
        <f t="shared" si="17"/>
        <v>0</v>
      </c>
      <c r="K84" s="344"/>
      <c r="L84" s="343"/>
      <c r="M84" s="353">
        <f t="shared" si="18"/>
        <v>0</v>
      </c>
      <c r="N84" s="344"/>
      <c r="O84" s="343"/>
      <c r="P84" s="353">
        <f t="shared" si="19"/>
        <v>0</v>
      </c>
      <c r="Q84" s="344"/>
      <c r="R84" s="343"/>
      <c r="S84" s="353">
        <f t="shared" si="20"/>
        <v>0</v>
      </c>
      <c r="T84" s="344"/>
      <c r="U84" s="343"/>
      <c r="V84" s="353">
        <f t="shared" si="21"/>
        <v>0</v>
      </c>
      <c r="W84" s="344"/>
      <c r="X84" s="343"/>
      <c r="Y84" s="353">
        <f t="shared" si="22"/>
        <v>0</v>
      </c>
      <c r="Z84" s="344"/>
      <c r="AA84" s="343"/>
      <c r="AB84" s="353">
        <f t="shared" si="23"/>
        <v>0</v>
      </c>
      <c r="AC84" s="344"/>
      <c r="AD84" s="343"/>
      <c r="AE84" s="353">
        <f t="shared" si="24"/>
        <v>0</v>
      </c>
      <c r="AF84" s="344"/>
      <c r="AG84" s="360">
        <f t="shared" si="25"/>
        <v>0</v>
      </c>
      <c r="AH84" s="361">
        <f t="shared" si="25"/>
        <v>0</v>
      </c>
      <c r="AI84" s="557">
        <f t="shared" si="25"/>
        <v>0</v>
      </c>
      <c r="AK84" s="438"/>
    </row>
    <row r="85" spans="1:38" s="342" customFormat="1" ht="17.25" customHeight="1">
      <c r="A85" s="1343"/>
      <c r="B85" s="1600"/>
      <c r="C85" s="343"/>
      <c r="D85" s="353">
        <f t="shared" si="15"/>
        <v>0</v>
      </c>
      <c r="E85" s="344"/>
      <c r="F85" s="343"/>
      <c r="G85" s="353">
        <f t="shared" si="16"/>
        <v>0</v>
      </c>
      <c r="H85" s="344"/>
      <c r="I85" s="343"/>
      <c r="J85" s="353">
        <f t="shared" si="17"/>
        <v>0</v>
      </c>
      <c r="K85" s="344"/>
      <c r="L85" s="343"/>
      <c r="M85" s="353">
        <f t="shared" si="18"/>
        <v>0</v>
      </c>
      <c r="N85" s="344"/>
      <c r="O85" s="343"/>
      <c r="P85" s="353">
        <f t="shared" si="19"/>
        <v>0</v>
      </c>
      <c r="Q85" s="344"/>
      <c r="R85" s="343"/>
      <c r="S85" s="353">
        <f t="shared" si="20"/>
        <v>0</v>
      </c>
      <c r="T85" s="344"/>
      <c r="U85" s="343"/>
      <c r="V85" s="353">
        <f t="shared" si="21"/>
        <v>0</v>
      </c>
      <c r="W85" s="344"/>
      <c r="X85" s="343"/>
      <c r="Y85" s="353">
        <f t="shared" si="22"/>
        <v>0</v>
      </c>
      <c r="Z85" s="344"/>
      <c r="AA85" s="343"/>
      <c r="AB85" s="353">
        <f t="shared" si="23"/>
        <v>0</v>
      </c>
      <c r="AC85" s="344"/>
      <c r="AD85" s="343"/>
      <c r="AE85" s="353">
        <f t="shared" si="24"/>
        <v>0</v>
      </c>
      <c r="AF85" s="344"/>
      <c r="AG85" s="360">
        <f t="shared" si="25"/>
        <v>0</v>
      </c>
      <c r="AH85" s="361">
        <f t="shared" si="25"/>
        <v>0</v>
      </c>
      <c r="AI85" s="557">
        <f t="shared" si="25"/>
        <v>0</v>
      </c>
      <c r="AK85" s="438"/>
    </row>
    <row r="86" spans="1:38" s="342" customFormat="1" ht="17.25" customHeight="1">
      <c r="A86" s="1343"/>
      <c r="B86" s="1600"/>
      <c r="C86" s="343"/>
      <c r="D86" s="353">
        <f t="shared" si="15"/>
        <v>0</v>
      </c>
      <c r="E86" s="344"/>
      <c r="F86" s="343"/>
      <c r="G86" s="353">
        <f t="shared" si="16"/>
        <v>0</v>
      </c>
      <c r="H86" s="344"/>
      <c r="I86" s="343"/>
      <c r="J86" s="353">
        <f t="shared" si="17"/>
        <v>0</v>
      </c>
      <c r="K86" s="344"/>
      <c r="L86" s="343"/>
      <c r="M86" s="353">
        <f t="shared" si="18"/>
        <v>0</v>
      </c>
      <c r="N86" s="344"/>
      <c r="O86" s="343"/>
      <c r="P86" s="353">
        <f t="shared" si="19"/>
        <v>0</v>
      </c>
      <c r="Q86" s="344"/>
      <c r="R86" s="343"/>
      <c r="S86" s="353">
        <f t="shared" si="20"/>
        <v>0</v>
      </c>
      <c r="T86" s="344"/>
      <c r="U86" s="343"/>
      <c r="V86" s="353">
        <f t="shared" si="21"/>
        <v>0</v>
      </c>
      <c r="W86" s="344"/>
      <c r="X86" s="343"/>
      <c r="Y86" s="353">
        <f t="shared" si="22"/>
        <v>0</v>
      </c>
      <c r="Z86" s="344"/>
      <c r="AA86" s="343"/>
      <c r="AB86" s="353">
        <f t="shared" si="23"/>
        <v>0</v>
      </c>
      <c r="AC86" s="344"/>
      <c r="AD86" s="343"/>
      <c r="AE86" s="353">
        <f t="shared" si="24"/>
        <v>0</v>
      </c>
      <c r="AF86" s="344"/>
      <c r="AG86" s="360">
        <f t="shared" si="25"/>
        <v>0</v>
      </c>
      <c r="AH86" s="361">
        <f t="shared" si="25"/>
        <v>0</v>
      </c>
      <c r="AI86" s="557">
        <f t="shared" si="25"/>
        <v>0</v>
      </c>
      <c r="AK86" s="438"/>
    </row>
    <row r="87" spans="1:38" s="342" customFormat="1" ht="17.25" customHeight="1">
      <c r="A87" s="1343"/>
      <c r="B87" s="1600"/>
      <c r="C87" s="343"/>
      <c r="D87" s="353">
        <f t="shared" si="15"/>
        <v>0</v>
      </c>
      <c r="E87" s="344"/>
      <c r="F87" s="343"/>
      <c r="G87" s="353">
        <f t="shared" si="16"/>
        <v>0</v>
      </c>
      <c r="H87" s="344"/>
      <c r="I87" s="343"/>
      <c r="J87" s="353">
        <f t="shared" si="17"/>
        <v>0</v>
      </c>
      <c r="K87" s="344"/>
      <c r="L87" s="343"/>
      <c r="M87" s="353">
        <f t="shared" si="18"/>
        <v>0</v>
      </c>
      <c r="N87" s="344"/>
      <c r="O87" s="343"/>
      <c r="P87" s="353">
        <f t="shared" si="19"/>
        <v>0</v>
      </c>
      <c r="Q87" s="344"/>
      <c r="R87" s="343"/>
      <c r="S87" s="353">
        <f t="shared" si="20"/>
        <v>0</v>
      </c>
      <c r="T87" s="344"/>
      <c r="U87" s="343"/>
      <c r="V87" s="353">
        <f t="shared" si="21"/>
        <v>0</v>
      </c>
      <c r="W87" s="344"/>
      <c r="X87" s="343"/>
      <c r="Y87" s="353">
        <f t="shared" si="22"/>
        <v>0</v>
      </c>
      <c r="Z87" s="344"/>
      <c r="AA87" s="343"/>
      <c r="AB87" s="353">
        <f t="shared" si="23"/>
        <v>0</v>
      </c>
      <c r="AC87" s="344"/>
      <c r="AD87" s="343"/>
      <c r="AE87" s="353">
        <f t="shared" si="24"/>
        <v>0</v>
      </c>
      <c r="AF87" s="344"/>
      <c r="AG87" s="360">
        <f t="shared" si="25"/>
        <v>0</v>
      </c>
      <c r="AH87" s="361">
        <f t="shared" si="25"/>
        <v>0</v>
      </c>
      <c r="AI87" s="557">
        <f t="shared" si="25"/>
        <v>0</v>
      </c>
      <c r="AK87" s="438"/>
      <c r="AL87" s="345"/>
    </row>
    <row r="88" spans="1:38" s="342" customFormat="1" ht="17.25" customHeight="1">
      <c r="A88" s="1343"/>
      <c r="B88" s="1600"/>
      <c r="C88" s="343"/>
      <c r="D88" s="353">
        <f t="shared" si="15"/>
        <v>0</v>
      </c>
      <c r="E88" s="344"/>
      <c r="F88" s="343"/>
      <c r="G88" s="353">
        <f t="shared" si="16"/>
        <v>0</v>
      </c>
      <c r="H88" s="344"/>
      <c r="I88" s="343"/>
      <c r="J88" s="353">
        <f t="shared" si="17"/>
        <v>0</v>
      </c>
      <c r="K88" s="344"/>
      <c r="L88" s="343"/>
      <c r="M88" s="353">
        <f t="shared" si="18"/>
        <v>0</v>
      </c>
      <c r="N88" s="344"/>
      <c r="O88" s="343"/>
      <c r="P88" s="353">
        <f t="shared" si="19"/>
        <v>0</v>
      </c>
      <c r="Q88" s="344"/>
      <c r="R88" s="343"/>
      <c r="S88" s="353">
        <f t="shared" si="20"/>
        <v>0</v>
      </c>
      <c r="T88" s="344"/>
      <c r="U88" s="343"/>
      <c r="V88" s="353">
        <f t="shared" si="21"/>
        <v>0</v>
      </c>
      <c r="W88" s="344"/>
      <c r="X88" s="343"/>
      <c r="Y88" s="353">
        <f t="shared" si="22"/>
        <v>0</v>
      </c>
      <c r="Z88" s="344"/>
      <c r="AA88" s="343"/>
      <c r="AB88" s="353">
        <f t="shared" si="23"/>
        <v>0</v>
      </c>
      <c r="AC88" s="344"/>
      <c r="AD88" s="343"/>
      <c r="AE88" s="353">
        <f t="shared" si="24"/>
        <v>0</v>
      </c>
      <c r="AF88" s="344"/>
      <c r="AG88" s="360">
        <f t="shared" si="25"/>
        <v>0</v>
      </c>
      <c r="AH88" s="361">
        <f t="shared" si="25"/>
        <v>0</v>
      </c>
      <c r="AI88" s="557">
        <f t="shared" si="25"/>
        <v>0</v>
      </c>
    </row>
    <row r="89" spans="1:38" s="342" customFormat="1" ht="17.25" customHeight="1">
      <c r="A89" s="1343"/>
      <c r="B89" s="1600"/>
      <c r="C89" s="343"/>
      <c r="D89" s="353">
        <f t="shared" si="15"/>
        <v>0</v>
      </c>
      <c r="E89" s="344"/>
      <c r="F89" s="343"/>
      <c r="G89" s="353">
        <f t="shared" si="16"/>
        <v>0</v>
      </c>
      <c r="H89" s="344"/>
      <c r="I89" s="343"/>
      <c r="J89" s="353">
        <f>K89-I89</f>
        <v>0</v>
      </c>
      <c r="K89" s="344"/>
      <c r="L89" s="343"/>
      <c r="M89" s="353">
        <f t="shared" si="18"/>
        <v>0</v>
      </c>
      <c r="N89" s="344"/>
      <c r="O89" s="343"/>
      <c r="P89" s="353">
        <f t="shared" si="19"/>
        <v>0</v>
      </c>
      <c r="Q89" s="344"/>
      <c r="R89" s="343"/>
      <c r="S89" s="353">
        <f t="shared" si="20"/>
        <v>0</v>
      </c>
      <c r="T89" s="344"/>
      <c r="U89" s="343"/>
      <c r="V89" s="353">
        <f t="shared" si="21"/>
        <v>0</v>
      </c>
      <c r="W89" s="344"/>
      <c r="X89" s="343"/>
      <c r="Y89" s="353">
        <f t="shared" si="22"/>
        <v>0</v>
      </c>
      <c r="Z89" s="344"/>
      <c r="AA89" s="343"/>
      <c r="AB89" s="353">
        <f t="shared" si="23"/>
        <v>0</v>
      </c>
      <c r="AC89" s="344"/>
      <c r="AD89" s="343"/>
      <c r="AE89" s="353">
        <f t="shared" si="24"/>
        <v>0</v>
      </c>
      <c r="AF89" s="344"/>
      <c r="AG89" s="360">
        <f t="shared" si="25"/>
        <v>0</v>
      </c>
      <c r="AH89" s="361">
        <f t="shared" si="25"/>
        <v>0</v>
      </c>
      <c r="AI89" s="557">
        <f t="shared" si="25"/>
        <v>0</v>
      </c>
    </row>
    <row r="90" spans="1:38" s="342" customFormat="1" ht="17.25" customHeight="1">
      <c r="A90" s="1343"/>
      <c r="B90" s="1600"/>
      <c r="C90" s="343"/>
      <c r="D90" s="353">
        <f t="shared" si="15"/>
        <v>0</v>
      </c>
      <c r="E90" s="344"/>
      <c r="F90" s="343"/>
      <c r="G90" s="353">
        <f t="shared" si="16"/>
        <v>0</v>
      </c>
      <c r="H90" s="344"/>
      <c r="I90" s="343"/>
      <c r="J90" s="353">
        <f t="shared" si="17"/>
        <v>0</v>
      </c>
      <c r="K90" s="344"/>
      <c r="L90" s="343"/>
      <c r="M90" s="353">
        <f t="shared" si="18"/>
        <v>0</v>
      </c>
      <c r="N90" s="344"/>
      <c r="O90" s="343"/>
      <c r="P90" s="353">
        <f t="shared" si="19"/>
        <v>0</v>
      </c>
      <c r="Q90" s="344"/>
      <c r="R90" s="343"/>
      <c r="S90" s="353">
        <f t="shared" si="20"/>
        <v>0</v>
      </c>
      <c r="T90" s="344"/>
      <c r="U90" s="343"/>
      <c r="V90" s="353">
        <f t="shared" si="21"/>
        <v>0</v>
      </c>
      <c r="W90" s="344"/>
      <c r="X90" s="343"/>
      <c r="Y90" s="353">
        <f t="shared" si="22"/>
        <v>0</v>
      </c>
      <c r="Z90" s="344"/>
      <c r="AA90" s="343"/>
      <c r="AB90" s="353">
        <f t="shared" si="23"/>
        <v>0</v>
      </c>
      <c r="AC90" s="344"/>
      <c r="AD90" s="343"/>
      <c r="AE90" s="353">
        <f t="shared" si="24"/>
        <v>0</v>
      </c>
      <c r="AF90" s="344"/>
      <c r="AG90" s="360">
        <f t="shared" si="25"/>
        <v>0</v>
      </c>
      <c r="AH90" s="361">
        <f t="shared" si="25"/>
        <v>0</v>
      </c>
      <c r="AI90" s="557">
        <f t="shared" si="25"/>
        <v>0</v>
      </c>
    </row>
    <row r="91" spans="1:38" s="342" customFormat="1" ht="17.25" customHeight="1">
      <c r="A91" s="1343" t="s">
        <v>304</v>
      </c>
      <c r="B91" s="1600"/>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15"/>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16"/>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18"/>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19"/>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20"/>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21"/>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22"/>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23"/>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24"/>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25"/>
        <v>0</v>
      </c>
      <c r="AH91" s="361">
        <f t="shared" si="25"/>
        <v>0</v>
      </c>
      <c r="AI91" s="557">
        <f t="shared" si="25"/>
        <v>0</v>
      </c>
    </row>
    <row r="92" spans="1:38" s="342" customFormat="1" ht="16.5" customHeight="1">
      <c r="A92" s="1347"/>
      <c r="B92" s="1603"/>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00000000000001" customHeight="1">
      <c r="A93" s="389" t="s">
        <v>305</v>
      </c>
      <c r="B93" s="595"/>
      <c r="C93" s="356">
        <f>ROUND(SUM(C71:C91),0)</f>
        <v>0</v>
      </c>
      <c r="D93" s="353">
        <f t="shared" ref="D93:AF93" si="26">ROUND(SUM(D71:D91),0)</f>
        <v>0</v>
      </c>
      <c r="E93" s="357">
        <f t="shared" si="26"/>
        <v>0</v>
      </c>
      <c r="F93" s="356">
        <f t="shared" si="26"/>
        <v>0</v>
      </c>
      <c r="G93" s="353">
        <f t="shared" si="26"/>
        <v>0</v>
      </c>
      <c r="H93" s="357">
        <f t="shared" si="26"/>
        <v>0</v>
      </c>
      <c r="I93" s="356">
        <f t="shared" si="26"/>
        <v>0</v>
      </c>
      <c r="J93" s="353">
        <f t="shared" si="26"/>
        <v>0</v>
      </c>
      <c r="K93" s="357">
        <f t="shared" si="26"/>
        <v>0</v>
      </c>
      <c r="L93" s="356">
        <f t="shared" si="26"/>
        <v>0</v>
      </c>
      <c r="M93" s="353">
        <f t="shared" si="26"/>
        <v>0</v>
      </c>
      <c r="N93" s="357">
        <f t="shared" si="26"/>
        <v>0</v>
      </c>
      <c r="O93" s="356">
        <f t="shared" si="26"/>
        <v>0</v>
      </c>
      <c r="P93" s="353">
        <f t="shared" si="26"/>
        <v>0</v>
      </c>
      <c r="Q93" s="357">
        <f t="shared" si="26"/>
        <v>0</v>
      </c>
      <c r="R93" s="356">
        <f t="shared" si="26"/>
        <v>0</v>
      </c>
      <c r="S93" s="353">
        <f t="shared" si="26"/>
        <v>0</v>
      </c>
      <c r="T93" s="357">
        <f t="shared" si="26"/>
        <v>0</v>
      </c>
      <c r="U93" s="356">
        <f t="shared" si="26"/>
        <v>0</v>
      </c>
      <c r="V93" s="353">
        <f t="shared" si="26"/>
        <v>0</v>
      </c>
      <c r="W93" s="357">
        <f t="shared" si="26"/>
        <v>0</v>
      </c>
      <c r="X93" s="356">
        <f t="shared" si="26"/>
        <v>0</v>
      </c>
      <c r="Y93" s="353">
        <f t="shared" si="26"/>
        <v>0</v>
      </c>
      <c r="Z93" s="357">
        <f t="shared" si="26"/>
        <v>0</v>
      </c>
      <c r="AA93" s="356">
        <f t="shared" si="26"/>
        <v>0</v>
      </c>
      <c r="AB93" s="353">
        <f t="shared" si="26"/>
        <v>0</v>
      </c>
      <c r="AC93" s="357">
        <f t="shared" si="26"/>
        <v>0</v>
      </c>
      <c r="AD93" s="356">
        <f t="shared" si="26"/>
        <v>0</v>
      </c>
      <c r="AE93" s="353">
        <f t="shared" si="26"/>
        <v>0</v>
      </c>
      <c r="AF93" s="357">
        <f t="shared" si="26"/>
        <v>0</v>
      </c>
      <c r="AG93" s="360">
        <f t="shared" ref="AG93:AI93" si="27">SUM(AG71:AG91)</f>
        <v>0</v>
      </c>
      <c r="AH93" s="361">
        <f>SUM(AH71:AH91)</f>
        <v>0</v>
      </c>
      <c r="AI93" s="362">
        <f t="shared" si="27"/>
        <v>0</v>
      </c>
    </row>
    <row r="94" spans="1:38" s="342" customFormat="1" ht="20.100000000000001"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3"/>
      <c r="B96" s="1600"/>
      <c r="C96" s="343"/>
      <c r="D96" s="353">
        <f t="shared" ref="D96:D102" si="28">E96-C96</f>
        <v>0</v>
      </c>
      <c r="E96" s="344"/>
      <c r="F96" s="356"/>
      <c r="G96" s="353">
        <f t="shared" ref="G96:G102" si="29">H96-F96</f>
        <v>0</v>
      </c>
      <c r="H96" s="357"/>
      <c r="I96" s="356"/>
      <c r="J96" s="353">
        <f t="shared" ref="J96:J102" si="30">K96-I96</f>
        <v>0</v>
      </c>
      <c r="K96" s="357"/>
      <c r="L96" s="356"/>
      <c r="M96" s="353">
        <f t="shared" ref="M96:M102" si="31">N96-L96</f>
        <v>0</v>
      </c>
      <c r="N96" s="357"/>
      <c r="O96" s="356"/>
      <c r="P96" s="353">
        <f t="shared" ref="P96:P102" si="32">Q96-O96</f>
        <v>0</v>
      </c>
      <c r="Q96" s="357"/>
      <c r="R96" s="356"/>
      <c r="S96" s="353">
        <f t="shared" ref="S96:S102" si="33">T96-R96</f>
        <v>0</v>
      </c>
      <c r="T96" s="357"/>
      <c r="U96" s="356"/>
      <c r="V96" s="353">
        <f t="shared" ref="V96:V102" si="34">W96-U96</f>
        <v>0</v>
      </c>
      <c r="W96" s="357"/>
      <c r="X96" s="356"/>
      <c r="Y96" s="353">
        <f t="shared" ref="Y96:Y102" si="35">Z96-X96</f>
        <v>0</v>
      </c>
      <c r="Z96" s="357"/>
      <c r="AA96" s="356"/>
      <c r="AB96" s="353">
        <f t="shared" ref="AB96:AB102" si="36">AC96-AA96</f>
        <v>0</v>
      </c>
      <c r="AC96" s="357"/>
      <c r="AD96" s="356"/>
      <c r="AE96" s="353">
        <f t="shared" ref="AE96:AE102" si="37">AF96-AD96</f>
        <v>0</v>
      </c>
      <c r="AF96" s="357"/>
      <c r="AG96" s="360">
        <f t="shared" ref="AG96:AI102" si="38">SUM(C96,F96,I96,L96,O96,R96,U96,X96,AA96,AD96)</f>
        <v>0</v>
      </c>
      <c r="AH96" s="361">
        <f t="shared" si="38"/>
        <v>0</v>
      </c>
      <c r="AI96" s="557">
        <f t="shared" si="38"/>
        <v>0</v>
      </c>
      <c r="AJ96"/>
      <c r="AK96" s="439"/>
      <c r="AL96"/>
    </row>
    <row r="97" spans="1:38" s="342" customFormat="1" ht="17.25" customHeight="1">
      <c r="A97" s="1343"/>
      <c r="B97" s="1600"/>
      <c r="C97" s="343"/>
      <c r="D97" s="353">
        <f t="shared" si="28"/>
        <v>0</v>
      </c>
      <c r="E97" s="344"/>
      <c r="F97" s="356"/>
      <c r="G97" s="353">
        <f t="shared" si="29"/>
        <v>0</v>
      </c>
      <c r="H97" s="357"/>
      <c r="I97" s="356"/>
      <c r="J97" s="353">
        <f t="shared" si="30"/>
        <v>0</v>
      </c>
      <c r="K97" s="357"/>
      <c r="L97" s="356"/>
      <c r="M97" s="353">
        <f t="shared" si="31"/>
        <v>0</v>
      </c>
      <c r="N97" s="357"/>
      <c r="O97" s="356"/>
      <c r="P97" s="353">
        <f t="shared" si="32"/>
        <v>0</v>
      </c>
      <c r="Q97" s="357"/>
      <c r="R97" s="356"/>
      <c r="S97" s="353">
        <f t="shared" si="33"/>
        <v>0</v>
      </c>
      <c r="T97" s="357"/>
      <c r="U97" s="356"/>
      <c r="V97" s="353">
        <f t="shared" si="34"/>
        <v>0</v>
      </c>
      <c r="W97" s="357"/>
      <c r="X97" s="356"/>
      <c r="Y97" s="353">
        <f t="shared" si="35"/>
        <v>0</v>
      </c>
      <c r="Z97" s="357"/>
      <c r="AA97" s="356"/>
      <c r="AB97" s="353">
        <f t="shared" si="36"/>
        <v>0</v>
      </c>
      <c r="AC97" s="357"/>
      <c r="AD97" s="356"/>
      <c r="AE97" s="353">
        <f t="shared" si="37"/>
        <v>0</v>
      </c>
      <c r="AF97" s="357"/>
      <c r="AG97" s="360">
        <f t="shared" si="38"/>
        <v>0</v>
      </c>
      <c r="AH97" s="361">
        <f t="shared" si="38"/>
        <v>0</v>
      </c>
      <c r="AI97" s="557">
        <f t="shared" si="38"/>
        <v>0</v>
      </c>
      <c r="AK97" s="438"/>
    </row>
    <row r="98" spans="1:38" s="342" customFormat="1" ht="17.25" customHeight="1">
      <c r="A98" s="1343"/>
      <c r="B98" s="1600"/>
      <c r="C98" s="343"/>
      <c r="D98" s="353">
        <f t="shared" si="28"/>
        <v>0</v>
      </c>
      <c r="E98" s="344"/>
      <c r="F98" s="343"/>
      <c r="G98" s="353">
        <f t="shared" si="29"/>
        <v>0</v>
      </c>
      <c r="H98" s="344"/>
      <c r="I98" s="343"/>
      <c r="J98" s="353">
        <f t="shared" si="30"/>
        <v>0</v>
      </c>
      <c r="K98" s="344"/>
      <c r="L98" s="343"/>
      <c r="M98" s="353">
        <f t="shared" si="31"/>
        <v>0</v>
      </c>
      <c r="N98" s="344"/>
      <c r="O98" s="343"/>
      <c r="P98" s="353">
        <f t="shared" si="32"/>
        <v>0</v>
      </c>
      <c r="Q98" s="344"/>
      <c r="R98" s="343"/>
      <c r="S98" s="353">
        <f t="shared" si="33"/>
        <v>0</v>
      </c>
      <c r="T98" s="344"/>
      <c r="U98" s="343"/>
      <c r="V98" s="353">
        <f t="shared" si="34"/>
        <v>0</v>
      </c>
      <c r="W98" s="344"/>
      <c r="X98" s="343"/>
      <c r="Y98" s="353">
        <f t="shared" si="35"/>
        <v>0</v>
      </c>
      <c r="Z98" s="344"/>
      <c r="AA98" s="343"/>
      <c r="AB98" s="353">
        <f t="shared" si="36"/>
        <v>0</v>
      </c>
      <c r="AC98" s="344"/>
      <c r="AD98" s="343"/>
      <c r="AE98" s="353">
        <f t="shared" si="37"/>
        <v>0</v>
      </c>
      <c r="AF98" s="344"/>
      <c r="AG98" s="360">
        <f t="shared" si="38"/>
        <v>0</v>
      </c>
      <c r="AH98" s="361">
        <f t="shared" si="38"/>
        <v>0</v>
      </c>
      <c r="AI98" s="557">
        <f t="shared" si="38"/>
        <v>0</v>
      </c>
      <c r="AJ98"/>
      <c r="AK98" s="439"/>
      <c r="AL98" s="13"/>
    </row>
    <row r="99" spans="1:38" s="342" customFormat="1" ht="17.25" customHeight="1">
      <c r="A99" s="1343"/>
      <c r="B99" s="1600"/>
      <c r="C99" s="343"/>
      <c r="D99" s="353">
        <f t="shared" si="28"/>
        <v>0</v>
      </c>
      <c r="E99" s="344"/>
      <c r="F99" s="343"/>
      <c r="G99" s="353">
        <f t="shared" si="29"/>
        <v>0</v>
      </c>
      <c r="H99" s="344"/>
      <c r="I99" s="343"/>
      <c r="J99" s="353">
        <f t="shared" si="30"/>
        <v>0</v>
      </c>
      <c r="K99" s="344"/>
      <c r="L99" s="343"/>
      <c r="M99" s="353">
        <f t="shared" si="31"/>
        <v>0</v>
      </c>
      <c r="N99" s="344"/>
      <c r="O99" s="343"/>
      <c r="P99" s="353">
        <f t="shared" si="32"/>
        <v>0</v>
      </c>
      <c r="Q99" s="344"/>
      <c r="R99" s="343"/>
      <c r="S99" s="353">
        <f t="shared" si="33"/>
        <v>0</v>
      </c>
      <c r="T99" s="344"/>
      <c r="U99" s="343"/>
      <c r="V99" s="353">
        <f t="shared" si="34"/>
        <v>0</v>
      </c>
      <c r="W99" s="344"/>
      <c r="X99" s="343"/>
      <c r="Y99" s="353">
        <f t="shared" si="35"/>
        <v>0</v>
      </c>
      <c r="Z99" s="344"/>
      <c r="AA99" s="343"/>
      <c r="AB99" s="353">
        <f t="shared" si="36"/>
        <v>0</v>
      </c>
      <c r="AC99" s="344"/>
      <c r="AD99" s="343"/>
      <c r="AE99" s="353">
        <f t="shared" si="37"/>
        <v>0</v>
      </c>
      <c r="AF99" s="344"/>
      <c r="AG99" s="360">
        <f t="shared" si="38"/>
        <v>0</v>
      </c>
      <c r="AH99" s="361">
        <f t="shared" si="38"/>
        <v>0</v>
      </c>
      <c r="AI99" s="557">
        <f t="shared" si="38"/>
        <v>0</v>
      </c>
      <c r="AJ99"/>
      <c r="AK99"/>
      <c r="AL99"/>
    </row>
    <row r="100" spans="1:38" s="342" customFormat="1" ht="17.25" customHeight="1">
      <c r="A100" s="1343"/>
      <c r="B100" s="1600"/>
      <c r="C100" s="343"/>
      <c r="D100" s="353">
        <f t="shared" si="28"/>
        <v>0</v>
      </c>
      <c r="E100" s="344"/>
      <c r="F100" s="343"/>
      <c r="G100" s="353">
        <f t="shared" si="29"/>
        <v>0</v>
      </c>
      <c r="H100" s="344"/>
      <c r="I100" s="343"/>
      <c r="J100" s="353">
        <f t="shared" si="30"/>
        <v>0</v>
      </c>
      <c r="K100" s="344"/>
      <c r="L100" s="343"/>
      <c r="M100" s="353">
        <f t="shared" si="31"/>
        <v>0</v>
      </c>
      <c r="N100" s="344"/>
      <c r="O100" s="343"/>
      <c r="P100" s="353">
        <f t="shared" si="32"/>
        <v>0</v>
      </c>
      <c r="Q100" s="344"/>
      <c r="R100" s="343"/>
      <c r="S100" s="353">
        <f t="shared" si="33"/>
        <v>0</v>
      </c>
      <c r="T100" s="344"/>
      <c r="U100" s="343"/>
      <c r="V100" s="353">
        <f t="shared" si="34"/>
        <v>0</v>
      </c>
      <c r="W100" s="344"/>
      <c r="X100" s="343"/>
      <c r="Y100" s="353">
        <f t="shared" si="35"/>
        <v>0</v>
      </c>
      <c r="Z100" s="344"/>
      <c r="AA100" s="343"/>
      <c r="AB100" s="353">
        <f t="shared" si="36"/>
        <v>0</v>
      </c>
      <c r="AC100" s="344"/>
      <c r="AD100" s="343"/>
      <c r="AE100" s="353">
        <f t="shared" si="37"/>
        <v>0</v>
      </c>
      <c r="AF100" s="344"/>
      <c r="AG100" s="360">
        <f t="shared" si="38"/>
        <v>0</v>
      </c>
      <c r="AH100" s="361">
        <f t="shared" si="38"/>
        <v>0</v>
      </c>
      <c r="AI100" s="557">
        <f t="shared" si="38"/>
        <v>0</v>
      </c>
    </row>
    <row r="101" spans="1:38" s="342" customFormat="1" ht="17.25" customHeight="1">
      <c r="A101" s="1343"/>
      <c r="B101" s="1600"/>
      <c r="C101" s="343"/>
      <c r="D101" s="353">
        <f t="shared" si="28"/>
        <v>0</v>
      </c>
      <c r="E101" s="344"/>
      <c r="F101" s="343"/>
      <c r="G101" s="353">
        <f t="shared" si="29"/>
        <v>0</v>
      </c>
      <c r="H101" s="344"/>
      <c r="I101" s="343"/>
      <c r="J101" s="353">
        <f t="shared" si="30"/>
        <v>0</v>
      </c>
      <c r="K101" s="344"/>
      <c r="L101" s="343"/>
      <c r="M101" s="353">
        <f t="shared" si="31"/>
        <v>0</v>
      </c>
      <c r="N101" s="344"/>
      <c r="O101" s="343"/>
      <c r="P101" s="353">
        <f t="shared" si="32"/>
        <v>0</v>
      </c>
      <c r="Q101" s="344"/>
      <c r="R101" s="343"/>
      <c r="S101" s="353">
        <f t="shared" si="33"/>
        <v>0</v>
      </c>
      <c r="T101" s="344"/>
      <c r="U101" s="343"/>
      <c r="V101" s="353">
        <f t="shared" si="34"/>
        <v>0</v>
      </c>
      <c r="W101" s="344"/>
      <c r="X101" s="343"/>
      <c r="Y101" s="353">
        <f t="shared" si="35"/>
        <v>0</v>
      </c>
      <c r="Z101" s="344"/>
      <c r="AA101" s="343"/>
      <c r="AB101" s="353">
        <f t="shared" si="36"/>
        <v>0</v>
      </c>
      <c r="AC101" s="344"/>
      <c r="AD101" s="343"/>
      <c r="AE101" s="353">
        <f t="shared" si="37"/>
        <v>0</v>
      </c>
      <c r="AF101" s="344"/>
      <c r="AG101" s="360">
        <f t="shared" si="38"/>
        <v>0</v>
      </c>
      <c r="AH101" s="361">
        <f t="shared" si="38"/>
        <v>0</v>
      </c>
      <c r="AI101" s="557">
        <f t="shared" si="38"/>
        <v>0</v>
      </c>
    </row>
    <row r="102" spans="1:38" s="342" customFormat="1" ht="17.25" customHeight="1">
      <c r="A102" s="1343"/>
      <c r="B102" s="1600"/>
      <c r="C102" s="343"/>
      <c r="D102" s="353">
        <f t="shared" si="28"/>
        <v>0</v>
      </c>
      <c r="E102" s="344"/>
      <c r="F102" s="343"/>
      <c r="G102" s="353">
        <f t="shared" si="29"/>
        <v>0</v>
      </c>
      <c r="H102" s="344"/>
      <c r="I102" s="343"/>
      <c r="J102" s="353">
        <f t="shared" si="30"/>
        <v>0</v>
      </c>
      <c r="K102" s="344"/>
      <c r="L102" s="343"/>
      <c r="M102" s="353">
        <f t="shared" si="31"/>
        <v>0</v>
      </c>
      <c r="N102" s="344"/>
      <c r="O102" s="343"/>
      <c r="P102" s="353">
        <f t="shared" si="32"/>
        <v>0</v>
      </c>
      <c r="Q102" s="344"/>
      <c r="R102" s="343"/>
      <c r="S102" s="353">
        <f t="shared" si="33"/>
        <v>0</v>
      </c>
      <c r="T102" s="344"/>
      <c r="U102" s="343"/>
      <c r="V102" s="353">
        <f t="shared" si="34"/>
        <v>0</v>
      </c>
      <c r="W102" s="344"/>
      <c r="X102" s="343"/>
      <c r="Y102" s="353">
        <f t="shared" si="35"/>
        <v>0</v>
      </c>
      <c r="Z102" s="344"/>
      <c r="AA102" s="343"/>
      <c r="AB102" s="353">
        <f t="shared" si="36"/>
        <v>0</v>
      </c>
      <c r="AC102" s="344"/>
      <c r="AD102" s="343"/>
      <c r="AE102" s="353">
        <f t="shared" si="37"/>
        <v>0</v>
      </c>
      <c r="AF102" s="344"/>
      <c r="AG102" s="360">
        <f t="shared" si="38"/>
        <v>0</v>
      </c>
      <c r="AH102" s="361">
        <f t="shared" si="38"/>
        <v>0</v>
      </c>
      <c r="AI102" s="557">
        <f t="shared" si="38"/>
        <v>0</v>
      </c>
    </row>
    <row r="103" spans="1:38" s="342" customFormat="1" ht="15" customHeight="1">
      <c r="A103" s="1343"/>
      <c r="B103" s="1600"/>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00000000000001" customHeight="1">
      <c r="A104" s="1345" t="s">
        <v>307</v>
      </c>
      <c r="B104" s="1602"/>
      <c r="C104" s="356">
        <f>ROUND(SUM(C96:C102),0)</f>
        <v>0</v>
      </c>
      <c r="D104" s="353">
        <f t="shared" ref="D104:AF104" si="39">ROUND(SUM(D96:D102),0)</f>
        <v>0</v>
      </c>
      <c r="E104" s="357">
        <f t="shared" si="39"/>
        <v>0</v>
      </c>
      <c r="F104" s="356">
        <f t="shared" si="39"/>
        <v>0</v>
      </c>
      <c r="G104" s="353">
        <f t="shared" si="39"/>
        <v>0</v>
      </c>
      <c r="H104" s="357">
        <f t="shared" si="39"/>
        <v>0</v>
      </c>
      <c r="I104" s="356">
        <f t="shared" si="39"/>
        <v>0</v>
      </c>
      <c r="J104" s="353">
        <f t="shared" si="39"/>
        <v>0</v>
      </c>
      <c r="K104" s="357">
        <f t="shared" si="39"/>
        <v>0</v>
      </c>
      <c r="L104" s="356">
        <f t="shared" si="39"/>
        <v>0</v>
      </c>
      <c r="M104" s="353">
        <f t="shared" si="39"/>
        <v>0</v>
      </c>
      <c r="N104" s="357">
        <f t="shared" si="39"/>
        <v>0</v>
      </c>
      <c r="O104" s="356">
        <f t="shared" si="39"/>
        <v>0</v>
      </c>
      <c r="P104" s="353">
        <f t="shared" si="39"/>
        <v>0</v>
      </c>
      <c r="Q104" s="357">
        <f t="shared" si="39"/>
        <v>0</v>
      </c>
      <c r="R104" s="356">
        <f t="shared" si="39"/>
        <v>0</v>
      </c>
      <c r="S104" s="353">
        <f t="shared" si="39"/>
        <v>0</v>
      </c>
      <c r="T104" s="357">
        <f t="shared" si="39"/>
        <v>0</v>
      </c>
      <c r="U104" s="356">
        <f t="shared" si="39"/>
        <v>0</v>
      </c>
      <c r="V104" s="353">
        <f t="shared" si="39"/>
        <v>0</v>
      </c>
      <c r="W104" s="357">
        <f t="shared" si="39"/>
        <v>0</v>
      </c>
      <c r="X104" s="356">
        <f t="shared" si="39"/>
        <v>0</v>
      </c>
      <c r="Y104" s="353">
        <f t="shared" si="39"/>
        <v>0</v>
      </c>
      <c r="Z104" s="357">
        <f t="shared" si="39"/>
        <v>0</v>
      </c>
      <c r="AA104" s="356">
        <f t="shared" si="39"/>
        <v>0</v>
      </c>
      <c r="AB104" s="353">
        <f t="shared" si="39"/>
        <v>0</v>
      </c>
      <c r="AC104" s="357">
        <f t="shared" si="39"/>
        <v>0</v>
      </c>
      <c r="AD104" s="356">
        <f t="shared" si="39"/>
        <v>0</v>
      </c>
      <c r="AE104" s="353">
        <f t="shared" si="39"/>
        <v>0</v>
      </c>
      <c r="AF104" s="357">
        <f t="shared" si="39"/>
        <v>0</v>
      </c>
      <c r="AG104" s="360">
        <f t="shared" ref="AG104" si="40">SUM(AG96:AG102)</f>
        <v>0</v>
      </c>
      <c r="AH104" s="361">
        <f>SUM(AH96:AH102)</f>
        <v>0</v>
      </c>
      <c r="AI104" s="362">
        <f t="shared" ref="AI104" si="41">SUM(AI96:AI102)</f>
        <v>0</v>
      </c>
    </row>
    <row r="105" spans="1:38" s="342" customFormat="1" ht="20.100000000000001"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00000000000001"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(6)'!A72</f>
        <v>Template last modified</v>
      </c>
      <c r="AI106" s="559" t="e">
        <f>'Summary (6)'!C72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c r="A120" s="480" t="s">
        <v>231</v>
      </c>
      <c r="B120" s="480"/>
      <c r="C120" s="560">
        <f>'Summary (7)'!E87</f>
        <v>1</v>
      </c>
      <c r="D120" s="560">
        <f>'Summary (7)'!F87</f>
        <v>1</v>
      </c>
      <c r="E120" s="560">
        <f>'Summary (7)'!G87</f>
        <v>1</v>
      </c>
      <c r="F120" s="560">
        <f>'Summary (7)'!H87</f>
        <v>2</v>
      </c>
      <c r="G120" s="560">
        <f>'Summary (7)'!I87</f>
        <v>2</v>
      </c>
      <c r="H120" s="560">
        <f>'Summary (7)'!J87</f>
        <v>2</v>
      </c>
      <c r="I120" s="560">
        <f>'Summary (7)'!K87</f>
        <v>3</v>
      </c>
      <c r="J120" s="560">
        <f>'Summary (7)'!L87</f>
        <v>3</v>
      </c>
      <c r="K120" s="560">
        <f>'Summary (7)'!M87</f>
        <v>3</v>
      </c>
      <c r="L120" s="560">
        <f>'Summary (7)'!N87</f>
        <v>4</v>
      </c>
      <c r="M120" s="560">
        <f>'Summary (7)'!O87</f>
        <v>4</v>
      </c>
      <c r="N120" s="560">
        <f>'Summary (7)'!P87</f>
        <v>4</v>
      </c>
      <c r="O120" s="560">
        <f>'Summary (7)'!Q87</f>
        <v>5</v>
      </c>
      <c r="P120" s="560">
        <f>'Summary (7)'!R87</f>
        <v>5</v>
      </c>
      <c r="Q120" s="560">
        <f>'Summary (7)'!S87</f>
        <v>5</v>
      </c>
      <c r="R120" s="560">
        <f>'Summary (7)'!T87</f>
        <v>6</v>
      </c>
      <c r="S120" s="560">
        <f>'Summary (7)'!U87</f>
        <v>6</v>
      </c>
      <c r="T120" s="560">
        <f>'Summary (7)'!V87</f>
        <v>6</v>
      </c>
      <c r="U120" s="560">
        <f>'Summary (7)'!W87</f>
        <v>7</v>
      </c>
      <c r="V120" s="560">
        <f>'Summary (7)'!X87</f>
        <v>7</v>
      </c>
      <c r="W120" s="560">
        <f>'Summary (7)'!Y87</f>
        <v>7</v>
      </c>
      <c r="X120" s="560">
        <f>'Summary (7)'!Z87</f>
        <v>8</v>
      </c>
      <c r="Y120" s="560">
        <f>'Summary (7)'!AA87</f>
        <v>8</v>
      </c>
      <c r="Z120" s="560">
        <f>'Summary (7)'!AB87</f>
        <v>8</v>
      </c>
      <c r="AA120" s="560">
        <f>'Summary (7)'!AC87</f>
        <v>9</v>
      </c>
      <c r="AB120" s="560">
        <f>'Summary (7)'!AD87</f>
        <v>9</v>
      </c>
      <c r="AC120" s="560">
        <f>'Summary (7)'!AE87</f>
        <v>9</v>
      </c>
      <c r="AD120" s="560">
        <f>'Summary (7)'!AF87</f>
        <v>10</v>
      </c>
      <c r="AE120" s="560">
        <f>'Summary (7)'!AG87</f>
        <v>10</v>
      </c>
      <c r="AF120" s="560">
        <f>'Summary (7)'!AH87</f>
        <v>10</v>
      </c>
      <c r="AG120" s="560">
        <f>AE120</f>
        <v>10</v>
      </c>
      <c r="AH120" s="560">
        <f>AF120</f>
        <v>10</v>
      </c>
      <c r="AI120" s="560">
        <f>AG120</f>
        <v>10</v>
      </c>
    </row>
    <row r="121" spans="1:35" s="31" customFormat="1">
      <c r="A121" s="481" t="s">
        <v>232</v>
      </c>
      <c r="B121" s="481"/>
      <c r="C121" s="561" t="e">
        <f>'Summary (7)'!E88</f>
        <v>#REF!</v>
      </c>
      <c r="D121" s="561" t="e">
        <f>'Summary (7)'!F88</f>
        <v>#REF!</v>
      </c>
      <c r="E121" s="561">
        <f>'Summary (7)'!G88</f>
        <v>45413</v>
      </c>
      <c r="F121" s="561" t="e">
        <f>'Summary (7)'!H88</f>
        <v>#REF!</v>
      </c>
      <c r="G121" s="561" t="e">
        <f>'Summary (7)'!I88</f>
        <v>#REF!</v>
      </c>
      <c r="H121" s="561">
        <f>'Summary (7)'!J88</f>
        <v>45474</v>
      </c>
      <c r="I121" s="561" t="e">
        <f>'Summary (7)'!K88</f>
        <v>#REF!</v>
      </c>
      <c r="J121" s="561" t="e">
        <f>'Summary (7)'!L88</f>
        <v>#REF!</v>
      </c>
      <c r="K121" s="561">
        <f>'Summary (7)'!M88</f>
        <v>45839</v>
      </c>
      <c r="L121" s="561" t="e">
        <f>'Summary (7)'!N88</f>
        <v>#REF!</v>
      </c>
      <c r="M121" s="561" t="e">
        <f>'Summary (7)'!O88</f>
        <v>#REF!</v>
      </c>
      <c r="N121" s="561">
        <f>'Summary (7)'!P88</f>
        <v>46204</v>
      </c>
      <c r="O121" s="561" t="e">
        <f>'Summary (7)'!Q88</f>
        <v>#REF!</v>
      </c>
      <c r="P121" s="561" t="e">
        <f>'Summary (7)'!R88</f>
        <v>#REF!</v>
      </c>
      <c r="Q121" s="561">
        <f>'Summary (7)'!S88</f>
        <v>46569</v>
      </c>
      <c r="R121" s="561" t="e">
        <f>'Summary (7)'!T88</f>
        <v>#REF!</v>
      </c>
      <c r="S121" s="561" t="e">
        <f>'Summary (7)'!U88</f>
        <v>#REF!</v>
      </c>
      <c r="T121" s="561" t="e">
        <f>'Summary (7)'!V88</f>
        <v>#REF!</v>
      </c>
      <c r="U121" s="561" t="e">
        <f>'Summary (7)'!W88</f>
        <v>#REF!</v>
      </c>
      <c r="V121" s="561" t="e">
        <f>'Summary (7)'!X88</f>
        <v>#REF!</v>
      </c>
      <c r="W121" s="561" t="e">
        <f>'Summary (7)'!Y88</f>
        <v>#REF!</v>
      </c>
      <c r="X121" s="561" t="e">
        <f>'Summary (7)'!Z88</f>
        <v>#REF!</v>
      </c>
      <c r="Y121" s="561" t="e">
        <f>'Summary (7)'!AA88</f>
        <v>#REF!</v>
      </c>
      <c r="Z121" s="561" t="e">
        <f>'Summary (7)'!AB88</f>
        <v>#REF!</v>
      </c>
      <c r="AA121" s="561" t="e">
        <f>'Summary (7)'!AC88</f>
        <v>#REF!</v>
      </c>
      <c r="AB121" s="561" t="e">
        <f>'Summary (7)'!AD88</f>
        <v>#REF!</v>
      </c>
      <c r="AC121" s="561" t="e">
        <f>'Summary (7)'!AE88</f>
        <v>#REF!</v>
      </c>
      <c r="AD121" s="561" t="e">
        <f>'Summary (7)'!AF88</f>
        <v>#REF!</v>
      </c>
      <c r="AE121" s="561" t="e">
        <f>'Summary (7)'!AG88</f>
        <v>#REF!</v>
      </c>
      <c r="AF121" s="561" t="e">
        <f>'Summary (7)'!AH88</f>
        <v>#REF!</v>
      </c>
      <c r="AG121" s="561">
        <f>'Summary (7)'!AI88</f>
        <v>45413</v>
      </c>
      <c r="AH121" s="561">
        <f>'Summary (7)'!AJ88</f>
        <v>45413</v>
      </c>
      <c r="AI121" s="561">
        <f>'Summary (7)'!AK88</f>
        <v>45413</v>
      </c>
    </row>
    <row r="122" spans="1:35" s="31" customFormat="1">
      <c r="A122" s="481" t="s">
        <v>233</v>
      </c>
      <c r="B122" s="481"/>
      <c r="C122" s="561" t="e">
        <f>'Summary (7)'!E89</f>
        <v>#REF!</v>
      </c>
      <c r="D122" s="561" t="e">
        <f>'Summary (7)'!F89</f>
        <v>#REF!</v>
      </c>
      <c r="E122" s="561">
        <f>'Summary (7)'!G89</f>
        <v>45473</v>
      </c>
      <c r="F122" s="561" t="e">
        <f>'Summary (7)'!H89</f>
        <v>#REF!</v>
      </c>
      <c r="G122" s="561" t="e">
        <f>'Summary (7)'!I89</f>
        <v>#REF!</v>
      </c>
      <c r="H122" s="561">
        <f>'Summary (7)'!J89</f>
        <v>45838</v>
      </c>
      <c r="I122" s="561" t="e">
        <f>'Summary (7)'!K89</f>
        <v>#REF!</v>
      </c>
      <c r="J122" s="561" t="e">
        <f>'Summary (7)'!L89</f>
        <v>#REF!</v>
      </c>
      <c r="K122" s="561">
        <f>'Summary (7)'!M89</f>
        <v>46203</v>
      </c>
      <c r="L122" s="561" t="e">
        <f>'Summary (7)'!N89</f>
        <v>#REF!</v>
      </c>
      <c r="M122" s="561" t="e">
        <f>'Summary (7)'!O89</f>
        <v>#REF!</v>
      </c>
      <c r="N122" s="561">
        <f>'Summary (7)'!P89</f>
        <v>46568</v>
      </c>
      <c r="O122" s="561" t="e">
        <f>'Summary (7)'!Q89</f>
        <v>#REF!</v>
      </c>
      <c r="P122" s="561" t="e">
        <f>'Summary (7)'!R89</f>
        <v>#REF!</v>
      </c>
      <c r="Q122" s="561">
        <f>'Summary (7)'!S89</f>
        <v>46934</v>
      </c>
      <c r="R122" s="561" t="e">
        <f>'Summary (7)'!T89</f>
        <v>#REF!</v>
      </c>
      <c r="S122" s="561" t="e">
        <f>'Summary (7)'!U89</f>
        <v>#REF!</v>
      </c>
      <c r="T122" s="561" t="e">
        <f>'Summary (7)'!V89</f>
        <v>#REF!</v>
      </c>
      <c r="U122" s="561" t="e">
        <f>'Summary (7)'!W89</f>
        <v>#REF!</v>
      </c>
      <c r="V122" s="561" t="e">
        <f>'Summary (7)'!X89</f>
        <v>#REF!</v>
      </c>
      <c r="W122" s="561" t="e">
        <f>'Summary (7)'!Y89</f>
        <v>#REF!</v>
      </c>
      <c r="X122" s="561" t="e">
        <f>'Summary (7)'!Z89</f>
        <v>#REF!</v>
      </c>
      <c r="Y122" s="561" t="e">
        <f>'Summary (7)'!AA89</f>
        <v>#REF!</v>
      </c>
      <c r="Z122" s="561" t="e">
        <f>'Summary (7)'!AB89</f>
        <v>#REF!</v>
      </c>
      <c r="AA122" s="561" t="e">
        <f>'Summary (7)'!AC89</f>
        <v>#REF!</v>
      </c>
      <c r="AB122" s="561" t="e">
        <f>'Summary (7)'!AD89</f>
        <v>#REF!</v>
      </c>
      <c r="AC122" s="561" t="e">
        <f>'Summary (7)'!AE89</f>
        <v>#REF!</v>
      </c>
      <c r="AD122" s="561" t="e">
        <f>'Summary (7)'!AF89</f>
        <v>#REF!</v>
      </c>
      <c r="AE122" s="561" t="e">
        <f>'Summary (7)'!AG89</f>
        <v>#REF!</v>
      </c>
      <c r="AF122" s="561" t="e">
        <f>'Summary (7)'!AH89</f>
        <v>#REF!</v>
      </c>
      <c r="AG122" s="561">
        <f>'Summary (7)'!AI89</f>
        <v>47238</v>
      </c>
      <c r="AH122" s="561">
        <f>'Summary (7)'!AJ89</f>
        <v>47238</v>
      </c>
      <c r="AI122" s="561">
        <f>'Summary (7)'!AK89</f>
        <v>47238</v>
      </c>
    </row>
    <row r="123" spans="1:35">
      <c r="A123" s="480" t="s">
        <v>220</v>
      </c>
      <c r="B123" s="480"/>
      <c r="C123" s="561">
        <f>'Summary (7)'!E90</f>
        <v>0</v>
      </c>
      <c r="D123" s="561">
        <f>'Summary (7)'!F90</f>
        <v>0</v>
      </c>
      <c r="E123" s="561">
        <f>'Summary (7)'!G90</f>
        <v>0</v>
      </c>
      <c r="F123" s="561">
        <f>'Summary (7)'!H90</f>
        <v>0</v>
      </c>
      <c r="G123" s="561">
        <f>'Summary (7)'!I90</f>
        <v>0</v>
      </c>
      <c r="H123" s="561">
        <f>'Summary (7)'!J90</f>
        <v>0</v>
      </c>
      <c r="I123" s="561">
        <f>'Summary (7)'!K90</f>
        <v>0</v>
      </c>
      <c r="J123" s="561">
        <f>'Summary (7)'!L90</f>
        <v>0</v>
      </c>
      <c r="K123" s="561">
        <f>'Summary (7)'!M90</f>
        <v>0</v>
      </c>
      <c r="L123" s="561">
        <f>'Summary (7)'!N90</f>
        <v>0</v>
      </c>
      <c r="M123" s="561">
        <f>'Summary (7)'!O90</f>
        <v>0</v>
      </c>
      <c r="N123" s="561">
        <f>'Summary (7)'!P90</f>
        <v>0</v>
      </c>
      <c r="O123" s="561">
        <f>'Summary (7)'!Q90</f>
        <v>0</v>
      </c>
      <c r="P123" s="561">
        <f>'Summary (7)'!R90</f>
        <v>0</v>
      </c>
      <c r="Q123" s="561">
        <f>'Summary (7)'!S90</f>
        <v>0</v>
      </c>
      <c r="R123" s="561">
        <f>'Summary (7)'!T90</f>
        <v>0</v>
      </c>
      <c r="S123" s="561">
        <f>'Summary (7)'!U90</f>
        <v>0</v>
      </c>
      <c r="T123" s="561">
        <f>'Summary (7)'!V90</f>
        <v>0</v>
      </c>
      <c r="U123" s="561">
        <f>'Summary (7)'!W90</f>
        <v>0</v>
      </c>
      <c r="V123" s="561">
        <f>'Summary (7)'!X90</f>
        <v>0</v>
      </c>
      <c r="W123" s="561">
        <f>'Summary (7)'!Y90</f>
        <v>0</v>
      </c>
      <c r="X123" s="561">
        <f>'Summary (7)'!Z90</f>
        <v>0</v>
      </c>
      <c r="Y123" s="561">
        <f>'Summary (7)'!AA90</f>
        <v>0</v>
      </c>
      <c r="Z123" s="561">
        <f>'Summary (7)'!AB90</f>
        <v>0</v>
      </c>
      <c r="AA123" s="561">
        <f>'Summary (7)'!AC90</f>
        <v>0</v>
      </c>
      <c r="AB123" s="561">
        <f>'Summary (7)'!AD90</f>
        <v>0</v>
      </c>
      <c r="AC123" s="561">
        <f>'Summary (7)'!AE90</f>
        <v>0</v>
      </c>
      <c r="AD123" s="561">
        <f>'Summary (7)'!AF90</f>
        <v>0</v>
      </c>
      <c r="AE123" s="561">
        <f>'Summary (7)'!AG90</f>
        <v>0</v>
      </c>
      <c r="AF123" s="561">
        <f>'Summary (7)'!AH90</f>
        <v>0</v>
      </c>
      <c r="AG123" s="561">
        <f>'Summary (7)'!AI90</f>
        <v>0</v>
      </c>
      <c r="AH123" s="561">
        <f>'Summary (7)'!AJ90</f>
        <v>0</v>
      </c>
      <c r="AI123" s="561">
        <f>'Summary (7)'!AK90</f>
        <v>0</v>
      </c>
    </row>
    <row r="124" spans="1:35">
      <c r="A124" s="480" t="s">
        <v>234</v>
      </c>
      <c r="B124" s="480"/>
      <c r="C124" s="562" t="e">
        <f>'Summary (7)'!E91</f>
        <v>#REF!</v>
      </c>
      <c r="D124" s="562" t="e">
        <f>'Summary (7)'!F91</f>
        <v>#REF!</v>
      </c>
      <c r="E124" s="562" t="e">
        <f>'Summary (7)'!G91</f>
        <v>#REF!</v>
      </c>
      <c r="F124" s="562" t="e">
        <f>'Summary (7)'!H91</f>
        <v>#REF!</v>
      </c>
      <c r="G124" s="562" t="e">
        <f>'Summary (7)'!I91</f>
        <v>#REF!</v>
      </c>
      <c r="H124" s="562" t="e">
        <f>'Summary (7)'!J91</f>
        <v>#REF!</v>
      </c>
      <c r="I124" s="562" t="e">
        <f>'Summary (7)'!K91</f>
        <v>#REF!</v>
      </c>
      <c r="J124" s="562" t="e">
        <f>'Summary (7)'!L91</f>
        <v>#REF!</v>
      </c>
      <c r="K124" s="562" t="e">
        <f>'Summary (7)'!M91</f>
        <v>#REF!</v>
      </c>
      <c r="L124" s="562" t="e">
        <f>'Summary (7)'!N91</f>
        <v>#REF!</v>
      </c>
      <c r="M124" s="562" t="e">
        <f>'Summary (7)'!O91</f>
        <v>#REF!</v>
      </c>
      <c r="N124" s="562" t="e">
        <f>'Summary (7)'!P91</f>
        <v>#REF!</v>
      </c>
      <c r="O124" s="562" t="e">
        <f>'Summary (7)'!Q91</f>
        <v>#REF!</v>
      </c>
      <c r="P124" s="562" t="e">
        <f>'Summary (7)'!R91</f>
        <v>#REF!</v>
      </c>
      <c r="Q124" s="562" t="e">
        <f>'Summary (7)'!S91</f>
        <v>#REF!</v>
      </c>
      <c r="R124" s="562" t="e">
        <f>'Summary (7)'!T91</f>
        <v>#REF!</v>
      </c>
      <c r="S124" s="562" t="e">
        <f>'Summary (7)'!U91</f>
        <v>#REF!</v>
      </c>
      <c r="T124" s="562" t="e">
        <f>'Summary (7)'!V91</f>
        <v>#REF!</v>
      </c>
      <c r="U124" s="562" t="e">
        <f>'Summary (7)'!W91</f>
        <v>#REF!</v>
      </c>
      <c r="V124" s="562" t="e">
        <f>'Summary (7)'!X91</f>
        <v>#REF!</v>
      </c>
      <c r="W124" s="562" t="e">
        <f>'Summary (7)'!Y91</f>
        <v>#REF!</v>
      </c>
      <c r="X124" s="562" t="e">
        <f>'Summary (7)'!Z91</f>
        <v>#REF!</v>
      </c>
      <c r="Y124" s="562" t="e">
        <f>'Summary (7)'!AA91</f>
        <v>#REF!</v>
      </c>
      <c r="Z124" s="562" t="e">
        <f>'Summary (7)'!AB91</f>
        <v>#REF!</v>
      </c>
      <c r="AA124" s="562" t="e">
        <f>'Summary (7)'!AC91</f>
        <v>#REF!</v>
      </c>
      <c r="AB124" s="562" t="e">
        <f>'Summary (7)'!AD91</f>
        <v>#REF!</v>
      </c>
      <c r="AC124" s="562" t="e">
        <f>'Summary (7)'!AE91</f>
        <v>#REF!</v>
      </c>
      <c r="AD124" s="562" t="e">
        <f>'Summary (7)'!AF91</f>
        <v>#REF!</v>
      </c>
      <c r="AE124" s="562" t="e">
        <f>'Summary (7)'!AG91</f>
        <v>#REF!</v>
      </c>
      <c r="AF124" s="562" t="e">
        <f>'Summary (7)'!AH91</f>
        <v>#REF!</v>
      </c>
    </row>
    <row r="125" spans="1:35" s="524" customFormat="1">
      <c r="A125" s="523" t="s">
        <v>309</v>
      </c>
      <c r="B125" s="523"/>
      <c r="C125" s="525">
        <f>'Summary (7)'!E26</f>
        <v>0</v>
      </c>
      <c r="D125" s="525">
        <f>'Summary (7)'!F26</f>
        <v>0</v>
      </c>
      <c r="E125" s="525">
        <f>'Summary (7)'!G26</f>
        <v>0</v>
      </c>
      <c r="F125" s="525">
        <f>'Summary (7)'!H26</f>
        <v>0</v>
      </c>
      <c r="G125" s="525">
        <f>'Summary (7)'!I26</f>
        <v>0</v>
      </c>
      <c r="H125" s="525">
        <f>'Summary (7)'!J26</f>
        <v>0</v>
      </c>
      <c r="I125" s="525">
        <f>'Summary (7)'!K26</f>
        <v>0</v>
      </c>
      <c r="J125" s="525">
        <f>'Summary (7)'!L26</f>
        <v>0</v>
      </c>
      <c r="K125" s="525">
        <f>'Summary (7)'!M26</f>
        <v>0</v>
      </c>
      <c r="L125" s="525">
        <f>'Summary (7)'!N26</f>
        <v>0</v>
      </c>
      <c r="M125" s="525">
        <f>'Summary (7)'!O26</f>
        <v>0</v>
      </c>
      <c r="N125" s="525">
        <f>'Summary (7)'!P26</f>
        <v>0</v>
      </c>
      <c r="O125" s="525">
        <f>'Summary (7)'!Q26</f>
        <v>0</v>
      </c>
      <c r="P125" s="525">
        <f>'Summary (7)'!R26</f>
        <v>0</v>
      </c>
      <c r="Q125" s="525">
        <f>'Summary (7)'!S26</f>
        <v>0</v>
      </c>
      <c r="R125" s="525">
        <f>'Summary (7)'!T26</f>
        <v>0</v>
      </c>
      <c r="S125" s="525">
        <f>'Summary (7)'!U26</f>
        <v>0</v>
      </c>
      <c r="T125" s="525">
        <f>'Summary (7)'!V26</f>
        <v>0</v>
      </c>
      <c r="U125" s="525">
        <f>'Summary (7)'!W26</f>
        <v>0</v>
      </c>
      <c r="V125" s="525">
        <f>'Summary (7)'!X26</f>
        <v>0</v>
      </c>
      <c r="W125" s="525">
        <f>'Summary (7)'!Y26</f>
        <v>0</v>
      </c>
      <c r="X125" s="525">
        <f>'Summary (7)'!Z26</f>
        <v>0</v>
      </c>
      <c r="Y125" s="525">
        <f>'Summary (7)'!AA26</f>
        <v>0</v>
      </c>
      <c r="Z125" s="525">
        <f>'Summary (7)'!AB26</f>
        <v>0</v>
      </c>
      <c r="AA125" s="525">
        <f>'Summary (7)'!AC26</f>
        <v>0</v>
      </c>
      <c r="AB125" s="525">
        <f>'Summary (7)'!AD26</f>
        <v>0</v>
      </c>
      <c r="AC125" s="525">
        <f>'Summary (7)'!AE26</f>
        <v>0</v>
      </c>
      <c r="AD125" s="525">
        <f>'Summary (7)'!AF26</f>
        <v>0</v>
      </c>
      <c r="AE125" s="525">
        <f>'Summary (7)'!AG26</f>
        <v>0</v>
      </c>
      <c r="AF125" s="525">
        <f>'Summary (7)'!AH26</f>
        <v>0</v>
      </c>
      <c r="AG125" s="522"/>
      <c r="AH125" s="522"/>
      <c r="AI125" s="522"/>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202" priority="3">
      <formula>$A14=""</formula>
    </cfRule>
  </conditionalFormatting>
  <conditionalFormatting sqref="C14:AF106">
    <cfRule type="expression" dxfId="201" priority="2">
      <formula>C$123&gt;C$122</formula>
    </cfRule>
  </conditionalFormatting>
  <conditionalFormatting sqref="C82:AF102">
    <cfRule type="expression" dxfId="200"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199" priority="16">
      <formula>LEN(TRIM(E14))=0</formula>
    </cfRule>
  </conditionalFormatting>
  <conditionalFormatting sqref="F91">
    <cfRule type="containsBlanks" dxfId="198" priority="12">
      <formula>LEN(TRIM(F91))=0</formula>
    </cfRule>
  </conditionalFormatting>
  <conditionalFormatting sqref="I91">
    <cfRule type="containsBlanks" dxfId="197" priority="11">
      <formula>LEN(TRIM(I91))=0</formula>
    </cfRule>
  </conditionalFormatting>
  <conditionalFormatting sqref="L91">
    <cfRule type="containsBlanks" dxfId="196" priority="10">
      <formula>LEN(TRIM(L91))=0</formula>
    </cfRule>
  </conditionalFormatting>
  <conditionalFormatting sqref="O91">
    <cfRule type="containsBlanks" dxfId="195" priority="9">
      <formula>LEN(TRIM(O91))=0</formula>
    </cfRule>
  </conditionalFormatting>
  <conditionalFormatting sqref="R91">
    <cfRule type="containsBlanks" dxfId="194" priority="8">
      <formula>LEN(TRIM(R91))=0</formula>
    </cfRule>
  </conditionalFormatting>
  <conditionalFormatting sqref="U91">
    <cfRule type="containsBlanks" dxfId="193" priority="7">
      <formula>LEN(TRIM(U91))=0</formula>
    </cfRule>
  </conditionalFormatting>
  <conditionalFormatting sqref="X91">
    <cfRule type="containsBlanks" dxfId="192" priority="6">
      <formula>LEN(TRIM(X91))=0</formula>
    </cfRule>
  </conditionalFormatting>
  <conditionalFormatting sqref="AA91">
    <cfRule type="containsBlanks" dxfId="191" priority="5">
      <formula>LEN(TRIM(AA91))=0</formula>
    </cfRule>
  </conditionalFormatting>
  <conditionalFormatting sqref="AD91">
    <cfRule type="containsBlanks" dxfId="190" priority="4">
      <formula>LEN(TRIM(AD91))=0</formula>
    </cfRule>
  </conditionalFormatting>
  <dataValidations disablePrompts="1" count="1">
    <dataValidation type="whole" allowBlank="1" showInputMessage="1" showErrorMessage="1" sqref="AC57:AC66 Z57:Z66 W57:W66 T57:T66 Q57:Q66 N57:N66 K57:K66 H57:H66 E57:E66 AF57:AF66" xr:uid="{9290FBCF-9081-45C9-B1B5-03A2C93D0A14}">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05" id="{F5A0398C-1AF8-42C8-AB2C-F0D9ACA1C7C1}">
            <xm:f>C$120&gt;'Summary - SS'!#REF!</xm:f>
            <x14:dxf>
              <fill>
                <patternFill>
                  <bgColor theme="0" tint="-0.499984740745262"/>
                </patternFill>
              </fill>
            </x14:dxf>
          </x14:cfRule>
          <xm:sqref>C9:AF106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pageSetUpPr fitToPage="1"/>
  </sheetPr>
  <dimension ref="A1:J208"/>
  <sheetViews>
    <sheetView showZeros="0" zoomScale="115" zoomScaleNormal="115" workbookViewId="0">
      <pane ySplit="2" topLeftCell="A38"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80" customWidth="1"/>
    <col min="4" max="4" width="67.7109375" style="4" customWidth="1"/>
    <col min="5" max="5" width="26.7109375" style="8" customWidth="1"/>
    <col min="6" max="6" width="20.7109375" style="8" customWidth="1"/>
    <col min="7" max="7" width="16" style="703" customWidth="1"/>
    <col min="8" max="8" width="20.5703125" style="703" customWidth="1"/>
    <col min="9" max="9" width="20.5703125" style="8" customWidth="1"/>
    <col min="10" max="10" width="19.7109375" style="8" customWidth="1"/>
    <col min="11" max="16384" width="10.85546875" style="8"/>
  </cols>
  <sheetData>
    <row r="1" spans="1:10" ht="13.5" thickBot="1">
      <c r="A1" s="9" t="s">
        <v>325</v>
      </c>
      <c r="B1" s="1463" t="s">
        <v>326</v>
      </c>
      <c r="C1" s="1463"/>
      <c r="I1" s="685" t="s">
        <v>327</v>
      </c>
      <c r="J1" s="686" t="s">
        <v>328</v>
      </c>
    </row>
    <row r="2" spans="1:10" ht="27.75" customHeight="1" thickBot="1">
      <c r="A2" s="224">
        <f>'Summary (7)'!B12</f>
        <v>0</v>
      </c>
      <c r="B2" s="1464"/>
      <c r="C2" s="1465"/>
      <c r="D2" s="665"/>
      <c r="F2" s="207"/>
      <c r="I2" s="687" t="str">
        <f>IFERROR(VLOOKUP(B2,'Dropdown Lists'!F:G,2,FALSE), "auto-populate")</f>
        <v>auto-populate</v>
      </c>
      <c r="J2" s="688" t="str">
        <f>IFERROR(VLOOKUP(B2,'Dropdown Lists'!F:H,3,FALSE),"auto-populate")</f>
        <v>auto-populate</v>
      </c>
    </row>
    <row r="3" spans="1:10" s="4" customFormat="1" ht="38.25">
      <c r="A3" s="718" t="s">
        <v>329</v>
      </c>
      <c r="B3" s="211" t="s">
        <v>317</v>
      </c>
      <c r="C3" s="212" t="s">
        <v>318</v>
      </c>
      <c r="D3" s="211" t="s">
        <v>330</v>
      </c>
      <c r="E3" s="211" t="s">
        <v>331</v>
      </c>
      <c r="F3" s="663" t="s">
        <v>332</v>
      </c>
      <c r="G3" s="704"/>
      <c r="H3" s="704"/>
      <c r="I3" s="14"/>
    </row>
    <row r="4" spans="1:10">
      <c r="A4" s="826">
        <f>'Salary Detail (7)'!A15</f>
        <v>0</v>
      </c>
      <c r="B4" s="6" t="e">
        <f t="array" ref="B4">INDEX('Salary Detail (7)'!$C15:$BT15,0,MATCH(1,('Salary Detail (7)'!$C$14:$BT$14='Budget Narrative (7)'!$B$3)*('Salary Detail (7)'!$C$75:$BT$75='Budget Narrative (7)'!$I$2),0))</f>
        <v>#N/A</v>
      </c>
      <c r="C4" s="195" t="e">
        <f t="array" ref="C4">INDEX('Salary Detail (7)'!$C15:$BT15,0,MATCH(1,('Salary Detail (7)'!$C$13:$BT$13="New")*('Salary Detail (7)'!$C$75:$BT$75='Budget Narrative (7)'!$I$2),0))</f>
        <v>#N/A</v>
      </c>
      <c r="D4" s="653"/>
      <c r="E4" s="653"/>
      <c r="F4" s="664"/>
      <c r="I4" s="7"/>
      <c r="J4" s="14"/>
    </row>
    <row r="5" spans="1:10">
      <c r="A5" s="826">
        <f>'Salary Detail (7)'!A16</f>
        <v>0</v>
      </c>
      <c r="B5" s="6" t="e">
        <f t="array" ref="B5">INDEX('Salary Detail (7)'!$C16:$BT16,0,MATCH(1,('Salary Detail (7)'!$C$14:$BT$14='Budget Narrative (7)'!$B$3)*('Salary Detail (7)'!$C$75:$BT$75='Budget Narrative (7)'!$I$2),0))</f>
        <v>#N/A</v>
      </c>
      <c r="C5" s="195" t="e">
        <f t="array" ref="C5">INDEX('Salary Detail (7)'!$C16:$BT16,0,MATCH(1,('Salary Detail (7)'!$C$13:$BT$13="New")*('Salary Detail (7)'!$C$75:$BT$75='Budget Narrative (7)'!$I$2),0))</f>
        <v>#N/A</v>
      </c>
      <c r="D5" s="653"/>
      <c r="E5" s="10"/>
      <c r="F5" s="664"/>
      <c r="I5" s="208"/>
      <c r="J5" s="14"/>
    </row>
    <row r="6" spans="1:10">
      <c r="A6" s="826">
        <f>'Salary Detail (7)'!A17</f>
        <v>0</v>
      </c>
      <c r="B6" s="6" t="e">
        <f t="array" ref="B6">INDEX('Salary Detail (7)'!$C17:$BT17,0,MATCH(1,('Salary Detail (7)'!$C$14:$BT$14='Budget Narrative (7)'!$B$3)*('Salary Detail (7)'!$C$75:$BT$75='Budget Narrative (7)'!$I$2),0))</f>
        <v>#N/A</v>
      </c>
      <c r="C6" s="195" t="e">
        <f t="array" ref="C6">INDEX('Salary Detail (7)'!$C17:$BT17,0,MATCH(1,('Salary Detail (7)'!$C$13:$BT$13="New")*('Salary Detail (7)'!$C$75:$BT$75='Budget Narrative (7)'!$I$2),0))</f>
        <v>#N/A</v>
      </c>
      <c r="D6" s="653"/>
      <c r="E6" s="10"/>
      <c r="F6" s="664"/>
      <c r="I6" s="209"/>
      <c r="J6" s="14"/>
    </row>
    <row r="7" spans="1:10">
      <c r="A7" s="826">
        <f>'Salary Detail (7)'!A18</f>
        <v>0</v>
      </c>
      <c r="B7" s="6" t="e">
        <f t="array" ref="B7">INDEX('Salary Detail (7)'!$C18:$BT18,0,MATCH(1,('Salary Detail (7)'!$C$14:$BT$14='Budget Narrative (7)'!$B$3)*('Salary Detail (7)'!$C$75:$BT$75='Budget Narrative (7)'!$I$2),0))</f>
        <v>#N/A</v>
      </c>
      <c r="C7" s="195" t="e">
        <f t="array" ref="C7">INDEX('Salary Detail (7)'!$C18:$BT18,0,MATCH(1,('Salary Detail (7)'!$C$13:$BT$13="New")*('Salary Detail (7)'!$C$75:$BT$75='Budget Narrative (7)'!$I$2),0))</f>
        <v>#N/A</v>
      </c>
      <c r="D7" s="653"/>
      <c r="E7" s="10"/>
      <c r="F7" s="664"/>
      <c r="I7" s="7"/>
      <c r="J7" s="14"/>
    </row>
    <row r="8" spans="1:10">
      <c r="A8" s="826">
        <f>'Salary Detail (7)'!A19</f>
        <v>0</v>
      </c>
      <c r="B8" s="6" t="e">
        <f t="array" ref="B8">INDEX('Salary Detail (7)'!$C19:$BT19,0,MATCH(1,('Salary Detail (7)'!$C$14:$BT$14='Budget Narrative (7)'!$B$3)*('Salary Detail (7)'!$C$75:$BT$75='Budget Narrative (7)'!$I$2),0))</f>
        <v>#N/A</v>
      </c>
      <c r="C8" s="195" t="e">
        <f t="array" ref="C8">INDEX('Salary Detail (7)'!$C19:$BT19,0,MATCH(1,('Salary Detail (7)'!$C$13:$BT$13="New")*('Salary Detail (7)'!$C$75:$BT$75='Budget Narrative (7)'!$I$2),0))</f>
        <v>#N/A</v>
      </c>
      <c r="D8" s="653"/>
      <c r="E8" s="10"/>
      <c r="F8" s="664"/>
      <c r="I8" s="7"/>
      <c r="J8" s="14"/>
    </row>
    <row r="9" spans="1:10">
      <c r="A9" s="826">
        <f>'Salary Detail (7)'!A20</f>
        <v>0</v>
      </c>
      <c r="B9" s="6" t="e">
        <f t="array" ref="B9">INDEX('Salary Detail (7)'!$C20:$BT20,0,MATCH(1,('Salary Detail (7)'!$C$14:$BT$14='Budget Narrative (7)'!$B$3)*('Salary Detail (7)'!$C$75:$BT$75='Budget Narrative (7)'!$I$2),0))</f>
        <v>#N/A</v>
      </c>
      <c r="C9" s="195" t="e">
        <f t="array" ref="C9">INDEX('Salary Detail (7)'!$C20:$BT20,0,MATCH(1,('Salary Detail (7)'!$C$13:$BT$13="New")*('Salary Detail (7)'!$C$75:$BT$75='Budget Narrative (7)'!$I$2),0))</f>
        <v>#N/A</v>
      </c>
      <c r="D9" s="653"/>
      <c r="E9" s="10"/>
      <c r="F9" s="664"/>
      <c r="I9" s="7"/>
      <c r="J9" s="14"/>
    </row>
    <row r="10" spans="1:10">
      <c r="A10" s="826">
        <f>'Salary Detail (7)'!A21</f>
        <v>0</v>
      </c>
      <c r="B10" s="6" t="e">
        <f t="array" ref="B10">INDEX('Salary Detail (7)'!$C21:$BT21,0,MATCH(1,('Salary Detail (7)'!$C$14:$BT$14='Budget Narrative (7)'!$B$3)*('Salary Detail (7)'!$C$75:$BT$75='Budget Narrative (7)'!$I$2),0))</f>
        <v>#N/A</v>
      </c>
      <c r="C10" s="195" t="e">
        <f t="array" ref="C10">INDEX('Salary Detail (7)'!$C21:$BT21,0,MATCH(1,('Salary Detail (7)'!$C$13:$BT$13="New")*('Salary Detail (7)'!$C$75:$BT$75='Budget Narrative (7)'!$I$2),0))</f>
        <v>#N/A</v>
      </c>
      <c r="D10" s="653"/>
      <c r="E10" s="10"/>
      <c r="F10" s="664"/>
      <c r="I10" s="7"/>
      <c r="J10" s="14"/>
    </row>
    <row r="11" spans="1:10">
      <c r="A11" s="826">
        <f>'Salary Detail (7)'!A22</f>
        <v>0</v>
      </c>
      <c r="B11" s="6" t="e">
        <f t="array" ref="B11">INDEX('Salary Detail (7)'!$C22:$BT22,0,MATCH(1,('Salary Detail (7)'!$C$14:$BT$14='Budget Narrative (7)'!$B$3)*('Salary Detail (7)'!$C$75:$BT$75='Budget Narrative (7)'!$I$2),0))</f>
        <v>#N/A</v>
      </c>
      <c r="C11" s="195" t="e">
        <f t="array" ref="C11">INDEX('Salary Detail (7)'!$C22:$BT22,0,MATCH(1,('Salary Detail (7)'!$C$13:$BT$13="New")*('Salary Detail (7)'!$C$75:$BT$75='Budget Narrative (7)'!$I$2),0))</f>
        <v>#N/A</v>
      </c>
      <c r="D11" s="653"/>
      <c r="E11" s="10"/>
      <c r="F11" s="664"/>
      <c r="I11" s="7"/>
      <c r="J11" s="14"/>
    </row>
    <row r="12" spans="1:10">
      <c r="A12" s="826">
        <f>'Salary Detail (7)'!A23</f>
        <v>0</v>
      </c>
      <c r="B12" s="6" t="e">
        <f t="array" ref="B12">INDEX('Salary Detail (7)'!$C23:$BT23,0,MATCH(1,('Salary Detail (7)'!$C$14:$BT$14='Budget Narrative (7)'!$B$3)*('Salary Detail (7)'!$C$75:$BT$75='Budget Narrative (7)'!$I$2),0))</f>
        <v>#N/A</v>
      </c>
      <c r="C12" s="195" t="e">
        <f t="array" ref="C12">INDEX('Salary Detail (7)'!$C23:$BT23,0,MATCH(1,('Salary Detail (7)'!$C$13:$BT$13="New")*('Salary Detail (7)'!$C$75:$BT$75='Budget Narrative (7)'!$I$2),0))</f>
        <v>#N/A</v>
      </c>
      <c r="D12" s="653"/>
      <c r="E12" s="10"/>
      <c r="F12" s="664"/>
      <c r="I12" s="7"/>
      <c r="J12" s="14"/>
    </row>
    <row r="13" spans="1:10">
      <c r="A13" s="826">
        <f>'Salary Detail (7)'!A24</f>
        <v>0</v>
      </c>
      <c r="B13" s="6" t="e">
        <f t="array" ref="B13">INDEX('Salary Detail (7)'!$C24:$BT24,0,MATCH(1,('Salary Detail (7)'!$C$14:$BT$14='Budget Narrative (7)'!$B$3)*('Salary Detail (7)'!$C$75:$BT$75='Budget Narrative (7)'!$I$2),0))</f>
        <v>#N/A</v>
      </c>
      <c r="C13" s="195" t="e">
        <f t="array" ref="C13">INDEX('Salary Detail (7)'!$C24:$BT24,0,MATCH(1,('Salary Detail (7)'!$C$13:$BT$13="New")*('Salary Detail (7)'!$C$75:$BT$75='Budget Narrative (7)'!$I$2),0))</f>
        <v>#N/A</v>
      </c>
      <c r="D13" s="653"/>
      <c r="E13" s="10"/>
      <c r="F13" s="664"/>
      <c r="I13" s="7"/>
      <c r="J13" s="14"/>
    </row>
    <row r="14" spans="1:10">
      <c r="A14" s="826">
        <f>'Salary Detail (7)'!A25</f>
        <v>0</v>
      </c>
      <c r="B14" s="6" t="e">
        <f t="array" ref="B14">INDEX('Salary Detail (7)'!$C25:$BT25,0,MATCH(1,('Salary Detail (7)'!$C$14:$BT$14='Budget Narrative (7)'!$B$3)*('Salary Detail (7)'!$C$75:$BT$75='Budget Narrative (7)'!$I$2),0))</f>
        <v>#N/A</v>
      </c>
      <c r="C14" s="427" t="e">
        <f t="array" ref="C14">INDEX('Salary Detail (7)'!$C25:$BT25,0,MATCH(1,('Salary Detail (7)'!$C$13:$BT$13="New")*('Salary Detail (7)'!$C$75:$BT$75='Budget Narrative (7)'!$I$2),0))</f>
        <v>#N/A</v>
      </c>
      <c r="D14" s="653"/>
      <c r="E14" s="10"/>
      <c r="F14" s="664"/>
      <c r="I14" s="7"/>
      <c r="J14" s="14"/>
    </row>
    <row r="15" spans="1:10">
      <c r="A15" s="826">
        <f>'Salary Detail (7)'!A26</f>
        <v>0</v>
      </c>
      <c r="B15" s="6" t="e">
        <f t="array" ref="B15">INDEX('Salary Detail (7)'!$C26:$BT26,0,MATCH(1,('Salary Detail (7)'!$C$14:$BT$14='Budget Narrative (7)'!$B$3)*('Salary Detail (7)'!$C$75:$BT$75='Budget Narrative (7)'!$I$2),0))</f>
        <v>#N/A</v>
      </c>
      <c r="C15" s="427" t="e">
        <f t="array" ref="C15">INDEX('Salary Detail (7)'!$C26:$BT26,0,MATCH(1,('Salary Detail (7)'!$C$13:$BT$13="New")*('Salary Detail (7)'!$C$75:$BT$75='Budget Narrative (7)'!$I$2),0))</f>
        <v>#N/A</v>
      </c>
      <c r="D15" s="653"/>
      <c r="E15" s="10"/>
      <c r="F15" s="664"/>
      <c r="I15" s="7"/>
      <c r="J15" s="14"/>
    </row>
    <row r="16" spans="1:10">
      <c r="A16" s="826">
        <f>'Salary Detail (7)'!A27</f>
        <v>0</v>
      </c>
      <c r="B16" s="6" t="e">
        <f t="array" ref="B16">INDEX('Salary Detail (7)'!$C27:$BT27,0,MATCH(1,('Salary Detail (7)'!$C$14:$BT$14='Budget Narrative (7)'!$B$3)*('Salary Detail (7)'!$C$75:$BT$75='Budget Narrative (7)'!$I$2),0))</f>
        <v>#N/A</v>
      </c>
      <c r="C16" s="427" t="e">
        <f t="array" ref="C16">INDEX('Salary Detail (7)'!$C27:$BT27,0,MATCH(1,('Salary Detail (7)'!$C$13:$BT$13="New")*('Salary Detail (7)'!$C$75:$BT$75='Budget Narrative (7)'!$I$2),0))</f>
        <v>#N/A</v>
      </c>
      <c r="D16" s="653"/>
      <c r="E16" s="10"/>
      <c r="F16" s="664"/>
      <c r="I16" s="7"/>
      <c r="J16" s="14"/>
    </row>
    <row r="17" spans="1:10">
      <c r="A17" s="826">
        <f>'Salary Detail (7)'!A28</f>
        <v>0</v>
      </c>
      <c r="B17" s="6" t="e">
        <f t="array" ref="B17">INDEX('Salary Detail (7)'!$C28:$BT28,0,MATCH(1,('Salary Detail (7)'!$C$14:$BT$14='Budget Narrative (7)'!$B$3)*('Salary Detail (7)'!$C$75:$BT$75='Budget Narrative (7)'!$I$2),0))</f>
        <v>#N/A</v>
      </c>
      <c r="C17" s="195" t="e">
        <f t="array" ref="C17">INDEX('Salary Detail (7)'!$C28:$BT28,0,MATCH(1,('Salary Detail (7)'!$C$13:$BT$13="New")*('Salary Detail (7)'!$C$75:$BT$75='Budget Narrative (7)'!$I$2),0))</f>
        <v>#N/A</v>
      </c>
      <c r="D17" s="653"/>
      <c r="E17" s="10"/>
      <c r="F17" s="664"/>
      <c r="I17" s="7"/>
      <c r="J17" s="14"/>
    </row>
    <row r="18" spans="1:10">
      <c r="A18" s="826">
        <f>'Salary Detail (7)'!A29</f>
        <v>0</v>
      </c>
      <c r="B18" s="6" t="e">
        <f t="array" ref="B18">INDEX('Salary Detail (7)'!$C29:$BT29,0,MATCH(1,('Salary Detail (7)'!$C$14:$BT$14='Budget Narrative (7)'!$B$3)*('Salary Detail (7)'!$C$75:$BT$75='Budget Narrative (7)'!$I$2),0))</f>
        <v>#N/A</v>
      </c>
      <c r="C18" s="195" t="e">
        <f t="array" ref="C18">INDEX('Salary Detail (7)'!$C29:$BT29,0,MATCH(1,('Salary Detail (7)'!$C$13:$BT$13="New")*('Salary Detail (7)'!$C$75:$BT$75='Budget Narrative (7)'!$I$2),0))</f>
        <v>#N/A</v>
      </c>
      <c r="D18" s="653"/>
      <c r="E18" s="10"/>
      <c r="F18" s="664"/>
      <c r="I18" s="7"/>
      <c r="J18" s="14"/>
    </row>
    <row r="19" spans="1:10">
      <c r="A19" s="826">
        <f>'Salary Detail (7)'!A30</f>
        <v>0</v>
      </c>
      <c r="B19" s="6" t="e">
        <f t="array" ref="B19">INDEX('Salary Detail (7)'!$C30:$BT30,0,MATCH(1,('Salary Detail (7)'!$C$14:$BT$14='Budget Narrative (7)'!$B$3)*('Salary Detail (7)'!$C$75:$BT$75='Budget Narrative (7)'!$I$2),0))</f>
        <v>#N/A</v>
      </c>
      <c r="C19" s="195" t="e">
        <f t="array" ref="C19">INDEX('Salary Detail (7)'!$C30:$BT30,0,MATCH(1,('Salary Detail (7)'!$C$13:$BT$13="New")*('Salary Detail (7)'!$C$75:$BT$75='Budget Narrative (7)'!$I$2),0))</f>
        <v>#N/A</v>
      </c>
      <c r="D19" s="653"/>
      <c r="E19" s="10"/>
      <c r="F19" s="664"/>
      <c r="I19" s="7"/>
      <c r="J19" s="14"/>
    </row>
    <row r="20" spans="1:10">
      <c r="A20" s="826">
        <f>'Salary Detail (7)'!A31</f>
        <v>0</v>
      </c>
      <c r="B20" s="6" t="e">
        <f t="array" ref="B20">INDEX('Salary Detail (7)'!$C31:$BT31,0,MATCH(1,('Salary Detail (7)'!$C$14:$BT$14='Budget Narrative (7)'!$B$3)*('Salary Detail (7)'!$C$75:$BT$75='Budget Narrative (7)'!$I$2),0))</f>
        <v>#N/A</v>
      </c>
      <c r="C20" s="195" t="e">
        <f t="array" ref="C20">INDEX('Salary Detail (7)'!$C31:$BT31,0,MATCH(1,('Salary Detail (7)'!$C$13:$BT$13="New")*('Salary Detail (7)'!$C$75:$BT$75='Budget Narrative (7)'!$I$2),0))</f>
        <v>#N/A</v>
      </c>
      <c r="D20" s="653"/>
      <c r="E20" s="10"/>
      <c r="F20" s="664"/>
      <c r="I20" s="7"/>
      <c r="J20" s="14"/>
    </row>
    <row r="21" spans="1:10">
      <c r="A21" s="826">
        <f>'Salary Detail (7)'!A32</f>
        <v>0</v>
      </c>
      <c r="B21" s="6" t="e">
        <f t="array" ref="B21">INDEX('Salary Detail (7)'!$C32:$BT32,0,MATCH(1,('Salary Detail (7)'!$C$14:$BT$14='Budget Narrative (7)'!$B$3)*('Salary Detail (7)'!$C$75:$BT$75='Budget Narrative (7)'!$I$2),0))</f>
        <v>#N/A</v>
      </c>
      <c r="C21" s="195" t="e">
        <f t="array" ref="C21">INDEX('Salary Detail (7)'!$C32:$BT32,0,MATCH(1,('Salary Detail (7)'!$C$13:$BT$13="New")*('Salary Detail (7)'!$C$75:$BT$75='Budget Narrative (7)'!$I$2),0))</f>
        <v>#N/A</v>
      </c>
      <c r="D21" s="653"/>
      <c r="E21" s="10"/>
      <c r="F21" s="664"/>
      <c r="I21" s="7"/>
      <c r="J21" s="14"/>
    </row>
    <row r="22" spans="1:10">
      <c r="A22" s="826">
        <f>'Salary Detail (7)'!A33</f>
        <v>0</v>
      </c>
      <c r="B22" s="6" t="e">
        <f t="array" ref="B22">INDEX('Salary Detail (7)'!$C33:$BT33,0,MATCH(1,('Salary Detail (7)'!$C$14:$BT$14='Budget Narrative (7)'!$B$3)*('Salary Detail (7)'!$C$75:$BT$75='Budget Narrative (7)'!$I$2),0))</f>
        <v>#N/A</v>
      </c>
      <c r="C22" s="195" t="e">
        <f t="array" ref="C22">INDEX('Salary Detail (7)'!$C33:$BT33,0,MATCH(1,('Salary Detail (7)'!$C$13:$BT$13="New")*('Salary Detail (7)'!$C$75:$BT$75='Budget Narrative (7)'!$I$2),0))</f>
        <v>#N/A</v>
      </c>
      <c r="D22" s="653"/>
      <c r="E22" s="10"/>
      <c r="F22" s="664"/>
      <c r="I22" s="7"/>
      <c r="J22" s="14"/>
    </row>
    <row r="23" spans="1:10">
      <c r="A23" s="826">
        <f>'Salary Detail (7)'!A34</f>
        <v>0</v>
      </c>
      <c r="B23" s="6" t="e">
        <f t="array" ref="B23">INDEX('Salary Detail (7)'!$C34:$BT34,0,MATCH(1,('Salary Detail (7)'!$C$14:$BT$14='Budget Narrative (7)'!$B$3)*('Salary Detail (7)'!$C$75:$BT$75='Budget Narrative (7)'!$I$2),0))</f>
        <v>#N/A</v>
      </c>
      <c r="C23" s="195" t="e">
        <f t="array" ref="C23">INDEX('Salary Detail (7)'!$C34:$BT34,0,MATCH(1,('Salary Detail (7)'!$C$13:$BT$13="New")*('Salary Detail (7)'!$C$75:$BT$75='Budget Narrative (7)'!$I$2),0))</f>
        <v>#N/A</v>
      </c>
      <c r="D23" s="653"/>
      <c r="E23" s="10"/>
      <c r="F23" s="664"/>
      <c r="I23" s="7"/>
      <c r="J23" s="14"/>
    </row>
    <row r="24" spans="1:10">
      <c r="A24" s="826">
        <f>'Salary Detail (7)'!A35</f>
        <v>0</v>
      </c>
      <c r="B24" s="6" t="e">
        <f t="array" ref="B24">INDEX('Salary Detail (7)'!$C35:$BT35,0,MATCH(1,('Salary Detail (7)'!$C$14:$BT$14='Budget Narrative (7)'!$B$3)*('Salary Detail (7)'!$C$75:$BT$75='Budget Narrative (7)'!$I$2),0))</f>
        <v>#N/A</v>
      </c>
      <c r="C24" s="195" t="e">
        <f t="array" ref="C24">INDEX('Salary Detail (7)'!$C35:$BT35,0,MATCH(1,('Salary Detail (7)'!$C$13:$BT$13="New")*('Salary Detail (7)'!$C$75:$BT$75='Budget Narrative (7)'!$I$2),0))</f>
        <v>#N/A</v>
      </c>
      <c r="D24" s="653"/>
      <c r="E24" s="10"/>
      <c r="F24" s="664"/>
      <c r="I24" s="7"/>
      <c r="J24" s="14"/>
    </row>
    <row r="25" spans="1:10">
      <c r="A25" s="826">
        <f>'Salary Detail (7)'!A36</f>
        <v>0</v>
      </c>
      <c r="B25" s="6" t="e">
        <f t="array" ref="B25">INDEX('Salary Detail (7)'!$C36:$BT36,0,MATCH(1,('Salary Detail (7)'!$C$14:$BT$14='Budget Narrative (7)'!$B$3)*('Salary Detail (7)'!$C$75:$BT$75='Budget Narrative (7)'!$I$2),0))</f>
        <v>#N/A</v>
      </c>
      <c r="C25" s="195" t="e">
        <f t="array" ref="C25">INDEX('Salary Detail (7)'!$C36:$BT36,0,MATCH(1,('Salary Detail (7)'!$C$13:$BT$13="New")*('Salary Detail (7)'!$C$75:$BT$75='Budget Narrative (7)'!$I$2),0))</f>
        <v>#N/A</v>
      </c>
      <c r="D25" s="653"/>
      <c r="E25" s="10"/>
      <c r="F25" s="664"/>
      <c r="I25" s="7"/>
      <c r="J25" s="14"/>
    </row>
    <row r="26" spans="1:10">
      <c r="A26" s="826">
        <f>'Salary Detail (7)'!A37</f>
        <v>0</v>
      </c>
      <c r="B26" s="6" t="e">
        <f t="array" ref="B26">INDEX('Salary Detail (7)'!$C37:$BT37,0,MATCH(1,('Salary Detail (7)'!$C$14:$BT$14='Budget Narrative (7)'!$B$3)*('Salary Detail (7)'!$C$75:$BT$75='Budget Narrative (7)'!$I$2),0))</f>
        <v>#N/A</v>
      </c>
      <c r="C26" s="195" t="e">
        <f t="array" ref="C26">INDEX('Salary Detail (7)'!$C37:$BT37,0,MATCH(1,('Salary Detail (7)'!$C$13:$BT$13="New")*('Salary Detail (7)'!$C$75:$BT$75='Budget Narrative (7)'!$I$2),0))</f>
        <v>#N/A</v>
      </c>
      <c r="D26" s="653"/>
      <c r="E26" s="10"/>
      <c r="F26" s="664"/>
      <c r="J26" s="14"/>
    </row>
    <row r="27" spans="1:10">
      <c r="A27" s="826">
        <f>'Salary Detail (7)'!A38</f>
        <v>0</v>
      </c>
      <c r="B27" s="6" t="e">
        <f t="array" ref="B27">INDEX('Salary Detail (7)'!$C38:$BT38,0,MATCH(1,('Salary Detail (7)'!$C$14:$BT$14='Budget Narrative (7)'!$B$3)*('Salary Detail (7)'!$C$75:$BT$75='Budget Narrative (7)'!$I$2),0))</f>
        <v>#N/A</v>
      </c>
      <c r="C27" s="195" t="e">
        <f t="array" ref="C27">INDEX('Salary Detail (7)'!$C38:$BT38,0,MATCH(1,('Salary Detail (7)'!$C$13:$BT$13="New")*('Salary Detail (7)'!$C$75:$BT$75='Budget Narrative (7)'!$I$2),0))</f>
        <v>#N/A</v>
      </c>
      <c r="D27" s="653"/>
      <c r="E27" s="10"/>
      <c r="F27" s="664"/>
      <c r="I27" s="7"/>
      <c r="J27" s="14"/>
    </row>
    <row r="28" spans="1:10">
      <c r="A28" s="826">
        <f>'Salary Detail (7)'!A39</f>
        <v>0</v>
      </c>
      <c r="B28" s="6" t="e">
        <f t="array" ref="B28">INDEX('Salary Detail (7)'!$C39:$BT39,0,MATCH(1,('Salary Detail (7)'!$C$14:$BT$14='Budget Narrative (7)'!$B$3)*('Salary Detail (7)'!$C$75:$BT$75='Budget Narrative (7)'!$I$2),0))</f>
        <v>#N/A</v>
      </c>
      <c r="C28" s="195" t="e">
        <f t="array" ref="C28">INDEX('Salary Detail (7)'!$C39:$BT39,0,MATCH(1,('Salary Detail (7)'!$C$13:$BT$13="New")*('Salary Detail (7)'!$C$75:$BT$75='Budget Narrative (7)'!$I$2),0))</f>
        <v>#N/A</v>
      </c>
      <c r="D28" s="653"/>
      <c r="E28" s="10"/>
      <c r="F28" s="664"/>
      <c r="I28" s="7"/>
      <c r="J28" s="14"/>
    </row>
    <row r="29" spans="1:10">
      <c r="A29" s="826">
        <f>'Salary Detail (7)'!A40</f>
        <v>0</v>
      </c>
      <c r="B29" s="6" t="e">
        <f t="array" ref="B29">INDEX('Salary Detail (7)'!$C40:$BT40,0,MATCH(1,('Salary Detail (7)'!$C$14:$BT$14='Budget Narrative (7)'!$B$3)*('Salary Detail (7)'!$C$75:$BT$75='Budget Narrative (7)'!$I$2),0))</f>
        <v>#N/A</v>
      </c>
      <c r="C29" s="195" t="e">
        <f t="array" ref="C29">INDEX('Salary Detail (7)'!$C40:$BT40,0,MATCH(1,('Salary Detail (7)'!$C$13:$BT$13="New")*('Salary Detail (7)'!$C$75:$BT$75='Budget Narrative (7)'!$I$2),0))</f>
        <v>#N/A</v>
      </c>
      <c r="D29" s="653"/>
      <c r="E29" s="10"/>
      <c r="F29" s="664"/>
      <c r="I29" s="7"/>
      <c r="J29" s="14"/>
    </row>
    <row r="30" spans="1:10">
      <c r="A30" s="826">
        <f>'Salary Detail (7)'!A41</f>
        <v>0</v>
      </c>
      <c r="B30" s="6" t="e">
        <f t="array" ref="B30">INDEX('Salary Detail (7)'!$C41:$BT41,0,MATCH(1,('Salary Detail (7)'!$C$14:$BT$14='Budget Narrative (7)'!$B$3)*('Salary Detail (7)'!$C$75:$BT$75='Budget Narrative (7)'!$I$2),0))</f>
        <v>#N/A</v>
      </c>
      <c r="C30" s="195" t="e">
        <f t="array" ref="C30">INDEX('Salary Detail (7)'!$C41:$BT41,0,MATCH(1,('Salary Detail (7)'!$C$13:$BT$13="New")*('Salary Detail (7)'!$C$75:$BT$75='Budget Narrative (7)'!$I$2),0))</f>
        <v>#N/A</v>
      </c>
      <c r="D30" s="653"/>
      <c r="E30" s="10"/>
      <c r="F30" s="664"/>
      <c r="I30" s="7"/>
      <c r="J30" s="14"/>
    </row>
    <row r="31" spans="1:10">
      <c r="A31" s="826">
        <f>'Salary Detail (7)'!A42</f>
        <v>0</v>
      </c>
      <c r="B31" s="6" t="e">
        <f t="array" ref="B31">INDEX('Salary Detail (7)'!$C42:$BT42,0,MATCH(1,('Salary Detail (7)'!$C$14:$BT$14='Budget Narrative (7)'!$B$3)*('Salary Detail (7)'!$C$75:$BT$75='Budget Narrative (7)'!$I$2),0))</f>
        <v>#N/A</v>
      </c>
      <c r="C31" s="195" t="e">
        <f t="array" ref="C31">INDEX('Salary Detail (7)'!$C42:$BT42,0,MATCH(1,('Salary Detail (7)'!$C$13:$BT$13="New")*('Salary Detail (7)'!$C$75:$BT$75='Budget Narrative (7)'!$I$2),0))</f>
        <v>#N/A</v>
      </c>
      <c r="D31" s="653"/>
      <c r="E31" s="10"/>
      <c r="F31" s="664"/>
      <c r="I31" s="7"/>
      <c r="J31" s="14"/>
    </row>
    <row r="32" spans="1:10">
      <c r="A32" s="826">
        <f>'Salary Detail (7)'!A43</f>
        <v>0</v>
      </c>
      <c r="B32" s="6" t="e">
        <f t="array" ref="B32">INDEX('Salary Detail (7)'!$C43:$BT43,0,MATCH(1,('Salary Detail (7)'!$C$14:$BT$14='Budget Narrative (7)'!$B$3)*('Salary Detail (7)'!$C$75:$BT$75='Budget Narrative (7)'!$I$2),0))</f>
        <v>#N/A</v>
      </c>
      <c r="C32" s="195" t="e">
        <f t="array" ref="C32">INDEX('Salary Detail (7)'!$C43:$BT43,0,MATCH(1,('Salary Detail (7)'!$C$13:$BT$13="New")*('Salary Detail (7)'!$C$75:$BT$75='Budget Narrative (7)'!$I$2),0))</f>
        <v>#N/A</v>
      </c>
      <c r="D32" s="653"/>
      <c r="E32" s="10"/>
      <c r="F32" s="664"/>
      <c r="I32" s="7"/>
      <c r="J32" s="14"/>
    </row>
    <row r="33" spans="1:10">
      <c r="A33" s="826">
        <f>'Salary Detail (7)'!A44</f>
        <v>0</v>
      </c>
      <c r="B33" s="6" t="e">
        <f t="array" ref="B33">INDEX('Salary Detail (7)'!$C44:$BT44,0,MATCH(1,('Salary Detail (7)'!$C$14:$BT$14='Budget Narrative (7)'!$B$3)*('Salary Detail (7)'!$C$75:$BT$75='Budget Narrative (7)'!$I$2),0))</f>
        <v>#N/A</v>
      </c>
      <c r="C33" s="195" t="e">
        <f t="array" ref="C33">INDEX('Salary Detail (7)'!$C44:$BT44,0,MATCH(1,('Salary Detail (7)'!$C$13:$BT$13="New")*('Salary Detail (7)'!$C$75:$BT$75='Budget Narrative (7)'!$I$2),0))</f>
        <v>#N/A</v>
      </c>
      <c r="D33" s="653"/>
      <c r="E33" s="10"/>
      <c r="F33" s="664"/>
      <c r="I33" s="7"/>
      <c r="J33" s="14"/>
    </row>
    <row r="34" spans="1:10">
      <c r="A34" s="826">
        <f>'Salary Detail (7)'!A45</f>
        <v>0</v>
      </c>
      <c r="B34" s="6" t="e">
        <f t="array" ref="B34">INDEX('Salary Detail (7)'!$C45:$BT45,0,MATCH(1,('Salary Detail (7)'!$C$14:$BT$14='Budget Narrative (7)'!$B$3)*('Salary Detail (7)'!$C$75:$BT$75='Budget Narrative (7)'!$I$2),0))</f>
        <v>#N/A</v>
      </c>
      <c r="C34" s="195" t="e">
        <f t="array" ref="C34">INDEX('Salary Detail (7)'!$C45:$BT45,0,MATCH(1,('Salary Detail (7)'!$C$13:$BT$13="New")*('Salary Detail (7)'!$C$75:$BT$75='Budget Narrative (7)'!$I$2),0))</f>
        <v>#N/A</v>
      </c>
      <c r="D34" s="653"/>
      <c r="E34" s="10"/>
      <c r="F34" s="664"/>
      <c r="I34" s="7"/>
      <c r="J34" s="14"/>
    </row>
    <row r="35" spans="1:10">
      <c r="A35" s="826">
        <f>'Salary Detail (7)'!A46</f>
        <v>0</v>
      </c>
      <c r="B35" s="6" t="e">
        <f t="array" ref="B35">INDEX('Salary Detail (7)'!$C46:$BT46,0,MATCH(1,('Salary Detail (7)'!$C$14:$BT$14='Budget Narrative (7)'!$B$3)*('Salary Detail (7)'!$C$75:$BT$75='Budget Narrative (7)'!$I$2),0))</f>
        <v>#N/A</v>
      </c>
      <c r="C35" s="195" t="e">
        <f t="array" ref="C35">INDEX('Salary Detail (7)'!$C46:$BT46,0,MATCH(1,('Salary Detail (7)'!$C$13:$BT$13="New")*('Salary Detail (7)'!$C$75:$BT$75='Budget Narrative (7)'!$I$2),0))</f>
        <v>#N/A</v>
      </c>
      <c r="D35" s="653"/>
      <c r="E35" s="10"/>
      <c r="F35" s="664"/>
      <c r="I35" s="7"/>
      <c r="J35" s="14"/>
    </row>
    <row r="36" spans="1:10">
      <c r="A36" s="826">
        <f>'Salary Detail (7)'!A47</f>
        <v>0</v>
      </c>
      <c r="B36" s="6" t="e">
        <f t="array" ref="B36">INDEX('Salary Detail (7)'!$C47:$BT47,0,MATCH(1,('Salary Detail (7)'!$C$14:$BT$14='Budget Narrative (7)'!$B$3)*('Salary Detail (7)'!$C$75:$BT$75='Budget Narrative (7)'!$I$2),0))</f>
        <v>#N/A</v>
      </c>
      <c r="C36" s="195" t="e">
        <f t="array" ref="C36">INDEX('Salary Detail (7)'!$C47:$BT47,0,MATCH(1,('Salary Detail (7)'!$C$13:$BT$13="New")*('Salary Detail (7)'!$C$75:$BT$75='Budget Narrative (7)'!$I$2),0))</f>
        <v>#N/A</v>
      </c>
      <c r="D36" s="653"/>
      <c r="E36" s="10"/>
      <c r="F36" s="664"/>
      <c r="I36" s="7"/>
      <c r="J36" s="14"/>
    </row>
    <row r="37" spans="1:10">
      <c r="A37" s="826">
        <f>'Salary Detail (7)'!A48</f>
        <v>0</v>
      </c>
      <c r="B37" s="6" t="e">
        <f t="array" ref="B37">INDEX('Salary Detail (7)'!$C48:$BT48,0,MATCH(1,('Salary Detail (7)'!$C$14:$BT$14='Budget Narrative (7)'!$B$3)*('Salary Detail (7)'!$C$75:$BT$75='Budget Narrative (7)'!$I$2),0))</f>
        <v>#N/A</v>
      </c>
      <c r="C37" s="195" t="e">
        <f t="array" ref="C37">INDEX('Salary Detail (7)'!$C48:$BT48,0,MATCH(1,('Salary Detail (7)'!$C$13:$BT$13="New")*('Salary Detail (7)'!$C$75:$BT$75='Budget Narrative (7)'!$I$2),0))</f>
        <v>#N/A</v>
      </c>
      <c r="D37" s="653"/>
      <c r="E37" s="10"/>
      <c r="F37" s="664"/>
      <c r="I37" s="7"/>
      <c r="J37" s="14"/>
    </row>
    <row r="38" spans="1:10">
      <c r="A38" s="826">
        <f>'Salary Detail (7)'!A49</f>
        <v>0</v>
      </c>
      <c r="B38" s="6" t="e">
        <f t="array" ref="B38">INDEX('Salary Detail (7)'!$C49:$BT49,0,MATCH(1,('Salary Detail (7)'!$C$14:$BT$14='Budget Narrative (7)'!$B$3)*('Salary Detail (7)'!$C$75:$BT$75='Budget Narrative (7)'!$I$2),0))</f>
        <v>#N/A</v>
      </c>
      <c r="C38" s="195" t="e">
        <f t="array" ref="C38">INDEX('Salary Detail (7)'!$C49:$BT49,0,MATCH(1,('Salary Detail (7)'!$C$13:$BT$13="New")*('Salary Detail (7)'!$C$75:$BT$75='Budget Narrative (7)'!$I$2),0))</f>
        <v>#N/A</v>
      </c>
      <c r="D38" s="653"/>
      <c r="E38" s="10"/>
      <c r="F38" s="664"/>
      <c r="I38" s="7"/>
      <c r="J38" s="14"/>
    </row>
    <row r="39" spans="1:10">
      <c r="A39" s="826">
        <f>'Salary Detail (7)'!A50</f>
        <v>0</v>
      </c>
      <c r="B39" s="6" t="e">
        <f t="array" ref="B39">INDEX('Salary Detail (7)'!$C50:$BT50,0,MATCH(1,('Salary Detail (7)'!$C$14:$BT$14='Budget Narrative (7)'!$B$3)*('Salary Detail (7)'!$C$75:$BT$75='Budget Narrative (7)'!$I$2),0))</f>
        <v>#N/A</v>
      </c>
      <c r="C39" s="195" t="e">
        <f t="array" ref="C39">INDEX('Salary Detail (7)'!$C50:$BT50,0,MATCH(1,('Salary Detail (7)'!$C$13:$BT$13="New")*('Salary Detail (7)'!$C$75:$BT$75='Budget Narrative (7)'!$I$2),0))</f>
        <v>#N/A</v>
      </c>
      <c r="D39" s="653"/>
      <c r="E39" s="10"/>
      <c r="F39" s="664"/>
      <c r="I39" s="7"/>
      <c r="J39" s="14"/>
    </row>
    <row r="40" spans="1:10">
      <c r="A40" s="826">
        <f>'Salary Detail (7)'!A51</f>
        <v>0</v>
      </c>
      <c r="B40" s="6" t="e">
        <f t="array" ref="B40">INDEX('Salary Detail (7)'!$C51:$BT51,0,MATCH(1,('Salary Detail (7)'!$C$14:$BT$14='Budget Narrative (7)'!$B$3)*('Salary Detail (7)'!$C$75:$BT$75='Budget Narrative (7)'!$I$2),0))</f>
        <v>#N/A</v>
      </c>
      <c r="C40" s="195" t="e">
        <f t="array" ref="C40">INDEX('Salary Detail (7)'!$C51:$BT51,0,MATCH(1,('Salary Detail (7)'!$C$13:$BT$13="New")*('Salary Detail (7)'!$C$75:$BT$75='Budget Narrative (7)'!$I$2),0))</f>
        <v>#N/A</v>
      </c>
      <c r="D40" s="653"/>
      <c r="E40" s="3"/>
      <c r="F40" s="664"/>
    </row>
    <row r="41" spans="1:10">
      <c r="A41" s="826">
        <f>'Salary Detail (7)'!A52</f>
        <v>0</v>
      </c>
      <c r="B41" s="6" t="e">
        <f t="array" ref="B41">INDEX('Salary Detail (7)'!$C52:$BT52,0,MATCH(1,('Salary Detail (7)'!$C$14:$BT$14='Budget Narrative (7)'!$B$3)*('Salary Detail (7)'!$C$75:$BT$75='Budget Narrative (7)'!$I$2),0))</f>
        <v>#N/A</v>
      </c>
      <c r="C41" s="195" t="e">
        <f t="array" ref="C41">INDEX('Salary Detail (7)'!$C52:$BT52,0,MATCH(1,('Salary Detail (7)'!$C$13:$BT$13="New")*('Salary Detail (7)'!$C$75:$BT$75='Budget Narrative (7)'!$I$2),0))</f>
        <v>#N/A</v>
      </c>
      <c r="D41" s="653"/>
      <c r="E41" s="3"/>
      <c r="F41" s="664"/>
    </row>
    <row r="42" spans="1:10" ht="15.6" customHeight="1">
      <c r="A42" s="826">
        <f>'Salary Detail (7)'!A53</f>
        <v>0</v>
      </c>
      <c r="B42" s="6" t="e">
        <f t="array" ref="B42">INDEX('Salary Detail (7)'!$C53:$BT53,0,MATCH(1,('Salary Detail (7)'!$C$14:$BT$14='Budget Narrative (7)'!$B$3)*('Salary Detail (7)'!$C$75:$BT$75='Budget Narrative (7)'!$I$2),0))</f>
        <v>#N/A</v>
      </c>
      <c r="C42" s="195" t="e">
        <f t="array" ref="C42">INDEX('Salary Detail (7)'!$C53:$BT53,0,MATCH(1,('Salary Detail (7)'!$C$13:$BT$13="New")*('Salary Detail (7)'!$C$75:$BT$75='Budget Narrative (7)'!$I$2),0))</f>
        <v>#N/A</v>
      </c>
      <c r="D42" s="653"/>
      <c r="E42" s="10"/>
      <c r="F42" s="664"/>
      <c r="I42" s="7"/>
      <c r="J42" s="14"/>
    </row>
    <row r="43" spans="1:10" ht="15.6" customHeight="1">
      <c r="A43" s="826">
        <f>'Salary Detail (7)'!A54</f>
        <v>0</v>
      </c>
      <c r="B43" s="6" t="e">
        <f t="array" ref="B43">INDEX('Salary Detail (7)'!$C54:$BT54,0,MATCH(1,('Salary Detail (7)'!$C$14:$BT$14='Budget Narrative (7)'!$B$3)*('Salary Detail (7)'!$C$75:$BT$75='Budget Narrative (7)'!$I$2),0))</f>
        <v>#N/A</v>
      </c>
      <c r="C43" s="195" t="e">
        <f t="array" ref="C43">INDEX('Salary Detail (7)'!$C54:$BT54,0,MATCH(1,('Salary Detail (7)'!$C$13:$BT$13="New")*('Salary Detail (7)'!$C$75:$BT$75='Budget Narrative (7)'!$I$2),0))</f>
        <v>#N/A</v>
      </c>
      <c r="D43" s="653"/>
      <c r="E43" s="10"/>
      <c r="F43" s="664"/>
      <c r="I43" s="7"/>
      <c r="J43" s="14"/>
    </row>
    <row r="44" spans="1:10" ht="15.6" customHeight="1">
      <c r="A44" s="826">
        <f>'Salary Detail (7)'!A55</f>
        <v>0</v>
      </c>
      <c r="B44" s="6" t="e">
        <f t="array" ref="B44">INDEX('Salary Detail (7)'!$C55:$BT55,0,MATCH(1,('Salary Detail (7)'!$C$14:$BT$14='Budget Narrative (7)'!$B$3)*('Salary Detail (7)'!$C$75:$BT$75='Budget Narrative (7)'!$I$2),0))</f>
        <v>#N/A</v>
      </c>
      <c r="C44" s="195" t="e">
        <f t="array" ref="C44">INDEX('Salary Detail (7)'!$C55:$BT55,0,MATCH(1,('Salary Detail (7)'!$C$13:$BT$13="New")*('Salary Detail (7)'!$C$75:$BT$75='Budget Narrative (7)'!$I$2),0))</f>
        <v>#N/A</v>
      </c>
      <c r="D44" s="653"/>
      <c r="E44" s="10"/>
      <c r="F44" s="664"/>
      <c r="I44" s="7"/>
      <c r="J44" s="14"/>
    </row>
    <row r="45" spans="1:10" ht="15.6" customHeight="1">
      <c r="A45" s="829">
        <f>'Salary Detail (7)'!A56</f>
        <v>0</v>
      </c>
      <c r="B45" s="6" t="e">
        <f t="array" ref="B45">INDEX('Salary Detail (7)'!$C56:$BT56,0,MATCH(1,('Salary Detail (7)'!$C$14:$BT$14='Budget Narrative (7)'!$B$3)*('Salary Detail (7)'!$C$75:$BT$75='Budget Narrative (7)'!$I$2),0))</f>
        <v>#N/A</v>
      </c>
      <c r="C45" s="195" t="e">
        <f t="array" ref="C45">INDEX('Salary Detail (7)'!$C56:$BT56,0,MATCH(1,('Salary Detail (7)'!$C$13:$BT$13="New")*('Salary Detail (7)'!$C$75:$BT$75='Budget Narrative (7)'!$I$2),0))</f>
        <v>#N/A</v>
      </c>
      <c r="D45" s="654"/>
      <c r="E45" s="178"/>
      <c r="F45" s="664"/>
      <c r="I45" s="7"/>
      <c r="J45" s="14"/>
    </row>
    <row r="46" spans="1:10" ht="15.6"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(7)'!$C61:$BT61,0,MATCH(1,('Salary Detail (7)'!$C$13:$BT$13="New")*('Salary Detail (7)'!$C$75:$BT$75='Budget Narrative (7)'!$I$2),0))</f>
        <v>#N/A</v>
      </c>
      <c r="D47" s="746" t="s">
        <v>335</v>
      </c>
      <c r="E47" s="747"/>
      <c r="F47" s="748"/>
      <c r="G47" s="727"/>
      <c r="H47" s="728"/>
      <c r="I47" s="729"/>
      <c r="J47" s="730"/>
    </row>
    <row r="48" spans="1:10" s="731" customFormat="1" ht="16.5" customHeight="1" thickBot="1">
      <c r="A48" s="1468" t="s">
        <v>336</v>
      </c>
      <c r="B48" s="1469"/>
      <c r="C48" s="723" t="e">
        <f>C46+C47</f>
        <v>#N/A</v>
      </c>
      <c r="D48" s="724"/>
      <c r="E48" s="725"/>
      <c r="F48" s="726"/>
      <c r="G48" s="727"/>
      <c r="H48" s="728"/>
      <c r="I48" s="729"/>
      <c r="J48" s="730"/>
    </row>
    <row r="49" spans="1:10" ht="13.5" thickBot="1">
      <c r="A49" s="10"/>
      <c r="B49" s="12"/>
      <c r="C49" s="181"/>
      <c r="E49" s="10"/>
      <c r="F49" s="10"/>
      <c r="G49" s="705"/>
      <c r="I49" s="7"/>
      <c r="J49" s="4"/>
    </row>
    <row r="50" spans="1:10" s="4" customFormat="1" ht="39" customHeight="1">
      <c r="A50" s="1466" t="s">
        <v>263</v>
      </c>
      <c r="B50" s="1467"/>
      <c r="C50" s="212" t="s">
        <v>290</v>
      </c>
      <c r="D50" s="211" t="s">
        <v>330</v>
      </c>
      <c r="E50" s="213" t="s">
        <v>331</v>
      </c>
      <c r="F50" s="198"/>
      <c r="G50" s="704"/>
      <c r="H50" s="704"/>
    </row>
    <row r="51" spans="1:10">
      <c r="A51" s="1461" t="str">
        <f>'Operating Detail (7)'!A14</f>
        <v>Rental of Property</v>
      </c>
      <c r="B51" s="1462"/>
      <c r="C51" s="228" t="e">
        <f t="array" ref="C51">INDEX('Operating Detail (7)'!$C14:$AF14,0,MATCH(1,('Operating Detail (7)'!$C$12:$AF$12="New")*('Operating Detail (7)'!$C$121:$AF$121='Budget Narrative (7)'!$I$2),0))</f>
        <v>#N/A</v>
      </c>
      <c r="D51" s="657"/>
      <c r="E51" s="658"/>
      <c r="F51" s="827"/>
      <c r="I51" s="11"/>
      <c r="J51" s="4"/>
    </row>
    <row r="52" spans="1:10">
      <c r="A52" s="1461" t="str">
        <f>'Operating Detail (7)'!A15</f>
        <v xml:space="preserve">Utilities(Elec, Water, Gas, Phone, Scavenger) </v>
      </c>
      <c r="B52" s="1462"/>
      <c r="C52" s="228" t="e">
        <f t="array" ref="C52">INDEX('Operating Detail (7)'!$C15:$AF15,0,MATCH(1,('Operating Detail (7)'!$C$12:$AF$12="New")*('Operating Detail (7)'!$C$121:$AF$121='Budget Narrative (7)'!$I$2),0))</f>
        <v>#N/A</v>
      </c>
      <c r="D52" s="657"/>
      <c r="E52" s="659"/>
      <c r="F52" s="827"/>
      <c r="I52" s="11"/>
      <c r="J52" s="4"/>
    </row>
    <row r="53" spans="1:10">
      <c r="A53" s="1461" t="str">
        <f>'Operating Detail (7)'!A16</f>
        <v>Office Supplies, Postage</v>
      </c>
      <c r="B53" s="1462"/>
      <c r="C53" s="228" t="e">
        <f t="array" ref="C53">INDEX('Operating Detail (7)'!$C16:$AF16,0,MATCH(1,('Operating Detail (7)'!$C$12:$AF$12="New")*('Operating Detail (7)'!$C$121:$AF$121='Budget Narrative (7)'!$I$2),0))</f>
        <v>#N/A</v>
      </c>
      <c r="D53" s="657"/>
      <c r="E53" s="660"/>
      <c r="F53" s="827"/>
      <c r="I53" s="7"/>
      <c r="J53" s="14"/>
    </row>
    <row r="54" spans="1:10">
      <c r="A54" s="1461" t="str">
        <f>'Operating Detail (7)'!A17</f>
        <v>Building Maintenance Supplies and Repair</v>
      </c>
      <c r="B54" s="1462"/>
      <c r="C54" s="228" t="e">
        <f t="array" ref="C54">INDEX('Operating Detail (7)'!$C17:$AF17,0,MATCH(1,('Operating Detail (7)'!$C$12:$AF$12="New")*('Operating Detail (7)'!$C$121:$AF$121='Budget Narrative (7)'!$I$2),0))</f>
        <v>#N/A</v>
      </c>
      <c r="D54" s="657"/>
      <c r="E54" s="659"/>
      <c r="F54" s="827"/>
      <c r="I54" s="7"/>
      <c r="J54" s="14"/>
    </row>
    <row r="55" spans="1:10">
      <c r="A55" s="1461" t="str">
        <f>'Operating Detail (7)'!A18</f>
        <v>Printing and Reproduction</v>
      </c>
      <c r="B55" s="1462"/>
      <c r="C55" s="228" t="e">
        <f t="array" ref="C55">INDEX('Operating Detail (7)'!$C18:$AF18,0,MATCH(1,('Operating Detail (7)'!$C$12:$AF$12="New")*('Operating Detail (7)'!$C$121:$AF$121='Budget Narrative (7)'!$I$2),0))</f>
        <v>#N/A</v>
      </c>
      <c r="D55" s="657"/>
      <c r="E55" s="659"/>
      <c r="F55" s="827"/>
      <c r="I55" s="11"/>
      <c r="J55" s="14"/>
    </row>
    <row r="56" spans="1:10">
      <c r="A56" s="1461" t="str">
        <f>'Operating Detail (7)'!A19</f>
        <v>Insurance</v>
      </c>
      <c r="B56" s="1462"/>
      <c r="C56" s="228" t="e">
        <f t="array" ref="C56">INDEX('Operating Detail (7)'!$C19:$AF19,0,MATCH(1,('Operating Detail (7)'!$C$12:$AF$12="New")*('Operating Detail (7)'!$C$121:$AF$121='Budget Narrative (7)'!$I$2),0))</f>
        <v>#N/A</v>
      </c>
      <c r="D56" s="657"/>
      <c r="E56" s="659"/>
      <c r="F56" s="827"/>
      <c r="I56" s="11"/>
      <c r="J56" s="14"/>
    </row>
    <row r="57" spans="1:10">
      <c r="A57" s="1461" t="str">
        <f>'Operating Detail (7)'!A20</f>
        <v>Staff Training</v>
      </c>
      <c r="B57" s="1462"/>
      <c r="C57" s="228" t="e">
        <f t="array" ref="C57">INDEX('Operating Detail (7)'!$C20:$AF20,0,MATCH(1,('Operating Detail (7)'!$C$12:$AF$12="New")*('Operating Detail (7)'!$C$121:$AF$121='Budget Narrative (7)'!$I$2),0))</f>
        <v>#N/A</v>
      </c>
      <c r="D57" s="657"/>
      <c r="E57" s="659"/>
      <c r="F57" s="827"/>
      <c r="I57" s="11"/>
      <c r="J57" s="14"/>
    </row>
    <row r="58" spans="1:10">
      <c r="A58" s="1461" t="str">
        <f>'Operating Detail (7)'!A21</f>
        <v>Staff Travel-(Local &amp; Out of Town)</v>
      </c>
      <c r="B58" s="1462"/>
      <c r="C58" s="228" t="e">
        <f t="array" ref="C58">INDEX('Operating Detail (7)'!$C21:$AF21,0,MATCH(1,('Operating Detail (7)'!$C$12:$AF$12="New")*('Operating Detail (7)'!$C$121:$AF$121='Budget Narrative (7)'!$I$2),0))</f>
        <v>#N/A</v>
      </c>
      <c r="D58" s="657"/>
      <c r="E58" s="659"/>
      <c r="F58" s="827"/>
      <c r="I58" s="11"/>
      <c r="J58" s="14"/>
    </row>
    <row r="59" spans="1:10">
      <c r="A59" s="1461" t="str">
        <f>'Operating Detail (7)'!A22</f>
        <v>Rental of Equipment</v>
      </c>
      <c r="B59" s="1462"/>
      <c r="C59" s="228" t="e">
        <f t="array" ref="C59">INDEX('Operating Detail (7)'!$C22:$AF22,0,MATCH(1,('Operating Detail (7)'!$C$12:$AF$12="New")*('Operating Detail (7)'!$C$121:$AF$121='Budget Narrative (7)'!$I$2),0))</f>
        <v>#N/A</v>
      </c>
      <c r="D59" s="657"/>
      <c r="E59" s="659"/>
      <c r="F59" s="827"/>
      <c r="I59" s="11"/>
      <c r="J59" s="14"/>
    </row>
    <row r="60" spans="1:10">
      <c r="A60" s="1470">
        <f>'Operating Detail (7)'!A23</f>
        <v>0</v>
      </c>
      <c r="B60" s="1471"/>
      <c r="C60" s="228" t="e">
        <f t="array" ref="C60">INDEX('Operating Detail (7)'!$C23:$AF23,0,MATCH(1,('Operating Detail (7)'!$C$12:$AF$12="New")*('Operating Detail (7)'!$C$121:$AF$121='Budget Narrative (7)'!$I$2),0))</f>
        <v>#N/A</v>
      </c>
      <c r="D60" s="657"/>
      <c r="E60" s="659"/>
      <c r="F60" s="827"/>
      <c r="I60" s="11"/>
      <c r="J60" s="14"/>
    </row>
    <row r="61" spans="1:10">
      <c r="A61" s="1470">
        <f>'Operating Detail (7)'!A24</f>
        <v>0</v>
      </c>
      <c r="B61" s="1471"/>
      <c r="C61" s="228" t="e">
        <f t="array" ref="C61">INDEX('Operating Detail (7)'!$C24:$AF24,0,MATCH(1,('Operating Detail (7)'!$C$12:$AF$12="New")*('Operating Detail (7)'!$C$121:$AF$121='Budget Narrative (7)'!$I$2),0))</f>
        <v>#N/A</v>
      </c>
      <c r="D61" s="657"/>
      <c r="E61" s="659"/>
      <c r="F61" s="827"/>
      <c r="I61" s="7"/>
      <c r="J61" s="14"/>
    </row>
    <row r="62" spans="1:10">
      <c r="A62" s="1470">
        <f>'Operating Detail (7)'!A25</f>
        <v>0</v>
      </c>
      <c r="B62" s="1471"/>
      <c r="C62" s="228" t="e">
        <f t="array" ref="C62">INDEX('Operating Detail (7)'!$C25:$AF25,0,MATCH(1,('Operating Detail (7)'!$C$12:$AF$12="New")*('Operating Detail (7)'!$C$121:$AF$121='Budget Narrative (7)'!$I$2),0))</f>
        <v>#N/A</v>
      </c>
      <c r="D62" s="657"/>
      <c r="E62" s="659"/>
      <c r="F62" s="827"/>
      <c r="I62" s="7"/>
      <c r="J62" s="14"/>
    </row>
    <row r="63" spans="1:10">
      <c r="A63" s="1470">
        <f>'Operating Detail (7)'!A26</f>
        <v>0</v>
      </c>
      <c r="B63" s="1471"/>
      <c r="C63" s="228" t="e">
        <f t="array" ref="C63">INDEX('Operating Detail (7)'!$C26:$AF26,0,MATCH(1,('Operating Detail (7)'!$C$12:$AF$12="New")*('Operating Detail (7)'!$C$121:$AF$121='Budget Narrative (7)'!$I$2),0))</f>
        <v>#N/A</v>
      </c>
      <c r="D63" s="657"/>
      <c r="E63" s="659"/>
      <c r="F63" s="827"/>
      <c r="I63" s="7"/>
      <c r="J63" s="14"/>
    </row>
    <row r="64" spans="1:10">
      <c r="A64" s="1470">
        <f>'Operating Detail (7)'!A27</f>
        <v>0</v>
      </c>
      <c r="B64" s="1471"/>
      <c r="C64" s="228" t="e">
        <f t="array" ref="C64">INDEX('Operating Detail (7)'!$C27:$AF27,0,MATCH(1,('Operating Detail (7)'!$C$12:$AF$12="New")*('Operating Detail (7)'!$C$121:$AF$121='Budget Narrative (7)'!$I$2),0))</f>
        <v>#N/A</v>
      </c>
      <c r="D64" s="657"/>
      <c r="E64" s="659"/>
      <c r="F64" s="827"/>
      <c r="I64" s="7"/>
      <c r="J64" s="14"/>
    </row>
    <row r="65" spans="1:10">
      <c r="A65" s="1470">
        <f>'Operating Detail (7)'!A28</f>
        <v>0</v>
      </c>
      <c r="B65" s="1471"/>
      <c r="C65" s="228" t="e">
        <f t="array" ref="C65">INDEX('Operating Detail (7)'!$C28:$AF28,0,MATCH(1,('Operating Detail (7)'!$C$12:$AF$12="New")*('Operating Detail (7)'!$C$121:$AF$121='Budget Narrative (7)'!$I$2),0))</f>
        <v>#N/A</v>
      </c>
      <c r="D65" s="657"/>
      <c r="E65" s="659"/>
      <c r="F65" s="827"/>
    </row>
    <row r="66" spans="1:10">
      <c r="A66" s="1470">
        <f>'Operating Detail (7)'!A29</f>
        <v>0</v>
      </c>
      <c r="B66" s="1471"/>
      <c r="C66" s="228" t="e">
        <f t="array" ref="C66">INDEX('Operating Detail (7)'!$C29:$AF29,0,MATCH(1,('Operating Detail (7)'!$C$12:$AF$12="New")*('Operating Detail (7)'!$C$121:$AF$121='Budget Narrative (7)'!$I$2),0))</f>
        <v>#N/A</v>
      </c>
      <c r="D66" s="657"/>
      <c r="E66" s="659"/>
      <c r="F66" s="827"/>
      <c r="I66" s="7"/>
      <c r="J66" s="14"/>
    </row>
    <row r="67" spans="1:10">
      <c r="A67" s="1470">
        <f>'Operating Detail (7)'!A30</f>
        <v>0</v>
      </c>
      <c r="B67" s="1471"/>
      <c r="C67" s="228" t="e">
        <f t="array" ref="C67">INDEX('Operating Detail (7)'!$C30:$AF30,0,MATCH(1,('Operating Detail (7)'!$C$12:$AF$12="New")*('Operating Detail (7)'!$C$121:$AF$121='Budget Narrative (7)'!$I$2),0))</f>
        <v>#N/A</v>
      </c>
      <c r="D67" s="657"/>
      <c r="E67" s="659"/>
      <c r="F67" s="827"/>
      <c r="I67" s="7"/>
      <c r="J67" s="14"/>
    </row>
    <row r="68" spans="1:10">
      <c r="A68" s="1470">
        <f>'Operating Detail (7)'!A31</f>
        <v>0</v>
      </c>
      <c r="B68" s="1471"/>
      <c r="C68" s="228" t="e">
        <f t="array" ref="C68">INDEX('Operating Detail (7)'!$C31:$AF31,0,MATCH(1,('Operating Detail (7)'!$C$12:$AF$12="New")*('Operating Detail (7)'!$C$121:$AF$121='Budget Narrative (7)'!$I$2),0))</f>
        <v>#N/A</v>
      </c>
      <c r="D68" s="657"/>
      <c r="E68" s="659"/>
      <c r="F68" s="827"/>
      <c r="I68" s="7"/>
      <c r="J68" s="14"/>
    </row>
    <row r="69" spans="1:10">
      <c r="A69" s="1470">
        <f>'Operating Detail (7)'!A32</f>
        <v>0</v>
      </c>
      <c r="B69" s="1471"/>
      <c r="C69" s="228" t="e">
        <f t="array" ref="C69">INDEX('Operating Detail (7)'!$C32:$AF32,0,MATCH(1,('Operating Detail (7)'!$C$12:$AF$12="New")*('Operating Detail (7)'!$C$121:$AF$121='Budget Narrative (7)'!$I$2),0))</f>
        <v>#N/A</v>
      </c>
      <c r="D69" s="657"/>
      <c r="E69" s="659"/>
      <c r="F69" s="827"/>
      <c r="I69" s="7"/>
    </row>
    <row r="70" spans="1:10">
      <c r="A70" s="1470">
        <f>'Operating Detail (7)'!A33</f>
        <v>0</v>
      </c>
      <c r="B70" s="1471"/>
      <c r="C70" s="228" t="e">
        <f t="array" ref="C70">INDEX('Operating Detail (7)'!$C33:$AF33,0,MATCH(1,('Operating Detail (7)'!$C$12:$AF$12="New")*('Operating Detail (7)'!$C$121:$AF$121='Budget Narrative (7)'!$I$2),0))</f>
        <v>#N/A</v>
      </c>
      <c r="D70" s="657"/>
      <c r="E70" s="659"/>
      <c r="F70" s="827"/>
      <c r="I70" s="7"/>
      <c r="J70" s="14"/>
    </row>
    <row r="71" spans="1:10">
      <c r="A71" s="1470">
        <f>'Operating Detail (7)'!A34</f>
        <v>0</v>
      </c>
      <c r="B71" s="1471"/>
      <c r="C71" s="228" t="e">
        <f t="array" ref="C71">INDEX('Operating Detail (7)'!$C34:$AF34,0,MATCH(1,('Operating Detail (7)'!$C$12:$AF$12="New")*('Operating Detail (7)'!$C$121:$AF$121='Budget Narrative (7)'!$I$2),0))</f>
        <v>#N/A</v>
      </c>
      <c r="D71" s="657"/>
      <c r="E71" s="659"/>
      <c r="F71" s="827"/>
      <c r="I71" s="7"/>
      <c r="J71" s="14"/>
    </row>
    <row r="72" spans="1:10">
      <c r="A72" s="1470">
        <f>'Operating Detail (7)'!A35</f>
        <v>0</v>
      </c>
      <c r="B72" s="1471"/>
      <c r="C72" s="228" t="e">
        <f t="array" ref="C72">INDEX('Operating Detail (7)'!$C35:$AF35,0,MATCH(1,('Operating Detail (7)'!$C$12:$AF$12="New")*('Operating Detail (7)'!$C$121:$AF$121='Budget Narrative (7)'!$I$2),0))</f>
        <v>#N/A</v>
      </c>
      <c r="D72" s="657"/>
      <c r="E72" s="659"/>
      <c r="F72" s="827"/>
      <c r="I72" s="7"/>
      <c r="J72" s="14"/>
    </row>
    <row r="73" spans="1:10">
      <c r="A73" s="1470">
        <f>'Operating Detail (7)'!A36</f>
        <v>0</v>
      </c>
      <c r="B73" s="1471"/>
      <c r="C73" s="228" t="e">
        <f t="array" ref="C73">INDEX('Operating Detail (7)'!$C36:$AF36,0,MATCH(1,('Operating Detail (7)'!$C$12:$AF$12="New")*('Operating Detail (7)'!$C$121:$AF$121='Budget Narrative (7)'!$I$2),0))</f>
        <v>#N/A</v>
      </c>
      <c r="D73" s="657"/>
      <c r="E73" s="659"/>
      <c r="F73" s="827"/>
    </row>
    <row r="74" spans="1:10">
      <c r="A74" s="1470">
        <f>'Operating Detail (7)'!A37</f>
        <v>0</v>
      </c>
      <c r="B74" s="1471"/>
      <c r="C74" s="228" t="e">
        <f t="array" ref="C74">INDEX('Operating Detail (7)'!$C37:$AF37,0,MATCH(1,('Operating Detail (7)'!$C$12:$AF$12="New")*('Operating Detail (7)'!$C$121:$AF$121='Budget Narrative (7)'!$I$2),0))</f>
        <v>#N/A</v>
      </c>
      <c r="D74" s="657"/>
      <c r="E74" s="659"/>
      <c r="F74" s="827"/>
      <c r="I74" s="7"/>
      <c r="J74" s="4"/>
    </row>
    <row r="75" spans="1:10">
      <c r="A75" s="1470">
        <f>'Operating Detail (7)'!A38</f>
        <v>0</v>
      </c>
      <c r="B75" s="1471"/>
      <c r="C75" s="228" t="e">
        <f t="array" ref="C75">INDEX('Operating Detail (7)'!$C38:$AF38,0,MATCH(1,('Operating Detail (7)'!$C$12:$AF$12="New")*('Operating Detail (7)'!$C$121:$AF$121='Budget Narrative (7)'!$I$2),0))</f>
        <v>#N/A</v>
      </c>
      <c r="D75" s="657"/>
      <c r="E75" s="659"/>
      <c r="F75" s="827"/>
      <c r="I75" s="7"/>
      <c r="J75" s="4"/>
    </row>
    <row r="76" spans="1:10">
      <c r="A76" s="1470">
        <f>'Operating Detail (7)'!A39</f>
        <v>0</v>
      </c>
      <c r="B76" s="1471"/>
      <c r="C76" s="228" t="e">
        <f t="array" ref="C76">INDEX('Operating Detail (7)'!$C39:$AF39,0,MATCH(1,('Operating Detail (7)'!$C$12:$AF$12="New")*('Operating Detail (7)'!$C$121:$AF$121='Budget Narrative (7)'!$I$2),0))</f>
        <v>#N/A</v>
      </c>
      <c r="D76" s="657"/>
      <c r="E76" s="659"/>
      <c r="F76" s="827"/>
      <c r="I76" s="7"/>
      <c r="J76" s="4"/>
    </row>
    <row r="77" spans="1:10">
      <c r="A77" s="1470">
        <f>'Operating Detail (7)'!A40</f>
        <v>0</v>
      </c>
      <c r="B77" s="1471"/>
      <c r="C77" s="228" t="e">
        <f t="array" ref="C77">INDEX('Operating Detail (7)'!$C40:$AF40,0,MATCH(1,('Operating Detail (7)'!$C$12:$AF$12="New")*('Operating Detail (7)'!$C$121:$AF$121='Budget Narrative (7)'!$I$2),0))</f>
        <v>#N/A</v>
      </c>
      <c r="D77" s="657"/>
      <c r="E77" s="659"/>
      <c r="F77" s="827"/>
    </row>
    <row r="78" spans="1:10">
      <c r="A78" s="1470">
        <f>'Operating Detail (7)'!A41</f>
        <v>0</v>
      </c>
      <c r="B78" s="1471"/>
      <c r="C78" s="228" t="e">
        <f t="array" ref="C78">INDEX('Operating Detail (7)'!$C41:$AF41,0,MATCH(1,('Operating Detail (7)'!$C$12:$AF$12="New")*('Operating Detail (7)'!$C$121:$AF$121='Budget Narrative (7)'!$I$2),0))</f>
        <v>#N/A</v>
      </c>
      <c r="D78" s="657"/>
      <c r="E78" s="659"/>
      <c r="F78" s="827"/>
      <c r="I78" s="7"/>
      <c r="J78" s="14"/>
    </row>
    <row r="79" spans="1:10">
      <c r="A79" s="1470">
        <f>'Operating Detail (7)'!A42</f>
        <v>0</v>
      </c>
      <c r="B79" s="1471"/>
      <c r="C79" s="228" t="e">
        <f t="array" ref="C79">INDEX('Operating Detail (7)'!$C42:$AF42,0,MATCH(1,('Operating Detail (7)'!$C$12:$AF$12="New")*('Operating Detail (7)'!$C$121:$AF$121='Budget Narrative (7)'!$I$2),0))</f>
        <v>#N/A</v>
      </c>
      <c r="D79" s="657"/>
      <c r="E79" s="659"/>
      <c r="F79" s="827"/>
      <c r="I79" s="7"/>
      <c r="J79" s="14"/>
    </row>
    <row r="80" spans="1:10">
      <c r="A80" s="1470">
        <f>'Operating Detail (7)'!A43</f>
        <v>0</v>
      </c>
      <c r="B80" s="1471"/>
      <c r="C80" s="228" t="e">
        <f t="array" ref="C80">INDEX('Operating Detail (7)'!$C43:$AF43,0,MATCH(1,('Operating Detail (7)'!$C$12:$AF$12="New")*('Operating Detail (7)'!$C$121:$AF$121='Budget Narrative (7)'!$I$2),0))</f>
        <v>#N/A</v>
      </c>
      <c r="D80" s="657"/>
      <c r="E80" s="659"/>
      <c r="F80" s="827"/>
      <c r="I80" s="7"/>
      <c r="J80" s="14"/>
    </row>
    <row r="81" spans="1:10">
      <c r="A81" s="1470">
        <f>'Operating Detail (7)'!A44</f>
        <v>0</v>
      </c>
      <c r="B81" s="1471"/>
      <c r="C81" s="228" t="e">
        <f t="array" ref="C81">INDEX('Operating Detail (7)'!$C44:$AF44,0,MATCH(1,('Operating Detail (7)'!$C$12:$AF$12="New")*('Operating Detail (7)'!$C$121:$AF$121='Budget Narrative (7)'!$I$2),0))</f>
        <v>#N/A</v>
      </c>
      <c r="D81" s="657"/>
      <c r="E81" s="659"/>
      <c r="F81" s="827"/>
      <c r="I81" s="7"/>
      <c r="J81" s="14"/>
    </row>
    <row r="82" spans="1:10">
      <c r="A82" s="1470">
        <f>'Operating Detail (7)'!A45</f>
        <v>0</v>
      </c>
      <c r="B82" s="1471"/>
      <c r="C82" s="228" t="e">
        <f t="array" ref="C82">INDEX('Operating Detail (7)'!$C45:$AF45,0,MATCH(1,('Operating Detail (7)'!$C$12:$AF$12="New")*('Operating Detail (7)'!$C$121:$AF$121='Budget Narrative (7)'!$I$2),0))</f>
        <v>#N/A</v>
      </c>
      <c r="D82" s="657"/>
      <c r="E82" s="659"/>
      <c r="F82" s="827"/>
      <c r="I82" s="7"/>
      <c r="J82" s="14"/>
    </row>
    <row r="83" spans="1:10">
      <c r="A83" s="1470">
        <f>'Operating Detail (7)'!A46</f>
        <v>0</v>
      </c>
      <c r="B83" s="1471"/>
      <c r="C83" s="228" t="e">
        <f t="array" ref="C83">INDEX('Operating Detail (7)'!$C46:$AF46,0,MATCH(1,('Operating Detail (7)'!$C$12:$AF$12="New")*('Operating Detail (7)'!$C$121:$AF$121='Budget Narrative (7)'!$I$2),0))</f>
        <v>#N/A</v>
      </c>
      <c r="D83" s="657"/>
      <c r="E83" s="659"/>
      <c r="F83" s="827"/>
      <c r="I83" s="7"/>
      <c r="J83" s="14"/>
    </row>
    <row r="84" spans="1:10">
      <c r="A84" s="1470">
        <f>'Operating Detail (7)'!A47</f>
        <v>0</v>
      </c>
      <c r="B84" s="1471"/>
      <c r="C84" s="228" t="e">
        <f t="array" ref="C84">INDEX('Operating Detail (7)'!$C47:$AF47,0,MATCH(1,('Operating Detail (7)'!$C$12:$AF$12="New")*('Operating Detail (7)'!$C$121:$AF$121='Budget Narrative (7)'!$I$2),0))</f>
        <v>#N/A</v>
      </c>
      <c r="D84" s="657"/>
      <c r="E84" s="659"/>
      <c r="F84" s="827"/>
      <c r="I84" s="7"/>
      <c r="J84" s="14"/>
    </row>
    <row r="85" spans="1:10">
      <c r="A85" s="1470">
        <f>'Operating Detail (7)'!A48</f>
        <v>0</v>
      </c>
      <c r="B85" s="1471"/>
      <c r="C85" s="228" t="e">
        <f t="array" ref="C85">INDEX('Operating Detail (7)'!$C48:$AF48,0,MATCH(1,('Operating Detail (7)'!$C$12:$AF$12="New")*('Operating Detail (7)'!$C$121:$AF$121='Budget Narrative (7)'!$I$2),0))</f>
        <v>#N/A</v>
      </c>
      <c r="D85" s="657"/>
      <c r="E85" s="659"/>
      <c r="F85" s="827"/>
      <c r="I85" s="7"/>
      <c r="J85" s="14"/>
    </row>
    <row r="86" spans="1:10">
      <c r="A86" s="1470">
        <f>'Operating Detail (7)'!A49</f>
        <v>0</v>
      </c>
      <c r="B86" s="1471"/>
      <c r="C86" s="228" t="e">
        <f t="array" ref="C86">INDEX('Operating Detail (7)'!$C49:$AF49,0,MATCH(1,('Operating Detail (7)'!$C$12:$AF$12="New")*('Operating Detail (7)'!$C$121:$AF$121='Budget Narrative (7)'!$I$2),0))</f>
        <v>#N/A</v>
      </c>
      <c r="D86" s="657"/>
      <c r="E86" s="659"/>
      <c r="F86" s="827"/>
      <c r="I86" s="7"/>
      <c r="J86" s="14"/>
    </row>
    <row r="87" spans="1:10">
      <c r="A87" s="1470">
        <f>'Operating Detail (7)'!A50</f>
        <v>0</v>
      </c>
      <c r="B87" s="1471"/>
      <c r="C87" s="228" t="e">
        <f t="array" ref="C87">INDEX('Operating Detail (7)'!$C50:$AF50,0,MATCH(1,('Operating Detail (7)'!$C$12:$AF$12="New")*('Operating Detail (7)'!$C$121:$AF$121='Budget Narrative (7)'!$I$2),0))</f>
        <v>#N/A</v>
      </c>
      <c r="D87" s="657"/>
      <c r="E87" s="659"/>
      <c r="F87" s="827"/>
      <c r="I87" s="7"/>
      <c r="J87" s="14"/>
    </row>
    <row r="88" spans="1:10">
      <c r="A88" s="1470">
        <f>'Operating Detail (7)'!A51</f>
        <v>0</v>
      </c>
      <c r="B88" s="1471"/>
      <c r="C88" s="228" t="e">
        <f t="array" ref="C88">INDEX('Operating Detail (7)'!$C51:$AF51,0,MATCH(1,('Operating Detail (7)'!$C$12:$AF$12="New")*('Operating Detail (7)'!$C$121:$AF$121='Budget Narrative (7)'!$I$2),0))</f>
        <v>#N/A</v>
      </c>
      <c r="D88" s="657"/>
      <c r="E88" s="659"/>
      <c r="F88" s="827"/>
      <c r="I88" s="7"/>
      <c r="J88" s="14"/>
    </row>
    <row r="89" spans="1:10">
      <c r="A89" s="1470">
        <f>'Operating Detail (7)'!A52</f>
        <v>0</v>
      </c>
      <c r="B89" s="1471"/>
      <c r="C89" s="228" t="e">
        <f t="array" ref="C89">INDEX('Operating Detail (7)'!$C52:$AF52,0,MATCH(1,('Operating Detail (7)'!$C$12:$AF$12="New")*('Operating Detail (7)'!$C$121:$AF$121='Budget Narrative (7)'!$I$2),0))</f>
        <v>#N/A</v>
      </c>
      <c r="D89" s="657"/>
      <c r="E89" s="659"/>
      <c r="F89" s="827"/>
      <c r="I89" s="7"/>
      <c r="J89" s="14"/>
    </row>
    <row r="90" spans="1:10">
      <c r="A90" s="1470">
        <f>'Operating Detail (7)'!A53</f>
        <v>0</v>
      </c>
      <c r="B90" s="1471"/>
      <c r="C90" s="228" t="e">
        <f t="array" ref="C90">INDEX('Operating Detail (7)'!$C53:$AF53,0,MATCH(1,('Operating Detail (7)'!$C$12:$AF$12="New")*('Operating Detail (7)'!$C$121:$AF$121='Budget Narrative (7)'!$I$2),0))</f>
        <v>#N/A</v>
      </c>
      <c r="D90" s="657"/>
      <c r="E90" s="659"/>
      <c r="F90" s="827"/>
      <c r="I90" s="7"/>
      <c r="J90" s="14"/>
    </row>
    <row r="91" spans="1:10">
      <c r="A91" s="1470">
        <f>'Operating Detail (7)'!A54</f>
        <v>0</v>
      </c>
      <c r="B91" s="1471"/>
      <c r="C91" s="228" t="e">
        <f t="array" ref="C91">INDEX('Operating Detail (7)'!$C54:$AF54,0,MATCH(1,('Operating Detail (7)'!$C$12:$AF$12="New")*('Operating Detail (7)'!$C$121:$AF$121='Budget Narrative (7)'!$I$2),0))</f>
        <v>#N/A</v>
      </c>
      <c r="D91" s="657"/>
      <c r="E91" s="659"/>
      <c r="F91" s="827"/>
      <c r="I91" s="7"/>
      <c r="J91" s="14"/>
    </row>
    <row r="92" spans="1:10">
      <c r="A92" s="1470">
        <f>'Operating Detail (7)'!A55</f>
        <v>0</v>
      </c>
      <c r="B92" s="1471"/>
      <c r="C92" s="228" t="e">
        <f t="array" ref="C92">INDEX('Operating Detail (7)'!$C55:$AF55,0,MATCH(1,('Operating Detail (7)'!$C$12:$AF$12="New")*('Operating Detail (7)'!$C$121:$AF$121='Budget Narrative (7)'!$I$2),0))</f>
        <v>#N/A</v>
      </c>
      <c r="D92" s="657"/>
      <c r="E92" s="659"/>
      <c r="F92" s="827"/>
      <c r="I92" s="7"/>
      <c r="J92" s="14"/>
    </row>
    <row r="93" spans="1:10">
      <c r="A93" s="1472" t="str">
        <f>'Operating Detail (7)'!A56</f>
        <v>Consultants:</v>
      </c>
      <c r="B93" s="1473"/>
      <c r="C93" s="661"/>
      <c r="D93" s="661"/>
      <c r="E93" s="662"/>
      <c r="F93" s="827"/>
      <c r="I93" s="7"/>
      <c r="J93" s="14"/>
    </row>
    <row r="94" spans="1:10">
      <c r="A94" s="1470">
        <f>'Operating Detail (7)'!A57</f>
        <v>0</v>
      </c>
      <c r="B94" s="1471"/>
      <c r="C94" s="228" t="e">
        <f t="array" ref="C94">INDEX('Operating Detail (7)'!$C57:$AF57,0,MATCH(1,('Operating Detail (7)'!$C$12:$AF$12="New")*('Operating Detail (7)'!$C$121:$AF$121='Budget Narrative (7)'!$I$2),0))</f>
        <v>#N/A</v>
      </c>
      <c r="D94" s="657"/>
      <c r="E94" s="659"/>
      <c r="F94" s="827"/>
      <c r="I94" s="7"/>
      <c r="J94" s="14"/>
    </row>
    <row r="95" spans="1:10">
      <c r="A95" s="1470">
        <f>'Operating Detail (7)'!A58</f>
        <v>0</v>
      </c>
      <c r="B95" s="1471"/>
      <c r="C95" s="228" t="e">
        <f t="array" ref="C95">INDEX('Operating Detail (7)'!$C58:$AF58,0,MATCH(1,('Operating Detail (7)'!$C$12:$AF$12="New")*('Operating Detail (7)'!$C$121:$AF$121='Budget Narrative (7)'!$I$2),0))</f>
        <v>#N/A</v>
      </c>
      <c r="D95" s="657"/>
      <c r="E95" s="659"/>
      <c r="F95" s="827"/>
      <c r="I95" s="7"/>
      <c r="J95" s="14"/>
    </row>
    <row r="96" spans="1:10">
      <c r="A96" s="1470">
        <f>'Operating Detail (7)'!A59</f>
        <v>0</v>
      </c>
      <c r="B96" s="1471"/>
      <c r="C96" s="228" t="e">
        <f t="array" ref="C96">INDEX('Operating Detail (7)'!$C59:$AF59,0,MATCH(1,('Operating Detail (7)'!$C$12:$AF$12="New")*('Operating Detail (7)'!$C$121:$AF$121='Budget Narrative (7)'!$I$2),0))</f>
        <v>#N/A</v>
      </c>
      <c r="D96" s="657"/>
      <c r="E96" s="659"/>
      <c r="F96" s="827"/>
      <c r="I96" s="7"/>
      <c r="J96" s="14"/>
    </row>
    <row r="97" spans="1:10">
      <c r="A97" s="1470">
        <f>'Operating Detail (7)'!A60</f>
        <v>0</v>
      </c>
      <c r="B97" s="1471"/>
      <c r="C97" s="228" t="e">
        <f t="array" ref="C97">INDEX('Operating Detail (7)'!$C60:$AF60,0,MATCH(1,('Operating Detail (7)'!$C$12:$AF$12="New")*('Operating Detail (7)'!$C$121:$AF$121='Budget Narrative (7)'!$I$2),0))</f>
        <v>#N/A</v>
      </c>
      <c r="D97" s="657"/>
      <c r="E97" s="659"/>
      <c r="F97" s="827"/>
      <c r="I97" s="7"/>
      <c r="J97" s="14"/>
    </row>
    <row r="98" spans="1:10">
      <c r="A98" s="1470">
        <f>'Operating Detail (7)'!A61</f>
        <v>0</v>
      </c>
      <c r="B98" s="1471"/>
      <c r="C98" s="228" t="e">
        <f t="array" ref="C98">INDEX('Operating Detail (7)'!$C61:$AF61,0,MATCH(1,('Operating Detail (7)'!$C$12:$AF$12="New")*('Operating Detail (7)'!$C$121:$AF$121='Budget Narrative (7)'!$I$2),0))</f>
        <v>#N/A</v>
      </c>
      <c r="D98" s="657"/>
      <c r="E98" s="659"/>
      <c r="F98" s="827"/>
      <c r="I98" s="7"/>
      <c r="J98" s="14"/>
    </row>
    <row r="99" spans="1:10">
      <c r="A99" s="1470">
        <f>'Operating Detail (7)'!A62</f>
        <v>0</v>
      </c>
      <c r="B99" s="1471"/>
      <c r="C99" s="228" t="e">
        <f t="array" ref="C99">INDEX('Operating Detail (7)'!$C62:$AF62,0,MATCH(1,('Operating Detail (7)'!$C$12:$AF$12="New")*('Operating Detail (7)'!$C$121:$AF$121='Budget Narrative (7)'!$I$2),0))</f>
        <v>#N/A</v>
      </c>
      <c r="D99" s="657"/>
      <c r="E99" s="659"/>
      <c r="F99" s="827"/>
      <c r="I99" s="7"/>
      <c r="J99" s="14"/>
    </row>
    <row r="100" spans="1:10">
      <c r="A100" s="1470">
        <f>'Operating Detail (7)'!A63</f>
        <v>0</v>
      </c>
      <c r="B100" s="1471"/>
      <c r="C100" s="228" t="e">
        <f t="array" ref="C100">INDEX('Operating Detail (7)'!$C63:$AF63,0,MATCH(1,('Operating Detail (7)'!$C$12:$AF$12="New")*('Operating Detail (7)'!$C$121:$AF$121='Budget Narrative (7)'!$I$2),0))</f>
        <v>#N/A</v>
      </c>
      <c r="D100" s="657"/>
      <c r="E100" s="659"/>
      <c r="F100" s="827"/>
      <c r="I100" s="7"/>
      <c r="J100" s="14"/>
    </row>
    <row r="101" spans="1:10">
      <c r="A101" s="1470">
        <f>'Operating Detail (7)'!A64</f>
        <v>0</v>
      </c>
      <c r="B101" s="1471"/>
      <c r="C101" s="228" t="e">
        <f t="array" ref="C101">INDEX('Operating Detail (7)'!$C64:$AF64,0,MATCH(1,('Operating Detail (7)'!$C$12:$AF$12="New")*('Operating Detail (7)'!$C$121:$AF$121='Budget Narrative (7)'!$I$2),0))</f>
        <v>#N/A</v>
      </c>
      <c r="D101" s="657"/>
      <c r="E101" s="659"/>
      <c r="F101" s="827"/>
      <c r="I101" s="7"/>
      <c r="J101" s="14"/>
    </row>
    <row r="102" spans="1:10">
      <c r="A102" s="1470">
        <f>'Operating Detail (7)'!A65</f>
        <v>0</v>
      </c>
      <c r="B102" s="1471"/>
      <c r="C102" s="228" t="e">
        <f t="array" ref="C102">INDEX('Operating Detail (7)'!$C65:$AF65,0,MATCH(1,('Operating Detail (7)'!$C$12:$AF$12="New")*('Operating Detail (7)'!$C$121:$AF$121='Budget Narrative (7)'!$I$2),0))</f>
        <v>#N/A</v>
      </c>
      <c r="D102" s="657"/>
      <c r="E102" s="659"/>
      <c r="F102" s="827"/>
      <c r="I102" s="7"/>
      <c r="J102" s="14"/>
    </row>
    <row r="103" spans="1:10">
      <c r="A103" s="1470">
        <f>'Operating Detail (7)'!A65</f>
        <v>0</v>
      </c>
      <c r="B103" s="1471"/>
      <c r="C103" s="228" t="e">
        <f t="array" ref="C103">INDEX('Operating Detail (7)'!$C66:$AF66,0,MATCH(1,('Operating Detail (7)'!$C$12:$AF$12="New")*('Operating Detail (7)'!$C$121:$AF$121='Budget Narrative (7)'!$I$2),0))</f>
        <v>#N/A</v>
      </c>
      <c r="D103" s="657"/>
      <c r="E103" s="659"/>
      <c r="F103" s="827"/>
      <c r="I103" s="7"/>
      <c r="J103" s="14"/>
    </row>
    <row r="104" spans="1:10">
      <c r="A104" s="1470">
        <f>'Operating Detail (7)'!A66</f>
        <v>0</v>
      </c>
      <c r="B104" s="1471"/>
      <c r="C104" s="228" t="e">
        <f t="array" ref="C104">INDEX('Operating Detail (7)'!$C67:$AF67,0,MATCH(1,('Operating Detail (7)'!$C$12:$AF$12="New")*('Operating Detail (7)'!$C$121:$AF$121='Budget Narrative (7)'!$I$2),0))</f>
        <v>#N/A</v>
      </c>
      <c r="D104" s="657"/>
      <c r="E104" s="659"/>
      <c r="F104" s="827"/>
      <c r="I104" s="7"/>
      <c r="J104" s="14"/>
    </row>
    <row r="105" spans="1:10">
      <c r="A105" s="1474">
        <f>'Operating Detail (7)'!A67</f>
        <v>0</v>
      </c>
      <c r="B105" s="1475"/>
      <c r="C105" s="370"/>
      <c r="D105" s="179"/>
      <c r="E105" s="219"/>
      <c r="F105" s="827"/>
      <c r="I105" s="7"/>
      <c r="J105" s="14"/>
    </row>
    <row r="106" spans="1:10">
      <c r="A106" s="1476" t="str">
        <f>'Operating Detail (7)'!A68</f>
        <v>TOTAL OPERATING EXPENSES</v>
      </c>
      <c r="B106" s="1477"/>
      <c r="C106" s="717" t="e">
        <f>SUM(C51:C105)</f>
        <v>#N/A</v>
      </c>
      <c r="D106" s="14"/>
      <c r="E106" s="218"/>
      <c r="F106" s="3"/>
      <c r="I106" s="7"/>
      <c r="J106" s="14"/>
    </row>
    <row r="107" spans="1:10" s="731" customFormat="1" ht="13.5" thickBot="1">
      <c r="A107" s="732" t="s">
        <v>337</v>
      </c>
      <c r="B107" s="733" t="e">
        <f t="array" ref="B107">INDEX('Summary (7)'!E26:AH26,0,MATCH(1,('Summary (7)'!$E$21:$AH$21="New")*('Summary (7)'!$E$88:$AH$88='Budget Narrative (7)'!$I$2),0))</f>
        <v>#N/A</v>
      </c>
      <c r="C107" s="734" t="e">
        <f t="array" ref="C107">INDEX('Summary (7)'!E27:AH27,0,MATCH(1,('Summary (7)'!$E$21:$AH$21="New")*('Summary (7)'!$E$88:$AH$88='Budget Narrative (7)'!$I$2),0))</f>
        <v>#N/A</v>
      </c>
      <c r="D107" s="735"/>
      <c r="E107" s="736"/>
      <c r="F107" s="737"/>
      <c r="G107" s="728"/>
      <c r="H107" s="728"/>
      <c r="J107" s="730"/>
    </row>
    <row r="108" spans="1:10">
      <c r="A108" s="3"/>
      <c r="B108" s="6"/>
      <c r="C108" s="181"/>
      <c r="E108" s="3"/>
      <c r="F108" s="3"/>
      <c r="H108" s="706"/>
      <c r="I108" s="5"/>
      <c r="J108" s="4"/>
    </row>
    <row r="109" spans="1:10" ht="13.5" thickBot="1">
      <c r="A109" s="3"/>
      <c r="B109" s="6"/>
      <c r="C109" s="181"/>
      <c r="E109" s="3"/>
      <c r="F109" s="3"/>
      <c r="H109" s="706"/>
      <c r="I109" s="5"/>
      <c r="J109" s="4"/>
    </row>
    <row r="110" spans="1:10" s="4" customFormat="1" ht="25.5" customHeight="1">
      <c r="A110" s="1478" t="s">
        <v>338</v>
      </c>
      <c r="B110" s="1479"/>
      <c r="C110" s="212" t="s">
        <v>339</v>
      </c>
      <c r="D110" s="211" t="s">
        <v>330</v>
      </c>
      <c r="E110" s="213" t="s">
        <v>331</v>
      </c>
      <c r="F110" s="198"/>
      <c r="G110" s="704"/>
      <c r="H110" s="704"/>
    </row>
    <row r="111" spans="1:10">
      <c r="A111" s="1470">
        <f>'Operating Detail (7)'!A71</f>
        <v>0</v>
      </c>
      <c r="B111" s="1471"/>
      <c r="C111" s="228" t="e">
        <f t="array" ref="C111">INDEX('Operating Detail (7)'!$C71:$AF71,0,MATCH(1,('Operating Detail (7)'!$C$12:$AF$12="New")*('Operating Detail (7)'!$C$121:$AF$121='Budget Narrative (7)'!$I$2),0))</f>
        <v>#N/A</v>
      </c>
      <c r="D111" s="20"/>
      <c r="E111" s="214"/>
      <c r="F111" s="827"/>
    </row>
    <row r="112" spans="1:10">
      <c r="A112" s="1470">
        <f>'Operating Detail (7)'!A72</f>
        <v>0</v>
      </c>
      <c r="B112" s="1471"/>
      <c r="C112" s="228" t="e">
        <f t="array" ref="C112">INDEX('Operating Detail (7)'!$C72:$AF72,0,MATCH(1,('Operating Detail (7)'!$C$12:$AF$12="New")*('Operating Detail (7)'!$C$121:$AF$121='Budget Narrative (7)'!$I$2),0))</f>
        <v>#N/A</v>
      </c>
      <c r="D112" s="20"/>
      <c r="E112" s="215"/>
      <c r="F112" s="827"/>
    </row>
    <row r="113" spans="1:6">
      <c r="A113" s="1470">
        <f>'Operating Detail (7)'!A73</f>
        <v>0</v>
      </c>
      <c r="B113" s="1471"/>
      <c r="C113" s="228" t="e">
        <f t="array" ref="C113">INDEX('Operating Detail (7)'!$C73:$AF73,0,MATCH(1,('Operating Detail (7)'!$C$12:$AF$12="New")*('Operating Detail (7)'!$C$121:$AF$121='Budget Narrative (7)'!$I$2),0))</f>
        <v>#N/A</v>
      </c>
      <c r="D113" s="20"/>
      <c r="E113" s="215"/>
      <c r="F113" s="827"/>
    </row>
    <row r="114" spans="1:6">
      <c r="A114" s="1470">
        <f>'Operating Detail (7)'!A74</f>
        <v>0</v>
      </c>
      <c r="B114" s="1471"/>
      <c r="C114" s="228" t="e">
        <f t="array" ref="C114">INDEX('Operating Detail (7)'!$C74:$AF74,0,MATCH(1,('Operating Detail (7)'!$C$12:$AF$12="New")*('Operating Detail (7)'!$C$121:$AF$121='Budget Narrative (7)'!$I$2),0))</f>
        <v>#N/A</v>
      </c>
      <c r="D114" s="20"/>
      <c r="E114" s="215"/>
      <c r="F114" s="827"/>
    </row>
    <row r="115" spans="1:6">
      <c r="A115" s="1470">
        <f>'Operating Detail (7)'!A75</f>
        <v>0</v>
      </c>
      <c r="B115" s="1471"/>
      <c r="C115" s="228" t="e">
        <f t="array" ref="C115">INDEX('Operating Detail (7)'!$C75:$AF75,0,MATCH(1,('Operating Detail (7)'!$C$12:$AF$12="New")*('Operating Detail (7)'!$C$121:$AF$121='Budget Narrative (7)'!$I$2),0))</f>
        <v>#N/A</v>
      </c>
      <c r="D115" s="20"/>
      <c r="E115" s="215"/>
      <c r="F115" s="827"/>
    </row>
    <row r="116" spans="1:6">
      <c r="A116" s="1470">
        <f>'Operating Detail (7)'!A76</f>
        <v>0</v>
      </c>
      <c r="B116" s="1471"/>
      <c r="C116" s="228" t="e">
        <f t="array" ref="C116">INDEX('Operating Detail (7)'!$C76:$AF76,0,MATCH(1,('Operating Detail (7)'!$C$12:$AF$12="New")*('Operating Detail (7)'!$C$121:$AF$121='Budget Narrative (7)'!$I$2),0))</f>
        <v>#N/A</v>
      </c>
      <c r="D116" s="20"/>
      <c r="E116" s="215"/>
      <c r="F116" s="827"/>
    </row>
    <row r="117" spans="1:6">
      <c r="A117" s="1470">
        <f>'Operating Detail (7)'!A77</f>
        <v>0</v>
      </c>
      <c r="B117" s="1471"/>
      <c r="C117" s="228" t="e">
        <f t="array" ref="C117">INDEX('Operating Detail (7)'!$C77:$AF77,0,MATCH(1,('Operating Detail (7)'!$C$12:$AF$12="New")*('Operating Detail (7)'!$C$121:$AF$121='Budget Narrative (7)'!$I$2),0))</f>
        <v>#N/A</v>
      </c>
      <c r="D117" s="20"/>
      <c r="E117" s="215"/>
      <c r="F117" s="827"/>
    </row>
    <row r="118" spans="1:6">
      <c r="A118" s="1470">
        <f>'Operating Detail (7)'!A78</f>
        <v>0</v>
      </c>
      <c r="B118" s="1471"/>
      <c r="C118" s="228" t="e">
        <f t="array" ref="C118">INDEX('Operating Detail (7)'!$C78:$AF78,0,MATCH(1,('Operating Detail (7)'!$C$12:$AF$12="New")*('Operating Detail (7)'!$C$121:$AF$121='Budget Narrative (7)'!$I$2),0))</f>
        <v>#N/A</v>
      </c>
      <c r="D118" s="20"/>
      <c r="E118" s="215"/>
      <c r="F118" s="827"/>
    </row>
    <row r="119" spans="1:6">
      <c r="A119" s="1470">
        <f>'Operating Detail (7)'!A79</f>
        <v>0</v>
      </c>
      <c r="B119" s="1471"/>
      <c r="C119" s="228" t="e">
        <f t="array" ref="C119">INDEX('Operating Detail (7)'!$C79:$AF79,0,MATCH(1,('Operating Detail (7)'!$C$12:$AF$12="New")*('Operating Detail (7)'!$C$121:$AF$121='Budget Narrative (7)'!$I$2),0))</f>
        <v>#N/A</v>
      </c>
      <c r="D119" s="20"/>
      <c r="E119" s="215"/>
      <c r="F119" s="827"/>
    </row>
    <row r="120" spans="1:6">
      <c r="A120" s="1470">
        <f>'Operating Detail (7)'!A80</f>
        <v>0</v>
      </c>
      <c r="B120" s="1471"/>
      <c r="C120" s="228" t="e">
        <f t="array" ref="C120">INDEX('Operating Detail (7)'!$C80:$AF80,0,MATCH(1,('Operating Detail (7)'!$C$12:$AF$12="New")*('Operating Detail (7)'!$C$121:$AF$121='Budget Narrative (7)'!$I$2),0))</f>
        <v>#N/A</v>
      </c>
      <c r="D120" s="20"/>
      <c r="E120" s="215"/>
      <c r="F120" s="827"/>
    </row>
    <row r="121" spans="1:6">
      <c r="A121" s="1472" t="str">
        <f>'Operating Detail (7)'!A81</f>
        <v>Subcontractors:</v>
      </c>
      <c r="B121" s="1473"/>
      <c r="C121" s="661"/>
      <c r="D121" s="661"/>
      <c r="E121" s="662"/>
      <c r="F121" s="827"/>
    </row>
    <row r="122" spans="1:6">
      <c r="A122" s="1470">
        <f>'Operating Detail (7)'!A82</f>
        <v>0</v>
      </c>
      <c r="B122" s="1471"/>
      <c r="C122" s="228" t="e">
        <f t="array" ref="C122">INDEX('Operating Detail (7)'!$C82:$AF82,0,MATCH(1,('Operating Detail (7)'!$C$12:$AF$12="New")*('Operating Detail (7)'!$C$121:$AF$121='Budget Narrative (7)'!$I$2),0))</f>
        <v>#N/A</v>
      </c>
      <c r="D122" s="20"/>
      <c r="E122" s="216"/>
      <c r="F122" s="827"/>
    </row>
    <row r="123" spans="1:6">
      <c r="A123" s="1470">
        <f>'Operating Detail (7)'!A83</f>
        <v>0</v>
      </c>
      <c r="B123" s="1471"/>
      <c r="C123" s="228" t="e">
        <f t="array" ref="C123">INDEX('Operating Detail (7)'!$C83:$AF83,0,MATCH(1,('Operating Detail (7)'!$C$12:$AF$12="New")*('Operating Detail (7)'!$C$121:$AF$121='Budget Narrative (7)'!$I$2),0))</f>
        <v>#N/A</v>
      </c>
      <c r="D123" s="20"/>
      <c r="E123" s="216"/>
      <c r="F123" s="827"/>
    </row>
    <row r="124" spans="1:6">
      <c r="A124" s="1470">
        <f>'Operating Detail (7)'!A84</f>
        <v>0</v>
      </c>
      <c r="B124" s="1471"/>
      <c r="C124" s="228" t="e">
        <f t="array" ref="C124">INDEX('Operating Detail (7)'!$C84:$AF84,0,MATCH(1,('Operating Detail (7)'!$C$12:$AF$12="New")*('Operating Detail (7)'!$C$121:$AF$121='Budget Narrative (7)'!$I$2),0))</f>
        <v>#N/A</v>
      </c>
      <c r="D124" s="20"/>
      <c r="E124" s="215"/>
      <c r="F124" s="827"/>
    </row>
    <row r="125" spans="1:6">
      <c r="A125" s="1470">
        <f>'Operating Detail (7)'!A85</f>
        <v>0</v>
      </c>
      <c r="B125" s="1471"/>
      <c r="C125" s="228" t="e">
        <f t="array" ref="C125">INDEX('Operating Detail (7)'!$C85:$AF85,0,MATCH(1,('Operating Detail (7)'!$C$12:$AF$12="New")*('Operating Detail (7)'!$C$121:$AF$121='Budget Narrative (7)'!$I$2),0))</f>
        <v>#N/A</v>
      </c>
      <c r="D125" s="20"/>
      <c r="E125" s="215"/>
      <c r="F125" s="827"/>
    </row>
    <row r="126" spans="1:6">
      <c r="A126" s="1470">
        <f>'Operating Detail (7)'!A86</f>
        <v>0</v>
      </c>
      <c r="B126" s="1471"/>
      <c r="C126" s="228" t="e">
        <f t="array" ref="C126">INDEX('Operating Detail (7)'!$C86:$AF86,0,MATCH(1,('Operating Detail (7)'!$C$12:$AF$12="New")*('Operating Detail (7)'!$C$121:$AF$121='Budget Narrative (7)'!$I$2),0))</f>
        <v>#N/A</v>
      </c>
      <c r="D126" s="20"/>
      <c r="E126" s="215"/>
      <c r="F126" s="827"/>
    </row>
    <row r="127" spans="1:6">
      <c r="A127" s="1470">
        <f>'Operating Detail (7)'!A87</f>
        <v>0</v>
      </c>
      <c r="B127" s="1471"/>
      <c r="C127" s="228" t="e">
        <f t="array" ref="C127">INDEX('Operating Detail (7)'!$C87:$AF87,0,MATCH(1,('Operating Detail (7)'!$C$12:$AF$12="New")*('Operating Detail (7)'!$C$121:$AF$121='Budget Narrative (7)'!$I$2),0))</f>
        <v>#N/A</v>
      </c>
      <c r="D127" s="20"/>
      <c r="E127" s="215"/>
      <c r="F127" s="827"/>
    </row>
    <row r="128" spans="1:6">
      <c r="A128" s="1470">
        <f>'Operating Detail (7)'!A88</f>
        <v>0</v>
      </c>
      <c r="B128" s="1471"/>
      <c r="C128" s="228" t="e">
        <f t="array" ref="C128">INDEX('Operating Detail (7)'!$C88:$AF88,0,MATCH(1,('Operating Detail (7)'!$C$12:$AF$12="New")*('Operating Detail (7)'!$C$121:$AF$121='Budget Narrative (7)'!$I$2),0))</f>
        <v>#N/A</v>
      </c>
      <c r="E128" s="217"/>
    </row>
    <row r="129" spans="1:8">
      <c r="A129" s="1470">
        <f>'Operating Detail (7)'!A89</f>
        <v>0</v>
      </c>
      <c r="B129" s="1471"/>
      <c r="C129" s="228" t="e">
        <f t="array" ref="C129">INDEX('Operating Detail (7)'!$C89:$AF89,0,MATCH(1,('Operating Detail (7)'!$C$12:$AF$12="New")*('Operating Detail (7)'!$C$121:$AF$121='Budget Narrative (7)'!$I$2),0))</f>
        <v>#N/A</v>
      </c>
      <c r="E129" s="217"/>
    </row>
    <row r="130" spans="1:8">
      <c r="A130" s="1470">
        <f>'Operating Detail (7)'!A90</f>
        <v>0</v>
      </c>
      <c r="B130" s="1471"/>
      <c r="C130" s="228" t="e">
        <f t="array" ref="C130">INDEX('Operating Detail (7)'!$C90:$AF90,0,MATCH(1,('Operating Detail (7)'!$C$12:$AF$12="New")*('Operating Detail (7)'!$C$121:$AF$121='Budget Narrative (7)'!$I$2),0))</f>
        <v>#N/A</v>
      </c>
      <c r="E130" s="217"/>
    </row>
    <row r="131" spans="1:8">
      <c r="A131" s="1470" t="str">
        <f>'Operating Detail (7)'!A91</f>
        <v>Subcontractor indirect (First $25k only)</v>
      </c>
      <c r="B131" s="1471"/>
      <c r="C131" s="228" t="e" cm="1">
        <f t="array" ref="C131">INDEX('Operating Detail Capacity Build'!$C90:$G90,0,MATCH(1,('Operating Detail Capacity Build'!$C$11:$G$11="New")*('Operating Detail Capacity Build'!$C$117:$G$117='Budget Narrative Capacity Build'!$I$3),0))</f>
        <v>#N/A</v>
      </c>
      <c r="E131" s="217"/>
    </row>
    <row r="132" spans="1:8">
      <c r="A132" s="1470"/>
      <c r="B132" s="1471"/>
      <c r="C132" s="228"/>
      <c r="E132" s="217"/>
    </row>
    <row r="133" spans="1:8" s="731" customFormat="1" ht="13.5" thickBot="1">
      <c r="A133" s="1480" t="str">
        <f>'Operating Detail (7)'!A93</f>
        <v>TOTAL OTHER EXPENSES</v>
      </c>
      <c r="B133" s="1481"/>
      <c r="C133" s="734" t="e">
        <f>SUM(C111:C131)</f>
        <v>#N/A</v>
      </c>
      <c r="D133" s="735"/>
      <c r="E133" s="738"/>
      <c r="F133" s="739"/>
      <c r="G133" s="728"/>
      <c r="H133" s="728"/>
    </row>
    <row r="134" spans="1:8">
      <c r="A134" s="1471">
        <f>'Operating Detail (7)'!A94</f>
        <v>0</v>
      </c>
      <c r="B134" s="1471"/>
      <c r="C134" s="228"/>
    </row>
    <row r="135" spans="1:8" ht="13.5" thickBot="1">
      <c r="A135" s="827"/>
      <c r="B135" s="827"/>
      <c r="C135" s="228"/>
    </row>
    <row r="136" spans="1:8" ht="12.75" customHeight="1">
      <c r="A136" s="1478" t="str">
        <f>'Operating Detail (7)'!A95</f>
        <v>CAPITAL EXPENSES</v>
      </c>
      <c r="B136" s="1479"/>
      <c r="C136" s="212" t="s">
        <v>339</v>
      </c>
      <c r="D136" s="211" t="s">
        <v>330</v>
      </c>
      <c r="E136" s="213" t="s">
        <v>331</v>
      </c>
    </row>
    <row r="137" spans="1:8">
      <c r="A137" s="1470">
        <f>'Operating Detail (7)'!A96</f>
        <v>0</v>
      </c>
      <c r="B137" s="1471"/>
      <c r="C137" s="228" t="e" cm="1">
        <f t="array" ref="C137">INDEX('Operating Detail - SS'!$C95:$G95,0,MATCH(1,('Operating Detail - SS'!$C$11:$G$11="New")*('Operating Detail - SS'!$C$113:$G$113='Budget Narrative - SS'!#REF!),0))</f>
        <v>#N/A</v>
      </c>
      <c r="E137" s="217"/>
    </row>
    <row r="138" spans="1:8">
      <c r="A138" s="1470">
        <f>'Operating Detail (7)'!A97</f>
        <v>0</v>
      </c>
      <c r="B138" s="1471"/>
      <c r="C138" s="228" t="e">
        <f t="array" ref="C138">INDEX('Operating Detail (7)'!$C97:$AF97,0,MATCH(1,('Operating Detail (7)'!$C$12:$AF$12="New")*('Operating Detail (7)'!$C$121:$AF$121='Budget Narrative (7)'!$I$2),0))</f>
        <v>#N/A</v>
      </c>
      <c r="E138" s="217"/>
    </row>
    <row r="139" spans="1:8">
      <c r="A139" s="1470">
        <f>'Operating Detail (7)'!A98</f>
        <v>0</v>
      </c>
      <c r="B139" s="1471"/>
      <c r="C139" s="228" t="e">
        <f t="array" ref="C139">INDEX('Operating Detail (7)'!$C98:$AF98,0,MATCH(1,('Operating Detail (7)'!$C$12:$AF$12="New")*('Operating Detail (7)'!$C$121:$AF$121='Budget Narrative (7)'!$I$2),0))</f>
        <v>#N/A</v>
      </c>
      <c r="E139" s="217"/>
    </row>
    <row r="140" spans="1:8">
      <c r="A140" s="1470">
        <f>'Operating Detail (7)'!A99</f>
        <v>0</v>
      </c>
      <c r="B140" s="1471"/>
      <c r="C140" s="228" t="e">
        <f t="array" ref="C140">INDEX('Operating Detail (7)'!$C99:$AF99,0,MATCH(1,('Operating Detail (7)'!$C$12:$AF$12="New")*('Operating Detail (7)'!$C$121:$AF$121='Budget Narrative (7)'!$I$2),0))</f>
        <v>#N/A</v>
      </c>
      <c r="E140" s="217"/>
    </row>
    <row r="141" spans="1:8">
      <c r="A141" s="1470">
        <f>'Operating Detail (7)'!A100</f>
        <v>0</v>
      </c>
      <c r="B141" s="1471"/>
      <c r="C141" s="228" t="e">
        <f t="array" ref="C141">INDEX('Operating Detail (7)'!$C100:$AF100,0,MATCH(1,('Operating Detail (7)'!$C$12:$AF$12="New")*('Operating Detail (7)'!$C$121:$AF$121='Budget Narrative (7)'!$I$2),0))</f>
        <v>#N/A</v>
      </c>
      <c r="E141" s="217"/>
    </row>
    <row r="142" spans="1:8">
      <c r="A142" s="1470">
        <f>'Operating Detail (7)'!A101</f>
        <v>0</v>
      </c>
      <c r="B142" s="1471"/>
      <c r="C142" s="228" t="e">
        <f t="array" ref="C142">INDEX('Operating Detail (7)'!$C101:$AF101,0,MATCH(1,('Operating Detail (7)'!$C$12:$AF$12="New")*('Operating Detail (7)'!$C$121:$AF$121='Budget Narrative (7)'!$I$2),0))</f>
        <v>#N/A</v>
      </c>
      <c r="E142" s="217"/>
    </row>
    <row r="143" spans="1:8">
      <c r="A143" s="1470">
        <f>'Operating Detail (7)'!A102</f>
        <v>0</v>
      </c>
      <c r="B143" s="1471"/>
      <c r="C143" s="228" t="e">
        <f t="array" ref="C143">INDEX('Operating Detail (7)'!$C102:$AF102,0,MATCH(1,('Operating Detail (7)'!$C$12:$AF$12="New")*('Operating Detail (7)'!$C$121:$AF$121='Budget Narrative (7)'!$I$2),0))</f>
        <v>#N/A</v>
      </c>
      <c r="E143" s="217"/>
    </row>
    <row r="144" spans="1:8">
      <c r="A144" s="1470">
        <f>'Operating Detail (7)'!A103</f>
        <v>0</v>
      </c>
      <c r="B144" s="1471"/>
      <c r="C144" s="228"/>
      <c r="E144" s="217"/>
    </row>
    <row r="145" spans="1:8" s="731" customFormat="1" ht="13.5" thickBot="1">
      <c r="A145" s="1480" t="str">
        <f>'Operating Detail (7)'!A104</f>
        <v>TOTAL CAPITAL EXPENSES</v>
      </c>
      <c r="B145" s="1481"/>
      <c r="C145" s="734" t="e">
        <f>SUM(C137:C143)</f>
        <v>#N/A</v>
      </c>
      <c r="D145" s="735"/>
      <c r="E145" s="738"/>
      <c r="F145" s="739"/>
      <c r="G145" s="728"/>
      <c r="H145" s="728"/>
    </row>
    <row r="146" spans="1:8">
      <c r="A146" s="1471"/>
      <c r="B146" s="1471"/>
      <c r="C146" s="228"/>
    </row>
    <row r="147" spans="1:8" ht="13.5" thickBot="1">
      <c r="A147" s="1471"/>
      <c r="B147" s="1471"/>
      <c r="C147" s="228"/>
    </row>
    <row r="148" spans="1:8">
      <c r="A148" s="1478" t="s">
        <v>340</v>
      </c>
      <c r="B148" s="1479"/>
      <c r="C148" s="212" t="s">
        <v>339</v>
      </c>
      <c r="D148" s="211" t="s">
        <v>330</v>
      </c>
      <c r="E148" s="213" t="s">
        <v>331</v>
      </c>
    </row>
    <row r="149" spans="1:8">
      <c r="A149" s="1470"/>
      <c r="B149" s="1471"/>
      <c r="C149" s="228"/>
      <c r="E149" s="217"/>
    </row>
    <row r="150" spans="1:8">
      <c r="A150" s="1470"/>
      <c r="B150" s="1471"/>
      <c r="C150" s="228"/>
      <c r="E150" s="217"/>
    </row>
    <row r="151" spans="1:8">
      <c r="A151" s="1470"/>
      <c r="B151" s="1471"/>
      <c r="C151" s="228"/>
      <c r="E151" s="217"/>
    </row>
    <row r="152" spans="1:8">
      <c r="A152" s="1470"/>
      <c r="B152" s="1471"/>
      <c r="C152" s="228"/>
      <c r="E152" s="217"/>
    </row>
    <row r="153" spans="1:8">
      <c r="A153" s="1470"/>
      <c r="B153" s="1471"/>
      <c r="C153" s="228"/>
      <c r="E153" s="217"/>
    </row>
    <row r="154" spans="1:8">
      <c r="A154" s="1470"/>
      <c r="B154" s="1471"/>
      <c r="C154" s="228"/>
      <c r="E154" s="217"/>
    </row>
    <row r="155" spans="1:8">
      <c r="A155" s="1470"/>
      <c r="B155" s="1471"/>
      <c r="C155" s="228"/>
      <c r="E155" s="217"/>
    </row>
    <row r="156" spans="1:8">
      <c r="A156" s="1470"/>
      <c r="B156" s="1471"/>
      <c r="C156" s="228"/>
      <c r="E156" s="217"/>
    </row>
    <row r="157" spans="1:8">
      <c r="A157" s="1470"/>
      <c r="B157" s="1471"/>
      <c r="C157" s="228"/>
      <c r="E157" s="217"/>
    </row>
    <row r="158" spans="1:8">
      <c r="A158" s="1470"/>
      <c r="B158" s="1471"/>
      <c r="C158" s="228"/>
      <c r="E158" s="217"/>
    </row>
    <row r="159" spans="1:8">
      <c r="A159" s="1470"/>
      <c r="B159" s="1471"/>
      <c r="C159" s="228"/>
      <c r="E159" s="217"/>
    </row>
    <row r="160" spans="1:8">
      <c r="A160" s="1470"/>
      <c r="B160" s="1471"/>
      <c r="C160" s="228"/>
      <c r="E160" s="217"/>
    </row>
    <row r="161" spans="1:5">
      <c r="A161" s="1470"/>
      <c r="B161" s="1471"/>
      <c r="C161" s="228"/>
      <c r="E161" s="217"/>
    </row>
    <row r="162" spans="1:5">
      <c r="A162" s="1470"/>
      <c r="B162" s="1471"/>
      <c r="C162" s="228"/>
      <c r="E162" s="217"/>
    </row>
    <row r="163" spans="1:5">
      <c r="A163" s="1470"/>
      <c r="B163" s="1471"/>
      <c r="C163" s="228"/>
      <c r="E163" s="217"/>
    </row>
    <row r="164" spans="1:5">
      <c r="A164" s="1470"/>
      <c r="B164" s="1471"/>
      <c r="C164" s="228"/>
      <c r="E164" s="217"/>
    </row>
    <row r="165" spans="1:5">
      <c r="A165" s="1470"/>
      <c r="B165" s="1471"/>
      <c r="C165" s="228"/>
      <c r="E165" s="217"/>
    </row>
    <row r="166" spans="1:5">
      <c r="A166" s="1470"/>
      <c r="B166" s="1471"/>
      <c r="C166" s="228"/>
      <c r="E166" s="217"/>
    </row>
    <row r="167" spans="1:5">
      <c r="A167" s="1470"/>
      <c r="B167" s="1471"/>
      <c r="C167" s="228"/>
      <c r="E167" s="217"/>
    </row>
    <row r="168" spans="1:5">
      <c r="A168" s="1470"/>
      <c r="B168" s="1471"/>
      <c r="C168" s="228"/>
      <c r="E168" s="217"/>
    </row>
    <row r="169" spans="1:5">
      <c r="A169" s="1470"/>
      <c r="B169" s="1471"/>
      <c r="C169" s="228"/>
      <c r="E169" s="217"/>
    </row>
    <row r="170" spans="1:5">
      <c r="A170" s="1470"/>
      <c r="B170" s="1471"/>
      <c r="C170" s="228"/>
      <c r="E170" s="217"/>
    </row>
    <row r="171" spans="1:5">
      <c r="A171" s="1470"/>
      <c r="B171" s="1471"/>
      <c r="C171" s="228"/>
      <c r="E171" s="217"/>
    </row>
    <row r="172" spans="1:5">
      <c r="A172" s="1470"/>
      <c r="B172" s="1471"/>
      <c r="C172" s="228"/>
      <c r="E172" s="217"/>
    </row>
    <row r="173" spans="1:5">
      <c r="A173" s="1470"/>
      <c r="B173" s="1471"/>
      <c r="C173" s="228"/>
      <c r="E173" s="217"/>
    </row>
    <row r="174" spans="1:5">
      <c r="A174" s="1470"/>
      <c r="B174" s="1471"/>
      <c r="C174" s="228"/>
      <c r="E174" s="217"/>
    </row>
    <row r="175" spans="1:5">
      <c r="A175" s="1470"/>
      <c r="B175" s="1471"/>
      <c r="C175" s="228"/>
      <c r="E175" s="217"/>
    </row>
    <row r="176" spans="1:5">
      <c r="A176" s="1470"/>
      <c r="B176" s="1471"/>
      <c r="C176" s="228"/>
      <c r="E176" s="217"/>
    </row>
    <row r="177" spans="1:9">
      <c r="A177" s="1470"/>
      <c r="B177" s="1471"/>
      <c r="C177" s="228"/>
      <c r="E177" s="217"/>
    </row>
    <row r="178" spans="1:9" s="737" customFormat="1">
      <c r="A178" s="1646" t="s">
        <v>341</v>
      </c>
      <c r="B178" s="1647"/>
      <c r="C178" s="740">
        <f>SUM(C149:C177)</f>
        <v>0</v>
      </c>
      <c r="D178" s="741"/>
      <c r="E178" s="742"/>
      <c r="G178" s="743"/>
      <c r="H178" s="743"/>
    </row>
    <row r="179" spans="1:9" s="731" customFormat="1" ht="13.5" thickBot="1">
      <c r="A179" s="1648" t="s">
        <v>342</v>
      </c>
      <c r="B179" s="1649"/>
      <c r="C179" s="744" t="e">
        <f t="array" ref="C179">INDEX('Summary (7)'!$E30:$AH30,0,MATCH(1,('Summary (7)'!$E21:$AH21="New")*('Summary (7)'!$E88:$AH88='Budget Narrative (7)'!$I$2),0))</f>
        <v>#N/A</v>
      </c>
      <c r="D179" s="735"/>
      <c r="E179" s="738"/>
      <c r="G179" s="728"/>
      <c r="H179" s="728"/>
    </row>
    <row r="180" spans="1:9" s="731" customFormat="1">
      <c r="A180" s="1650" t="s">
        <v>343</v>
      </c>
      <c r="B180" s="1650"/>
      <c r="C180" s="745" t="e">
        <f>C179-C178</f>
        <v>#N/A</v>
      </c>
      <c r="D180" s="730"/>
      <c r="G180" s="728"/>
      <c r="H180" s="728"/>
    </row>
    <row r="181" spans="1:9" ht="13.5" thickBot="1">
      <c r="A181" s="1471"/>
      <c r="B181" s="1471"/>
      <c r="C181" s="228"/>
    </row>
    <row r="182" spans="1:9" ht="15">
      <c r="A182" s="1695" t="s">
        <v>344</v>
      </c>
      <c r="B182" s="1696"/>
      <c r="C182" s="1696"/>
      <c r="D182" s="1696"/>
      <c r="E182" s="1696"/>
      <c r="F182" s="1696"/>
      <c r="G182" s="1696"/>
      <c r="H182" s="1696"/>
      <c r="I182" s="1697"/>
    </row>
    <row r="183" spans="1:9">
      <c r="A183" s="1654" t="s">
        <v>345</v>
      </c>
      <c r="B183" s="1654"/>
      <c r="C183" s="1654"/>
      <c r="D183" s="367" t="s">
        <v>1</v>
      </c>
      <c r="E183" s="1655" t="s">
        <v>346</v>
      </c>
      <c r="F183" s="1655"/>
      <c r="G183" s="1655" t="s">
        <v>2</v>
      </c>
      <c r="H183" s="1655"/>
      <c r="I183" s="1655"/>
    </row>
    <row r="184" spans="1:9" ht="96.75" customHeight="1">
      <c r="A184" s="1678" t="s">
        <v>347</v>
      </c>
      <c r="B184" s="1678"/>
      <c r="C184" s="1678"/>
      <c r="D184" s="368" t="s">
        <v>348</v>
      </c>
      <c r="E184" s="1656"/>
      <c r="F184" s="1656"/>
      <c r="G184" s="1657" t="s">
        <v>349</v>
      </c>
      <c r="H184" s="1658"/>
      <c r="I184" s="1659"/>
    </row>
    <row r="185" spans="1:9">
      <c r="A185" s="1678"/>
      <c r="B185" s="1678"/>
      <c r="C185" s="1678"/>
      <c r="D185" s="368" t="s">
        <v>350</v>
      </c>
      <c r="E185" s="1666" t="s">
        <v>367</v>
      </c>
      <c r="F185" s="1667"/>
      <c r="G185" s="1660"/>
      <c r="H185" s="1661"/>
      <c r="I185" s="1662"/>
    </row>
    <row r="186" spans="1:9">
      <c r="A186" s="1678"/>
      <c r="B186" s="1678"/>
      <c r="C186" s="1678"/>
      <c r="D186" s="368" t="s">
        <v>351</v>
      </c>
      <c r="E186" s="1666" t="s">
        <v>368</v>
      </c>
      <c r="F186" s="1667"/>
      <c r="G186" s="1660"/>
      <c r="H186" s="1661"/>
      <c r="I186" s="1662"/>
    </row>
    <row r="187" spans="1:9" ht="25.5">
      <c r="A187" s="1678"/>
      <c r="B187" s="1678"/>
      <c r="C187" s="1678"/>
      <c r="D187" s="368" t="s">
        <v>352</v>
      </c>
      <c r="E187" s="1666" t="s">
        <v>369</v>
      </c>
      <c r="F187" s="1667"/>
      <c r="G187" s="1660"/>
      <c r="H187" s="1661"/>
      <c r="I187" s="1662"/>
    </row>
    <row r="188" spans="1:9" ht="25.5">
      <c r="A188" s="1678"/>
      <c r="B188" s="1678"/>
      <c r="C188" s="1678"/>
      <c r="D188" s="368" t="s">
        <v>353</v>
      </c>
      <c r="E188" s="1666" t="s">
        <v>370</v>
      </c>
      <c r="F188" s="1667"/>
      <c r="G188" s="1660"/>
      <c r="H188" s="1661"/>
      <c r="I188" s="1662"/>
    </row>
    <row r="189" spans="1:9" ht="25.5">
      <c r="A189" s="1678"/>
      <c r="B189" s="1678"/>
      <c r="C189" s="1678"/>
      <c r="D189" s="368" t="s">
        <v>354</v>
      </c>
      <c r="E189" s="1666" t="s">
        <v>370</v>
      </c>
      <c r="F189" s="1667"/>
      <c r="G189" s="1660"/>
      <c r="H189" s="1661"/>
      <c r="I189" s="1662"/>
    </row>
    <row r="190" spans="1:9">
      <c r="A190" s="1678"/>
      <c r="B190" s="1678"/>
      <c r="C190" s="1678"/>
      <c r="D190" s="368" t="s">
        <v>355</v>
      </c>
      <c r="E190" s="1666" t="s">
        <v>371</v>
      </c>
      <c r="F190" s="1667"/>
      <c r="G190" s="1660"/>
      <c r="H190" s="1661"/>
      <c r="I190" s="1662"/>
    </row>
    <row r="191" spans="1:9">
      <c r="A191" s="1678"/>
      <c r="B191" s="1678"/>
      <c r="C191" s="1678"/>
      <c r="D191" s="368" t="s">
        <v>356</v>
      </c>
      <c r="E191" s="1666" t="s">
        <v>372</v>
      </c>
      <c r="F191" s="1667"/>
      <c r="G191" s="1660"/>
      <c r="H191" s="1661"/>
      <c r="I191" s="1662"/>
    </row>
    <row r="192" spans="1:9" ht="25.5">
      <c r="A192" s="1678"/>
      <c r="B192" s="1678"/>
      <c r="C192" s="1678"/>
      <c r="D192" s="368" t="s">
        <v>357</v>
      </c>
      <c r="E192" s="1666" t="s">
        <v>373</v>
      </c>
      <c r="F192" s="1667"/>
      <c r="G192" s="1663"/>
      <c r="H192" s="1664"/>
      <c r="I192" s="1665"/>
    </row>
    <row r="193" spans="1:9">
      <c r="A193" s="1678"/>
      <c r="B193" s="1678"/>
      <c r="C193" s="1678"/>
      <c r="D193" s="369"/>
      <c r="E193" s="1673"/>
      <c r="F193" s="1674"/>
      <c r="G193" s="1675"/>
      <c r="H193" s="1676"/>
      <c r="I193" s="1677"/>
    </row>
    <row r="194" spans="1:9" ht="15.75">
      <c r="A194" s="1678"/>
      <c r="B194" s="1678"/>
      <c r="C194" s="1678"/>
      <c r="D194" s="368" t="s">
        <v>358</v>
      </c>
      <c r="E194" s="1666" t="s">
        <v>374</v>
      </c>
      <c r="F194" s="1667"/>
      <c r="G194" s="1669"/>
      <c r="H194" s="1669"/>
      <c r="I194" s="1669"/>
    </row>
    <row r="195" spans="1:9" ht="28.5">
      <c r="A195" s="1678"/>
      <c r="B195" s="1678"/>
      <c r="C195" s="1678"/>
      <c r="D195" s="368" t="s">
        <v>359</v>
      </c>
      <c r="E195" s="1666" t="s">
        <v>375</v>
      </c>
      <c r="F195" s="1667"/>
      <c r="G195" s="1669"/>
      <c r="H195" s="1669"/>
      <c r="I195" s="1669"/>
    </row>
    <row r="196" spans="1:9" ht="28.5">
      <c r="A196" s="1678"/>
      <c r="B196" s="1678"/>
      <c r="C196" s="1678"/>
      <c r="D196" s="368" t="s">
        <v>360</v>
      </c>
      <c r="E196" s="1666" t="s">
        <v>376</v>
      </c>
      <c r="F196" s="1667"/>
      <c r="G196" s="1669"/>
      <c r="H196" s="1669"/>
      <c r="I196" s="1669"/>
    </row>
    <row r="197" spans="1:9" ht="25.5">
      <c r="A197" s="1678" t="s">
        <v>361</v>
      </c>
      <c r="B197" s="1678"/>
      <c r="C197" s="1678"/>
      <c r="D197" s="828" t="s">
        <v>362</v>
      </c>
      <c r="E197" s="1666" t="s">
        <v>377</v>
      </c>
      <c r="F197" s="1667"/>
      <c r="G197" s="1669"/>
      <c r="H197" s="1669"/>
      <c r="I197" s="1669"/>
    </row>
    <row r="198" spans="1:9" ht="15.75">
      <c r="A198" s="1668" t="s">
        <v>363</v>
      </c>
      <c r="B198" s="1668"/>
      <c r="C198" s="1668"/>
      <c r="D198" s="828" t="s">
        <v>364</v>
      </c>
      <c r="E198" s="1667"/>
      <c r="F198" s="1667"/>
      <c r="G198" s="1669"/>
      <c r="H198" s="1669"/>
      <c r="I198" s="1669"/>
    </row>
    <row r="199" spans="1:9">
      <c r="A199" s="1670" t="s">
        <v>365</v>
      </c>
      <c r="B199" s="1670"/>
      <c r="C199" s="1670"/>
      <c r="D199" s="1670"/>
      <c r="E199" s="1670"/>
      <c r="F199" s="1670"/>
      <c r="G199" s="1670"/>
      <c r="H199" s="1670"/>
      <c r="I199" s="1670"/>
    </row>
    <row r="200" spans="1:9">
      <c r="A200" s="1671" t="s">
        <v>366</v>
      </c>
      <c r="B200" s="1672"/>
      <c r="C200" s="1672"/>
      <c r="D200" s="1672"/>
      <c r="E200" s="1672"/>
      <c r="F200" s="1672"/>
      <c r="G200" s="1672"/>
      <c r="H200" s="1672"/>
      <c r="I200" s="1672"/>
    </row>
    <row r="201" spans="1:9">
      <c r="A201" s="827">
        <f>'Operating Detail (7)'!A160</f>
        <v>0</v>
      </c>
      <c r="B201" s="827"/>
      <c r="C201" s="228"/>
    </row>
    <row r="202" spans="1:9">
      <c r="A202" s="827">
        <f>'Operating Detail (7)'!A161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189" priority="2">
      <formula>LEN(TRIM(B2))=0</formula>
    </cfRule>
  </conditionalFormatting>
  <conditionalFormatting sqref="B4:F45 C111:E120 C122:E131 C137:E143">
    <cfRule type="expression" dxfId="188" priority="17">
      <formula>$C4=0</formula>
    </cfRule>
  </conditionalFormatting>
  <conditionalFormatting sqref="C48">
    <cfRule type="expression" dxfId="187" priority="1">
      <formula>$A48=0</formula>
    </cfRule>
  </conditionalFormatting>
  <conditionalFormatting sqref="C106">
    <cfRule type="expression" dxfId="186" priority="15">
      <formula>$A106=0</formula>
    </cfRule>
  </conditionalFormatting>
  <conditionalFormatting sqref="C133">
    <cfRule type="expression" dxfId="185" priority="14">
      <formula>$A133=0</formula>
    </cfRule>
  </conditionalFormatting>
  <conditionalFormatting sqref="C145">
    <cfRule type="expression" dxfId="184" priority="13">
      <formula>$A145=0</formula>
    </cfRule>
  </conditionalFormatting>
  <conditionalFormatting sqref="C179">
    <cfRule type="expression" dxfId="183" priority="10">
      <formula>$C179=0</formula>
    </cfRule>
  </conditionalFormatting>
  <conditionalFormatting sqref="C180">
    <cfRule type="cellIs" dxfId="182" priority="9" operator="notBetween">
      <formula>-2</formula>
      <formula>2</formula>
    </cfRule>
  </conditionalFormatting>
  <conditionalFormatting sqref="C51:E92">
    <cfRule type="expression" dxfId="181" priority="5">
      <formula>$C51=0</formula>
    </cfRule>
  </conditionalFormatting>
  <conditionalFormatting sqref="C94:E105">
    <cfRule type="expression" dxfId="180" priority="3">
      <formula>$C94=0</formula>
    </cfRule>
  </conditionalFormatting>
  <conditionalFormatting sqref="C149:E177">
    <cfRule type="expression" dxfId="179" priority="11">
      <formula>$C149=0</formula>
    </cfRule>
  </conditionalFormatting>
  <conditionalFormatting sqref="D51:E92">
    <cfRule type="containsBlanks" dxfId="178" priority="6">
      <formula>LEN(TRIM(D51))=0</formula>
    </cfRule>
  </conditionalFormatting>
  <conditionalFormatting sqref="D94:E104">
    <cfRule type="containsBlanks" dxfId="177" priority="4">
      <formula>LEN(TRIM(D94))=0</formula>
    </cfRule>
  </conditionalFormatting>
  <conditionalFormatting sqref="D149:E177">
    <cfRule type="containsBlanks" dxfId="176" priority="12">
      <formula>LEN(TRIM(D149))=0</formula>
    </cfRule>
  </conditionalFormatting>
  <conditionalFormatting sqref="D4:F45 D111:E120 D122:E131 D137:E143">
    <cfRule type="containsBlanks" dxfId="175" priority="18">
      <formula>LEN(TRIM(D4))=0</formula>
    </cfRule>
  </conditionalFormatting>
  <hyperlinks>
    <hyperlink ref="A200" r:id="rId1" xr:uid="{00000000-0004-0000-1E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ADA4A835-92B0-4347-A664-91D7AA3DE07C}">
          <x14:formula1>
            <xm:f>'Dropdown Lists'!$F$2:$F$31</xm:f>
          </x14:formula1>
          <xm:sqref>B2:C2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M93"/>
  <sheetViews>
    <sheetView showGridLines="0" topLeftCell="A40" zoomScaleNormal="100" workbookViewId="0">
      <pane xSplit="4" topLeftCell="E1" activePane="topRight" state="frozen"/>
      <selection activeCell="C9" sqref="C9:I9"/>
      <selection pane="topRight" activeCell="C9" sqref="C9:I9"/>
    </sheetView>
  </sheetViews>
  <sheetFormatPr defaultColWidth="11.42578125" defaultRowHeight="15.75" outlineLevelCol="1"/>
  <cols>
    <col min="1" max="1" width="18" style="33" customWidth="1"/>
    <col min="2" max="3" width="15.42578125" style="33" customWidth="1"/>
    <col min="4" max="4" width="13.7109375" style="33" customWidth="1"/>
    <col min="5" max="6" width="16.5703125" style="33" customWidth="1" outlineLevel="1"/>
    <col min="7" max="7" width="16.5703125" style="33" customWidth="1"/>
    <col min="8" max="9" width="16.5703125" style="33" customWidth="1" outlineLevel="1"/>
    <col min="10" max="10" width="16.5703125" style="33" customWidth="1"/>
    <col min="11" max="12" width="16.5703125" style="33" customWidth="1" outlineLevel="1"/>
    <col min="13" max="13" width="16.5703125" style="33" customWidth="1"/>
    <col min="14" max="15" width="16.5703125" style="33" customWidth="1" outlineLevel="1"/>
    <col min="16" max="16" width="16.5703125" style="33" customWidth="1"/>
    <col min="17" max="18" width="16.5703125" style="33" customWidth="1" outlineLevel="1"/>
    <col min="19" max="19" width="16.5703125" style="33" customWidth="1"/>
    <col min="20" max="21" width="16.5703125" style="33" customWidth="1" outlineLevel="1"/>
    <col min="22" max="22" width="16.5703125" style="33" customWidth="1"/>
    <col min="23" max="24" width="16.5703125" style="33" customWidth="1" outlineLevel="1"/>
    <col min="25" max="25" width="16.5703125" style="33" customWidth="1"/>
    <col min="26" max="27" width="16.5703125" style="33" customWidth="1" outlineLevel="1"/>
    <col min="28" max="28" width="16.5703125" style="33" customWidth="1"/>
    <col min="29" max="30" width="16.5703125" style="33" customWidth="1" outlineLevel="1"/>
    <col min="31" max="31" width="16.5703125" style="33" customWidth="1"/>
    <col min="32" max="33" width="16.5703125" style="33" customWidth="1" outlineLevel="1"/>
    <col min="34" max="37" width="16.5703125" style="33" customWidth="1"/>
    <col min="38" max="38" width="14.28515625" style="33" customWidth="1"/>
    <col min="39" max="39" width="14" style="33" bestFit="1" customWidth="1"/>
    <col min="40" max="41" width="21.140625" style="33" customWidth="1"/>
    <col min="42" max="42" width="14" style="33" bestFit="1" customWidth="1"/>
    <col min="43" max="16384" width="11.42578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45413</v>
      </c>
      <c r="C5" s="817">
        <f>'Summary - SS'!C5</f>
        <v>46934</v>
      </c>
      <c r="D5" s="810">
        <f>ROUNDUP(YEARFRAC(B5,C5),0)</f>
        <v>5</v>
      </c>
    </row>
    <row r="6" spans="1:29">
      <c r="A6" s="35" t="s">
        <v>226</v>
      </c>
      <c r="B6" s="817">
        <f>B5</f>
        <v>45413</v>
      </c>
      <c r="C6" s="817" t="e">
        <f>'Summary - SS'!#REF!</f>
        <v>#REF!</v>
      </c>
      <c r="D6" s="810" t="e">
        <f>ROUNDUP(YEARFRAC(B6,C6),0)</f>
        <v>#REF!</v>
      </c>
    </row>
    <row r="7" spans="1:29" ht="15.75" customHeight="1">
      <c r="A7" s="37" t="s">
        <v>378</v>
      </c>
      <c r="B7" s="1309">
        <f>'Summary - SS'!B6</f>
        <v>0</v>
      </c>
      <c r="C7" s="1300">
        <f>'Summary - SS'!C6</f>
        <v>0</v>
      </c>
      <c r="D7" s="1310">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6" t="str">
        <f>'Summary - SS'!B7</f>
        <v>RFQ #142 TAY Site in SOMA</v>
      </c>
      <c r="C8" s="1457">
        <f>'Summary - SS'!C7</f>
        <v>0</v>
      </c>
      <c r="D8" s="1458">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3" t="e">
        <f>'Summary - SS'!#REF!</f>
        <v>#REF!</v>
      </c>
      <c r="C9" s="1183" t="e">
        <f>'Summary - SS'!#REF!</f>
        <v>#REF!</v>
      </c>
      <c r="D9" s="1183"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3" t="e">
        <f>'Summary - SS'!#REF!</f>
        <v>#REF!</v>
      </c>
      <c r="C10" s="1183" t="e">
        <f>'Summary - SS'!#REF!</f>
        <v>#REF!</v>
      </c>
      <c r="D10" s="1183"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4" t="e">
        <f>'Summary - SS'!#REF!</f>
        <v>#REF!</v>
      </c>
      <c r="C11" s="1584" t="e">
        <f>'Summary - SS'!#REF!</f>
        <v>#REF!</v>
      </c>
      <c r="D11" s="1584" t="e">
        <f>'Summary - SS'!#REF!</f>
        <v>#REF!</v>
      </c>
    </row>
    <row r="12" spans="1:29">
      <c r="A12" s="34" t="s">
        <v>283</v>
      </c>
      <c r="B12" s="1698"/>
      <c r="C12" s="1699"/>
      <c r="D12" s="1700"/>
    </row>
    <row r="13" spans="1:29">
      <c r="A13" s="32" t="s">
        <v>258</v>
      </c>
      <c r="B13" s="193" t="s">
        <v>380</v>
      </c>
      <c r="C13" s="390" t="s">
        <v>260</v>
      </c>
      <c r="D13" s="1689">
        <f>'Summary - SS'!D9</f>
        <v>0</v>
      </c>
    </row>
    <row r="14" spans="1:29">
      <c r="A14" s="34" t="s">
        <v>381</v>
      </c>
      <c r="B14" s="881">
        <f>AI53</f>
        <v>0</v>
      </c>
      <c r="C14" s="881">
        <f>AK53</f>
        <v>0</v>
      </c>
      <c r="D14" s="1690"/>
    </row>
    <row r="15" spans="1:29" ht="18.75" customHeight="1">
      <c r="A15" s="34" t="s">
        <v>382</v>
      </c>
      <c r="B15" s="253" t="e">
        <f>'Summary (ALL Budgets)'!#REF!</f>
        <v>#REF!</v>
      </c>
      <c r="C15" s="253" t="e">
        <f>'Summary (ALL Budgets)'!#REF!</f>
        <v>#REF!</v>
      </c>
      <c r="D15" s="1690"/>
    </row>
    <row r="16" spans="1:29" s="32" customFormat="1" ht="18.75" customHeight="1">
      <c r="A16" s="192" t="s">
        <v>383</v>
      </c>
      <c r="B16" s="253" t="e">
        <f>'Summary - SS'!#REF!</f>
        <v>#REF!</v>
      </c>
      <c r="C16" s="253" t="e">
        <f>'Summary (ALL Budgets)'!#REF!</f>
        <v>#REF!</v>
      </c>
      <c r="D16" s="1691"/>
    </row>
    <row r="17" spans="1:38" s="646" customFormat="1" ht="18.75" customHeight="1" thickBot="1">
      <c r="A17" s="642"/>
      <c r="B17" s="642"/>
      <c r="C17" s="642"/>
      <c r="D17" s="642"/>
      <c r="E17" s="1574" t="e">
        <f>IF((AND(F87&gt;$D$5,F87&lt;=$D$6)),"EXTENSION YEAR"," ")</f>
        <v>#REF!</v>
      </c>
      <c r="F17" s="1574"/>
      <c r="G17" s="1574"/>
      <c r="H17" s="1574" t="e">
        <f>IF((AND(I87&gt;$D$5,I87&lt;=$D$6)),"EXTENSION YEAR"," ")</f>
        <v>#REF!</v>
      </c>
      <c r="I17" s="1574"/>
      <c r="J17" s="1574"/>
      <c r="K17" s="1574" t="e">
        <f>IF((AND(L87&gt;$D$5,L87&lt;=$D$6)),"EXTENSION YEAR"," ")</f>
        <v>#REF!</v>
      </c>
      <c r="L17" s="1574"/>
      <c r="M17" s="1574"/>
      <c r="N17" s="1574" t="e">
        <f>IF((AND(O87&gt;$D$5,O87&lt;=$D$6)),"EXTENSION YEAR"," ")</f>
        <v>#REF!</v>
      </c>
      <c r="O17" s="1574"/>
      <c r="P17" s="1574"/>
      <c r="Q17" s="1574" t="e">
        <f>IF((AND(R87&gt;$D$5,R87&lt;=$D$6)),"EXTENSION YEAR"," ")</f>
        <v>#REF!</v>
      </c>
      <c r="R17" s="1574"/>
      <c r="S17" s="1574"/>
      <c r="T17" s="1574" t="e">
        <f>IF((AND(U87&gt;$D$5,U87&lt;=$D$6)),"EXTENSION YEAR"," ")</f>
        <v>#REF!</v>
      </c>
      <c r="U17" s="1574"/>
      <c r="V17" s="1574"/>
      <c r="W17" s="1574" t="e">
        <f>IF((AND(X87&gt;$D$5,X87&lt;=$D$6)),"EXTENSION YEAR"," ")</f>
        <v>#REF!</v>
      </c>
      <c r="X17" s="1574"/>
      <c r="Y17" s="1574"/>
      <c r="Z17" s="1574" t="e">
        <f>IF((AND(AA87&gt;$D$5,AA87&lt;=$D$6)),"EXTENSION YEAR"," ")</f>
        <v>#REF!</v>
      </c>
      <c r="AA17" s="1574"/>
      <c r="AB17" s="1574"/>
      <c r="AC17" s="1574" t="e">
        <f>IF((AND(AD87&gt;$D$5,AD87&lt;=$D$6)),"EXTENSION YEAR"," ")</f>
        <v>#REF!</v>
      </c>
      <c r="AD17" s="1574"/>
      <c r="AE17" s="1574"/>
      <c r="AF17" s="1574" t="e">
        <f>IF((AND(AG87&gt;$D$5,AG87&lt;=$D$6)),"EXTENSION YEAR"," ")</f>
        <v>#REF!</v>
      </c>
      <c r="AG17" s="1574"/>
      <c r="AH17" s="1574"/>
      <c r="AI17" s="645"/>
      <c r="AJ17" s="645"/>
      <c r="AK17" s="645"/>
    </row>
    <row r="18" spans="1:38" s="73" customFormat="1" ht="18.75" customHeight="1">
      <c r="E18" s="1246" t="s">
        <v>237</v>
      </c>
      <c r="F18" s="1247"/>
      <c r="G18" s="1248"/>
      <c r="H18" s="1250" t="s">
        <v>238</v>
      </c>
      <c r="I18" s="1250"/>
      <c r="J18" s="1251"/>
      <c r="K18" s="1253" t="s">
        <v>239</v>
      </c>
      <c r="L18" s="1253"/>
      <c r="M18" s="1253"/>
      <c r="N18" s="1255" t="s">
        <v>240</v>
      </c>
      <c r="O18" s="1256"/>
      <c r="P18" s="1257"/>
      <c r="Q18" s="1258" t="s">
        <v>241</v>
      </c>
      <c r="R18" s="1259"/>
      <c r="S18" s="1260"/>
      <c r="T18" s="1261" t="s">
        <v>242</v>
      </c>
      <c r="U18" s="1261"/>
      <c r="V18" s="1261"/>
      <c r="W18" s="1218" t="s">
        <v>243</v>
      </c>
      <c r="X18" s="1219"/>
      <c r="Y18" s="1220"/>
      <c r="Z18" s="1221" t="s">
        <v>244</v>
      </c>
      <c r="AA18" s="1222"/>
      <c r="AB18" s="1223"/>
      <c r="AC18" s="1224" t="s">
        <v>245</v>
      </c>
      <c r="AD18" s="1225"/>
      <c r="AE18" s="1226"/>
      <c r="AF18" s="1227" t="s">
        <v>246</v>
      </c>
      <c r="AG18" s="1228"/>
      <c r="AH18" s="1228"/>
      <c r="AI18" s="1575" t="s">
        <v>259</v>
      </c>
      <c r="AJ18" s="1576"/>
      <c r="AK18" s="1577"/>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5/1/2024 - 6/30/2028</v>
      </c>
      <c r="AJ19" s="668" t="str">
        <f>CONCATENATE(AJ92," - ",AJ93)</f>
        <v>5/1/2024 - 6/30/2028</v>
      </c>
      <c r="AK19" s="669" t="str">
        <f>CONCATENATE(AK92," - ",AK93)</f>
        <v>5/1/2024 - 6/30/2028</v>
      </c>
    </row>
    <row r="20" spans="1:38">
      <c r="A20" s="94"/>
      <c r="B20" s="94"/>
      <c r="C20" s="94"/>
      <c r="D20" s="94"/>
      <c r="E20" s="442" t="e">
        <f>_xlfn.CONCAT(ROUND(YEARFRAC(E88,E89),0)*12," Months")</f>
        <v>#REF!</v>
      </c>
      <c r="F20" s="74" t="e">
        <f t="shared" ref="F20:AH20" si="1">_xlfn.CONCAT(ROUND(YEARFRAC(F88,F89),0)*12," Months")</f>
        <v>#REF!</v>
      </c>
      <c r="G20" s="443" t="str">
        <f t="shared" si="1"/>
        <v>0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9" t="e">
        <f>IF($B$10="New Agreement","","Current")</f>
        <v>#REF!</v>
      </c>
      <c r="AJ20" s="1573" t="e">
        <f>'Summary - SS'!#REF!</f>
        <v>#REF!</v>
      </c>
      <c r="AK20" s="1571"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70"/>
      <c r="AJ21" s="1483"/>
      <c r="AK21" s="1572"/>
    </row>
    <row r="22" spans="1:38">
      <c r="A22" s="1315" t="s">
        <v>261</v>
      </c>
      <c r="B22" s="1307"/>
      <c r="C22" s="1307"/>
      <c r="D22" s="1307"/>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4" t="s">
        <v>262</v>
      </c>
      <c r="B23" s="1201"/>
      <c r="C23" s="1201"/>
      <c r="D23" s="1201"/>
      <c r="E23" s="55">
        <f>'Salary Detail (8)'!G62</f>
        <v>0</v>
      </c>
      <c r="F23" s="54">
        <f>'Salary Detail (8)'!H62</f>
        <v>0</v>
      </c>
      <c r="G23" s="266">
        <f>'Salary Detail (8)'!I62</f>
        <v>0</v>
      </c>
      <c r="H23" s="124">
        <f>'Salary Detail (8)'!N62</f>
        <v>0</v>
      </c>
      <c r="I23" s="54">
        <f>'Salary Detail (8)'!O62</f>
        <v>0</v>
      </c>
      <c r="J23" s="266">
        <f>'Salary Detail (8)'!P62</f>
        <v>0</v>
      </c>
      <c r="K23" s="124">
        <f>'Salary Detail (8)'!U62</f>
        <v>0</v>
      </c>
      <c r="L23" s="54">
        <f>'Salary Detail (8)'!V62</f>
        <v>0</v>
      </c>
      <c r="M23" s="265">
        <f>'Salary Detail (8)'!W62</f>
        <v>0</v>
      </c>
      <c r="N23" s="55">
        <f>'Salary Detail (8)'!AB62</f>
        <v>0</v>
      </c>
      <c r="O23" s="54">
        <f>'Salary Detail (8)'!AC62</f>
        <v>0</v>
      </c>
      <c r="P23" s="266">
        <f>'Salary Detail (8)'!AD62</f>
        <v>0</v>
      </c>
      <c r="Q23" s="55">
        <f>'Salary Detail (8)'!AI62</f>
        <v>0</v>
      </c>
      <c r="R23" s="54">
        <f>'Salary Detail (8)'!AJ62</f>
        <v>0</v>
      </c>
      <c r="S23" s="266">
        <f>'Salary Detail (8)'!AK62</f>
        <v>0</v>
      </c>
      <c r="T23" s="124">
        <f>'Salary Detail (8)'!AP62</f>
        <v>0</v>
      </c>
      <c r="U23" s="54">
        <f>'Salary Detail (8)'!AQ62</f>
        <v>0</v>
      </c>
      <c r="V23" s="265">
        <f>'Salary Detail (8)'!AR62</f>
        <v>0</v>
      </c>
      <c r="W23" s="55">
        <f>'Salary Detail (8)'!AW62</f>
        <v>0</v>
      </c>
      <c r="X23" s="54">
        <f>'Salary Detail (8)'!AX62</f>
        <v>0</v>
      </c>
      <c r="Y23" s="266">
        <f>'Salary Detail (8)'!AY62</f>
        <v>0</v>
      </c>
      <c r="Z23" s="55">
        <f>'Salary Detail (8)'!BD62</f>
        <v>0</v>
      </c>
      <c r="AA23" s="54">
        <f>'Salary Detail (8)'!BE62</f>
        <v>0</v>
      </c>
      <c r="AB23" s="266">
        <f>'Salary Detail (8)'!BF62</f>
        <v>0</v>
      </c>
      <c r="AC23" s="55">
        <f>'Salary Detail (8)'!BK62</f>
        <v>0</v>
      </c>
      <c r="AD23" s="54">
        <f>'Salary Detail (8)'!BL62</f>
        <v>0</v>
      </c>
      <c r="AE23" s="266">
        <f>'Salary Detail (8)'!BM62</f>
        <v>0</v>
      </c>
      <c r="AF23" s="55">
        <f>'Salary Detail (8)'!BR62</f>
        <v>0</v>
      </c>
      <c r="AG23" s="54">
        <f>'Salary Detail (8)'!BS62</f>
        <v>0</v>
      </c>
      <c r="AH23" s="266">
        <f>'Salary Detail (8)'!BT62</f>
        <v>0</v>
      </c>
      <c r="AI23" s="254">
        <f t="shared" ref="AI23:AK25" si="2">SUM(E23,H23,K23,N23,Q23,T23,W23,Z23,AC23,AF23)</f>
        <v>0</v>
      </c>
      <c r="AJ23" s="255">
        <f t="shared" si="2"/>
        <v>0</v>
      </c>
      <c r="AK23" s="45">
        <f t="shared" si="2"/>
        <v>0</v>
      </c>
    </row>
    <row r="24" spans="1:38">
      <c r="A24" s="1201" t="s">
        <v>263</v>
      </c>
      <c r="B24" s="1201"/>
      <c r="C24" s="1201"/>
      <c r="D24" s="1201"/>
      <c r="E24" s="38">
        <f>'Operating Detail (8)'!C68</f>
        <v>0</v>
      </c>
      <c r="F24" s="39">
        <f>'Operating Detail (8)'!D68</f>
        <v>0</v>
      </c>
      <c r="G24" s="267">
        <f>'Operating Detail (8)'!E68</f>
        <v>0</v>
      </c>
      <c r="H24" s="125">
        <f>'Operating Detail (8)'!F68</f>
        <v>0</v>
      </c>
      <c r="I24" s="39">
        <f>'Operating Detail (8)'!G68</f>
        <v>0</v>
      </c>
      <c r="J24" s="267">
        <f>'Operating Detail (8)'!H68</f>
        <v>0</v>
      </c>
      <c r="K24" s="125">
        <f>'Operating Detail (8)'!I68</f>
        <v>0</v>
      </c>
      <c r="L24" s="39">
        <f>'Operating Detail (8)'!J68</f>
        <v>0</v>
      </c>
      <c r="M24" s="256">
        <f>'Operating Detail (8)'!K68</f>
        <v>0</v>
      </c>
      <c r="N24" s="38">
        <f>'Operating Detail (8)'!L68</f>
        <v>0</v>
      </c>
      <c r="O24" s="39">
        <f>'Operating Detail (8)'!M68</f>
        <v>0</v>
      </c>
      <c r="P24" s="267">
        <f>'Operating Detail (8)'!N68</f>
        <v>0</v>
      </c>
      <c r="Q24" s="38">
        <f>'Operating Detail (8)'!O68</f>
        <v>0</v>
      </c>
      <c r="R24" s="39">
        <f>'Operating Detail (8)'!P68</f>
        <v>0</v>
      </c>
      <c r="S24" s="267">
        <f>'Operating Detail (8)'!Q68</f>
        <v>0</v>
      </c>
      <c r="T24" s="125">
        <f>'Operating Detail (8)'!R68</f>
        <v>0</v>
      </c>
      <c r="U24" s="39">
        <f>'Operating Detail (8)'!S68</f>
        <v>0</v>
      </c>
      <c r="V24" s="256">
        <f>'Operating Detail (8)'!T68</f>
        <v>0</v>
      </c>
      <c r="W24" s="38">
        <f>'Operating Detail (8)'!U68</f>
        <v>0</v>
      </c>
      <c r="X24" s="39">
        <f>'Operating Detail (8)'!V68</f>
        <v>0</v>
      </c>
      <c r="Y24" s="267">
        <f>'Operating Detail (8)'!W68</f>
        <v>0</v>
      </c>
      <c r="Z24" s="38">
        <f>'Operating Detail (8)'!X68</f>
        <v>0</v>
      </c>
      <c r="AA24" s="39">
        <f>'Operating Detail (8)'!Y68</f>
        <v>0</v>
      </c>
      <c r="AB24" s="267">
        <f>'Operating Detail (8)'!Z68</f>
        <v>0</v>
      </c>
      <c r="AC24" s="38">
        <f>'Operating Detail (8)'!AA68</f>
        <v>0</v>
      </c>
      <c r="AD24" s="39">
        <f>'Operating Detail (8)'!AB68</f>
        <v>0</v>
      </c>
      <c r="AE24" s="267">
        <f>'Operating Detail (8)'!AC68</f>
        <v>0</v>
      </c>
      <c r="AF24" s="38">
        <f>'Operating Detail (8)'!AD68</f>
        <v>0</v>
      </c>
      <c r="AG24" s="39">
        <f>'Operating Detail (8)'!AE68</f>
        <v>0</v>
      </c>
      <c r="AH24" s="267">
        <f>'Operating Detail (8)'!AF68</f>
        <v>0</v>
      </c>
      <c r="AI24" s="256">
        <f t="shared" si="2"/>
        <v>0</v>
      </c>
      <c r="AJ24" s="257">
        <f t="shared" si="2"/>
        <v>0</v>
      </c>
      <c r="AK24" s="40">
        <f t="shared" si="2"/>
        <v>0</v>
      </c>
      <c r="AL24" s="41"/>
    </row>
    <row r="25" spans="1:38" s="42" customFormat="1">
      <c r="A25" s="1201" t="s">
        <v>264</v>
      </c>
      <c r="B25" s="1201"/>
      <c r="C25" s="1201"/>
      <c r="D25" s="1201"/>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17" t="s">
        <v>265</v>
      </c>
      <c r="B26" s="1317"/>
      <c r="C26" s="1317"/>
      <c r="D26" s="1317"/>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1" t="s">
        <v>285</v>
      </c>
      <c r="B27" s="1201"/>
      <c r="C27" s="1201"/>
      <c r="D27" s="1201"/>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27" si="4">SUM(E27,H27,K27,N27,Q27,T27,W27,Z27,AC27,AF27)</f>
        <v>0</v>
      </c>
      <c r="AJ27" s="257">
        <f t="shared" si="4"/>
        <v>0</v>
      </c>
      <c r="AK27" s="40">
        <f t="shared" si="4"/>
        <v>0</v>
      </c>
    </row>
    <row r="28" spans="1:38">
      <c r="A28" s="1201" t="s">
        <v>267</v>
      </c>
      <c r="B28" s="1201"/>
      <c r="C28" s="1201"/>
      <c r="D28" s="1201"/>
      <c r="E28" s="268">
        <f>'Operating Detail (8)'!C93</f>
        <v>0</v>
      </c>
      <c r="F28" s="269">
        <f>'Operating Detail (8)'!D93</f>
        <v>0</v>
      </c>
      <c r="G28" s="271">
        <f>'Operating Detail (8)'!E93</f>
        <v>0</v>
      </c>
      <c r="H28" s="272">
        <f>'Operating Detail (8)'!F93</f>
        <v>0</v>
      </c>
      <c r="I28" s="269">
        <f>'Operating Detail (8)'!G93</f>
        <v>0</v>
      </c>
      <c r="J28" s="271">
        <f>'Operating Detail (8)'!H93</f>
        <v>0</v>
      </c>
      <c r="K28" s="272">
        <f>'Operating Detail (8)'!I93</f>
        <v>0</v>
      </c>
      <c r="L28" s="269">
        <f>'Operating Detail (8)'!J93</f>
        <v>0</v>
      </c>
      <c r="M28" s="270">
        <f>'Operating Detail (8)'!K93</f>
        <v>0</v>
      </c>
      <c r="N28" s="268">
        <f>'Operating Detail (8)'!L93</f>
        <v>0</v>
      </c>
      <c r="O28" s="269">
        <f>'Operating Detail (8)'!M93</f>
        <v>0</v>
      </c>
      <c r="P28" s="271">
        <f>'Operating Detail (8)'!N93</f>
        <v>0</v>
      </c>
      <c r="Q28" s="268">
        <f>'Operating Detail (8)'!O93</f>
        <v>0</v>
      </c>
      <c r="R28" s="269">
        <f>'Operating Detail (8)'!P93</f>
        <v>0</v>
      </c>
      <c r="S28" s="271">
        <f>'Operating Detail (8)'!Q93</f>
        <v>0</v>
      </c>
      <c r="T28" s="272">
        <f>'Operating Detail (8)'!R93</f>
        <v>0</v>
      </c>
      <c r="U28" s="269">
        <f>'Operating Detail (8)'!S93</f>
        <v>0</v>
      </c>
      <c r="V28" s="270">
        <f>'Operating Detail (8)'!T93</f>
        <v>0</v>
      </c>
      <c r="W28" s="268">
        <f>'Operating Detail (8)'!U93</f>
        <v>0</v>
      </c>
      <c r="X28" s="269">
        <f>'Operating Detail (8)'!V93</f>
        <v>0</v>
      </c>
      <c r="Y28" s="271">
        <f>'Operating Detail (8)'!W93</f>
        <v>0</v>
      </c>
      <c r="Z28" s="268">
        <f>'Operating Detail (8)'!X93</f>
        <v>0</v>
      </c>
      <c r="AA28" s="269">
        <f>'Operating Detail (8)'!Y93</f>
        <v>0</v>
      </c>
      <c r="AB28" s="271">
        <f>'Operating Detail (8)'!Z93</f>
        <v>0</v>
      </c>
      <c r="AC28" s="268">
        <f>'Operating Detail (8)'!AA93</f>
        <v>0</v>
      </c>
      <c r="AD28" s="269">
        <f>'Operating Detail (8)'!AB93</f>
        <v>0</v>
      </c>
      <c r="AE28" s="271">
        <f>'Operating Detail (8)'!AC93</f>
        <v>0</v>
      </c>
      <c r="AF28" s="268">
        <f>'Operating Detail (8)'!AD93</f>
        <v>0</v>
      </c>
      <c r="AG28" s="269">
        <f>'Operating Detail (8)'!AE93</f>
        <v>0</v>
      </c>
      <c r="AH28" s="271">
        <f>'Operating Detail (8)'!AF93</f>
        <v>0</v>
      </c>
      <c r="AI28" s="256">
        <f t="shared" ref="AI28:AK30" si="5">SUM(E28,H28,K28,N28,Q28,T28,W28,Z28,AC28,AF28)</f>
        <v>0</v>
      </c>
      <c r="AJ28" s="257">
        <f t="shared" si="5"/>
        <v>0</v>
      </c>
      <c r="AK28" s="40">
        <f t="shared" si="5"/>
        <v>0</v>
      </c>
    </row>
    <row r="29" spans="1:38">
      <c r="A29" s="1201" t="s">
        <v>286</v>
      </c>
      <c r="B29" s="1201"/>
      <c r="C29" s="1201"/>
      <c r="D29" s="1201"/>
      <c r="E29" s="273">
        <f>'Operating Detail (8)'!C104</f>
        <v>0</v>
      </c>
      <c r="F29" s="269">
        <f>'Operating Detail (8)'!D104</f>
        <v>0</v>
      </c>
      <c r="G29" s="271">
        <f>'Operating Detail (8)'!E104</f>
        <v>0</v>
      </c>
      <c r="H29" s="274">
        <f>'Operating Detail (8)'!F104</f>
        <v>0</v>
      </c>
      <c r="I29" s="269">
        <f>'Operating Detail (8)'!G104</f>
        <v>0</v>
      </c>
      <c r="J29" s="271">
        <f>'Operating Detail (8)'!H104</f>
        <v>0</v>
      </c>
      <c r="K29" s="274">
        <f>'Operating Detail (8)'!I104</f>
        <v>0</v>
      </c>
      <c r="L29" s="269">
        <f>'Operating Detail (8)'!J104</f>
        <v>0</v>
      </c>
      <c r="M29" s="270">
        <f>'Operating Detail (8)'!K104</f>
        <v>0</v>
      </c>
      <c r="N29" s="273">
        <f>'Operating Detail (8)'!L104</f>
        <v>0</v>
      </c>
      <c r="O29" s="269">
        <f>'Operating Detail (8)'!M104</f>
        <v>0</v>
      </c>
      <c r="P29" s="271">
        <f>'Operating Detail (8)'!N104</f>
        <v>0</v>
      </c>
      <c r="Q29" s="273">
        <f>'Operating Detail (8)'!O104</f>
        <v>0</v>
      </c>
      <c r="R29" s="269">
        <f>'Operating Detail (8)'!P104</f>
        <v>0</v>
      </c>
      <c r="S29" s="271">
        <f>'Operating Detail (8)'!Q104</f>
        <v>0</v>
      </c>
      <c r="T29" s="274">
        <f>'Operating Detail (8)'!R104</f>
        <v>0</v>
      </c>
      <c r="U29" s="269">
        <f>'Operating Detail (8)'!S104</f>
        <v>0</v>
      </c>
      <c r="V29" s="270">
        <f>'Operating Detail (8)'!T104</f>
        <v>0</v>
      </c>
      <c r="W29" s="273">
        <f>'Operating Detail (8)'!U104</f>
        <v>0</v>
      </c>
      <c r="X29" s="269">
        <f>'Operating Detail (8)'!V104</f>
        <v>0</v>
      </c>
      <c r="Y29" s="271">
        <f>'Operating Detail (8)'!W104</f>
        <v>0</v>
      </c>
      <c r="Z29" s="273">
        <f>'Operating Detail (8)'!X104</f>
        <v>0</v>
      </c>
      <c r="AA29" s="269">
        <f>'Operating Detail (8)'!Y104</f>
        <v>0</v>
      </c>
      <c r="AB29" s="271">
        <f>'Operating Detail (8)'!Z104</f>
        <v>0</v>
      </c>
      <c r="AC29" s="273">
        <f>'Operating Detail (8)'!AA104</f>
        <v>0</v>
      </c>
      <c r="AD29" s="269">
        <f>'Operating Detail (8)'!AB104</f>
        <v>0</v>
      </c>
      <c r="AE29" s="271">
        <f>'Operating Detail (8)'!AC104</f>
        <v>0</v>
      </c>
      <c r="AF29" s="273">
        <f>'Operating Detail (8)'!AD104</f>
        <v>0</v>
      </c>
      <c r="AG29" s="269">
        <f>'Operating Detail (8)'!AE104</f>
        <v>0</v>
      </c>
      <c r="AH29" s="271">
        <f>'Operating Detail (8)'!AF104</f>
        <v>0</v>
      </c>
      <c r="AI29" s="256">
        <f t="shared" si="5"/>
        <v>0</v>
      </c>
      <c r="AJ29" s="257">
        <f t="shared" si="5"/>
        <v>0</v>
      </c>
      <c r="AK29" s="40">
        <f t="shared" si="5"/>
        <v>0</v>
      </c>
    </row>
    <row r="30" spans="1:38" s="32" customFormat="1">
      <c r="A30" s="1201" t="s">
        <v>287</v>
      </c>
      <c r="B30" s="1201"/>
      <c r="C30" s="1201"/>
      <c r="D30" s="1201"/>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5"/>
        <v>0</v>
      </c>
      <c r="AJ30" s="257">
        <f t="shared" si="5"/>
        <v>0</v>
      </c>
      <c r="AK30" s="40">
        <f t="shared" si="5"/>
        <v>0</v>
      </c>
      <c r="AL30" s="183"/>
    </row>
    <row r="31" spans="1:38" s="32" customFormat="1">
      <c r="A31" s="1193" t="s">
        <v>270</v>
      </c>
      <c r="B31" s="1193"/>
      <c r="C31" s="1193"/>
      <c r="D31" s="1193"/>
      <c r="E31" s="275">
        <f t="shared" ref="E31:AH31" si="6">SUM(E25+E27+E28+E29+E30)</f>
        <v>0</v>
      </c>
      <c r="F31" s="276">
        <f t="shared" si="6"/>
        <v>0</v>
      </c>
      <c r="G31" s="278">
        <f t="shared" si="6"/>
        <v>0</v>
      </c>
      <c r="H31" s="279">
        <f t="shared" si="6"/>
        <v>0</v>
      </c>
      <c r="I31" s="276">
        <f t="shared" si="6"/>
        <v>0</v>
      </c>
      <c r="J31" s="278">
        <f t="shared" si="6"/>
        <v>0</v>
      </c>
      <c r="K31" s="279">
        <f t="shared" si="6"/>
        <v>0</v>
      </c>
      <c r="L31" s="276">
        <f t="shared" si="6"/>
        <v>0</v>
      </c>
      <c r="M31" s="277">
        <f t="shared" si="6"/>
        <v>0</v>
      </c>
      <c r="N31" s="275">
        <f t="shared" si="6"/>
        <v>0</v>
      </c>
      <c r="O31" s="276">
        <f t="shared" si="6"/>
        <v>0</v>
      </c>
      <c r="P31" s="278">
        <f t="shared" si="6"/>
        <v>0</v>
      </c>
      <c r="Q31" s="275">
        <f t="shared" si="6"/>
        <v>0</v>
      </c>
      <c r="R31" s="276">
        <f t="shared" si="6"/>
        <v>0</v>
      </c>
      <c r="S31" s="278">
        <f t="shared" si="6"/>
        <v>0</v>
      </c>
      <c r="T31" s="279">
        <f t="shared" si="6"/>
        <v>0</v>
      </c>
      <c r="U31" s="276">
        <f t="shared" si="6"/>
        <v>0</v>
      </c>
      <c r="V31" s="277">
        <f t="shared" si="6"/>
        <v>0</v>
      </c>
      <c r="W31" s="275">
        <f t="shared" si="6"/>
        <v>0</v>
      </c>
      <c r="X31" s="276">
        <f t="shared" si="6"/>
        <v>0</v>
      </c>
      <c r="Y31" s="278">
        <f t="shared" si="6"/>
        <v>0</v>
      </c>
      <c r="Z31" s="275">
        <f t="shared" si="6"/>
        <v>0</v>
      </c>
      <c r="AA31" s="276">
        <f t="shared" si="6"/>
        <v>0</v>
      </c>
      <c r="AB31" s="278">
        <f t="shared" si="6"/>
        <v>0</v>
      </c>
      <c r="AC31" s="275">
        <f t="shared" si="6"/>
        <v>0</v>
      </c>
      <c r="AD31" s="276">
        <f t="shared" si="6"/>
        <v>0</v>
      </c>
      <c r="AE31" s="278">
        <f t="shared" si="6"/>
        <v>0</v>
      </c>
      <c r="AF31" s="275">
        <f t="shared" si="6"/>
        <v>0</v>
      </c>
      <c r="AG31" s="276">
        <f t="shared" si="6"/>
        <v>0</v>
      </c>
      <c r="AH31" s="278">
        <f t="shared" si="6"/>
        <v>0</v>
      </c>
      <c r="AI31" s="400">
        <f>SUM(E31,H31,K31,N31,Q31,T31,W31,Z31,AC31,AF31)</f>
        <v>0</v>
      </c>
      <c r="AJ31" s="264">
        <f>SUM(F31,I31,L31,O31,R31,U31,X31,AA31,AD31,AG31)</f>
        <v>0</v>
      </c>
      <c r="AK31" s="432">
        <f>SUM(G31,J31,M31,P31,S31,V31,Y31,AB31,AE31,AH31)</f>
        <v>0</v>
      </c>
      <c r="AL31" s="183"/>
    </row>
    <row r="32" spans="1:38" ht="11.25" customHeight="1">
      <c r="A32" s="1306"/>
      <c r="B32" s="1306"/>
      <c r="C32" s="1306"/>
      <c r="D32" s="1306"/>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5" t="s">
        <v>271</v>
      </c>
      <c r="B33" s="1307"/>
      <c r="C33" s="1307"/>
      <c r="D33" s="1307"/>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3" t="str">
        <f>IF('Summary - SS'!A27:D27&lt;&gt;"",'Summary - SS'!A27:D27,"")</f>
        <v>Prop C</v>
      </c>
      <c r="B34" s="1444"/>
      <c r="C34" s="1444"/>
      <c r="D34" s="1444"/>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7">SUM(E34,H34,K34,N34,Q34,T34,W34,Z34,AC34,AF34)</f>
        <v>0</v>
      </c>
      <c r="AJ34" s="262">
        <f t="shared" ref="AJ34" si="8">SUM(F34,I34,L34,O34,R34,U34,X34,AA34,AD34,AG34)</f>
        <v>0</v>
      </c>
      <c r="AK34" s="40">
        <f t="shared" si="7"/>
        <v>0</v>
      </c>
    </row>
    <row r="35" spans="1:38" s="32" customFormat="1">
      <c r="A35" s="1443" t="str">
        <f>IF('Summary - SS'!A28:D28&lt;&gt;"",'Summary - SS'!A28:D28,"")</f>
        <v>Prop C - One Time</v>
      </c>
      <c r="B35" s="1444"/>
      <c r="C35" s="1444"/>
      <c r="D35" s="1444"/>
      <c r="E35" s="243"/>
      <c r="F35" s="244"/>
      <c r="G35" s="271">
        <f t="shared" ref="G35:G45" si="9">E35+F35</f>
        <v>0</v>
      </c>
      <c r="H35" s="247"/>
      <c r="I35" s="244"/>
      <c r="J35" s="271">
        <f t="shared" ref="J35:J45" si="10">H35+I35</f>
        <v>0</v>
      </c>
      <c r="K35" s="247"/>
      <c r="L35" s="244"/>
      <c r="M35" s="270">
        <f t="shared" ref="M35:M45" si="11">K35+L35</f>
        <v>0</v>
      </c>
      <c r="N35" s="243"/>
      <c r="O35" s="244"/>
      <c r="P35" s="271">
        <f t="shared" ref="P35:P45" si="12">N35+O35</f>
        <v>0</v>
      </c>
      <c r="Q35" s="243"/>
      <c r="R35" s="244"/>
      <c r="S35" s="271">
        <f t="shared" ref="S35:S45" si="13">Q35+R35</f>
        <v>0</v>
      </c>
      <c r="T35" s="247"/>
      <c r="U35" s="244"/>
      <c r="V35" s="270">
        <f t="shared" ref="V35:V45" si="14">T35+U35</f>
        <v>0</v>
      </c>
      <c r="W35" s="243"/>
      <c r="X35" s="244"/>
      <c r="Y35" s="271">
        <f t="shared" ref="Y35:Y45" si="15">W35+X35</f>
        <v>0</v>
      </c>
      <c r="Z35" s="243"/>
      <c r="AA35" s="244"/>
      <c r="AB35" s="271">
        <f t="shared" ref="AB35:AB45" si="16">Z35+AA35</f>
        <v>0</v>
      </c>
      <c r="AC35" s="243"/>
      <c r="AD35" s="244"/>
      <c r="AE35" s="271">
        <f t="shared" ref="AE35:AE45" si="17">AC35+AD35</f>
        <v>0</v>
      </c>
      <c r="AF35" s="243"/>
      <c r="AG35" s="244"/>
      <c r="AH35" s="271">
        <f t="shared" ref="AH35:AH45" si="18">AF35+AG35</f>
        <v>0</v>
      </c>
      <c r="AI35" s="256">
        <f t="shared" ref="AI35:AI45" si="19">SUM(E35,H35,K35,N35,Q35,T35,W35,Z35,AC35,AF35)</f>
        <v>0</v>
      </c>
      <c r="AJ35" s="257">
        <f t="shared" ref="AJ35:AJ45" si="20">SUM(F35,I35,L35,O35,R35,U35,X35,AA35,AD35,AG35)</f>
        <v>0</v>
      </c>
      <c r="AK35" s="40">
        <f t="shared" ref="AK35:AK45" si="21">SUM(G35,J35,M35,P35,S35,V35,Y35,AB35,AE35,AH35)</f>
        <v>0</v>
      </c>
    </row>
    <row r="36" spans="1:38" s="32" customFormat="1">
      <c r="A36" s="1443" t="str">
        <f>IF('Summary - SS'!A29:D29&lt;&gt;"",'Summary - SS'!A29:D29,"")</f>
        <v>Prop C - Start Up</v>
      </c>
      <c r="B36" s="1444"/>
      <c r="C36" s="1444"/>
      <c r="D36" s="1444"/>
      <c r="E36" s="243"/>
      <c r="F36" s="244"/>
      <c r="G36" s="271">
        <f t="shared" si="9"/>
        <v>0</v>
      </c>
      <c r="H36" s="247"/>
      <c r="I36" s="244"/>
      <c r="J36" s="271">
        <f t="shared" si="10"/>
        <v>0</v>
      </c>
      <c r="K36" s="247"/>
      <c r="L36" s="244"/>
      <c r="M36" s="270">
        <f t="shared" si="11"/>
        <v>0</v>
      </c>
      <c r="N36" s="243"/>
      <c r="O36" s="244"/>
      <c r="P36" s="271">
        <f t="shared" si="12"/>
        <v>0</v>
      </c>
      <c r="Q36" s="243"/>
      <c r="R36" s="244"/>
      <c r="S36" s="271">
        <f t="shared" si="13"/>
        <v>0</v>
      </c>
      <c r="T36" s="247"/>
      <c r="U36" s="244"/>
      <c r="V36" s="270">
        <f t="shared" si="14"/>
        <v>0</v>
      </c>
      <c r="W36" s="243"/>
      <c r="X36" s="244"/>
      <c r="Y36" s="271">
        <f t="shared" si="15"/>
        <v>0</v>
      </c>
      <c r="Z36" s="243"/>
      <c r="AA36" s="244"/>
      <c r="AB36" s="271">
        <f t="shared" si="16"/>
        <v>0</v>
      </c>
      <c r="AC36" s="243"/>
      <c r="AD36" s="244"/>
      <c r="AE36" s="271">
        <f t="shared" si="17"/>
        <v>0</v>
      </c>
      <c r="AF36" s="243"/>
      <c r="AG36" s="244"/>
      <c r="AH36" s="271">
        <f t="shared" si="18"/>
        <v>0</v>
      </c>
      <c r="AI36" s="256">
        <f t="shared" si="19"/>
        <v>0</v>
      </c>
      <c r="AJ36" s="257">
        <f t="shared" si="20"/>
        <v>0</v>
      </c>
      <c r="AK36" s="40">
        <f t="shared" si="21"/>
        <v>0</v>
      </c>
    </row>
    <row r="37" spans="1:38" s="32" customFormat="1">
      <c r="A37" s="1443" t="str">
        <f>IF('Summary - SS'!A30:D30&lt;&gt;"",'Summary - SS'!A30:D30,"")</f>
        <v/>
      </c>
      <c r="B37" s="1444"/>
      <c r="C37" s="1444"/>
      <c r="D37" s="1444"/>
      <c r="E37" s="243"/>
      <c r="F37" s="244"/>
      <c r="G37" s="271">
        <f t="shared" si="9"/>
        <v>0</v>
      </c>
      <c r="H37" s="247"/>
      <c r="I37" s="244"/>
      <c r="J37" s="271">
        <f t="shared" si="10"/>
        <v>0</v>
      </c>
      <c r="K37" s="247"/>
      <c r="L37" s="244"/>
      <c r="M37" s="270">
        <f t="shared" si="11"/>
        <v>0</v>
      </c>
      <c r="N37" s="243"/>
      <c r="O37" s="244"/>
      <c r="P37" s="271">
        <f t="shared" si="12"/>
        <v>0</v>
      </c>
      <c r="Q37" s="243"/>
      <c r="R37" s="244"/>
      <c r="S37" s="271">
        <f t="shared" si="13"/>
        <v>0</v>
      </c>
      <c r="T37" s="247"/>
      <c r="U37" s="244"/>
      <c r="V37" s="270">
        <f t="shared" si="14"/>
        <v>0</v>
      </c>
      <c r="W37" s="243"/>
      <c r="X37" s="244"/>
      <c r="Y37" s="271">
        <f t="shared" si="15"/>
        <v>0</v>
      </c>
      <c r="Z37" s="243"/>
      <c r="AA37" s="244"/>
      <c r="AB37" s="271">
        <f t="shared" si="16"/>
        <v>0</v>
      </c>
      <c r="AC37" s="243"/>
      <c r="AD37" s="244"/>
      <c r="AE37" s="271">
        <f t="shared" si="17"/>
        <v>0</v>
      </c>
      <c r="AF37" s="243"/>
      <c r="AG37" s="244"/>
      <c r="AH37" s="271">
        <f t="shared" si="18"/>
        <v>0</v>
      </c>
      <c r="AI37" s="256">
        <f t="shared" si="19"/>
        <v>0</v>
      </c>
      <c r="AJ37" s="257">
        <f t="shared" si="20"/>
        <v>0</v>
      </c>
      <c r="AK37" s="40">
        <f t="shared" si="21"/>
        <v>0</v>
      </c>
    </row>
    <row r="38" spans="1:38" s="32" customFormat="1">
      <c r="A38" s="1443" t="str">
        <f>IF('Summary - SS'!A31:D31&lt;&gt;"",'Summary - SS'!A31:D31,"")</f>
        <v/>
      </c>
      <c r="B38" s="1444"/>
      <c r="C38" s="1444"/>
      <c r="D38" s="1444"/>
      <c r="E38" s="243"/>
      <c r="F38" s="244"/>
      <c r="G38" s="271">
        <f t="shared" si="9"/>
        <v>0</v>
      </c>
      <c r="H38" s="247"/>
      <c r="I38" s="244"/>
      <c r="J38" s="271">
        <f t="shared" si="10"/>
        <v>0</v>
      </c>
      <c r="K38" s="247"/>
      <c r="L38" s="244"/>
      <c r="M38" s="270">
        <f t="shared" si="11"/>
        <v>0</v>
      </c>
      <c r="N38" s="243"/>
      <c r="O38" s="244"/>
      <c r="P38" s="271">
        <f t="shared" si="12"/>
        <v>0</v>
      </c>
      <c r="Q38" s="243"/>
      <c r="R38" s="244"/>
      <c r="S38" s="271">
        <f t="shared" si="13"/>
        <v>0</v>
      </c>
      <c r="T38" s="247"/>
      <c r="U38" s="244"/>
      <c r="V38" s="270">
        <f t="shared" si="14"/>
        <v>0</v>
      </c>
      <c r="W38" s="243"/>
      <c r="X38" s="244"/>
      <c r="Y38" s="271">
        <f t="shared" si="15"/>
        <v>0</v>
      </c>
      <c r="Z38" s="243"/>
      <c r="AA38" s="244"/>
      <c r="AB38" s="271">
        <f t="shared" si="16"/>
        <v>0</v>
      </c>
      <c r="AC38" s="243"/>
      <c r="AD38" s="244"/>
      <c r="AE38" s="271">
        <f t="shared" si="17"/>
        <v>0</v>
      </c>
      <c r="AF38" s="243"/>
      <c r="AG38" s="244"/>
      <c r="AH38" s="271">
        <f t="shared" si="18"/>
        <v>0</v>
      </c>
      <c r="AI38" s="256">
        <f t="shared" si="19"/>
        <v>0</v>
      </c>
      <c r="AJ38" s="257">
        <f t="shared" si="20"/>
        <v>0</v>
      </c>
      <c r="AK38" s="40">
        <f t="shared" si="21"/>
        <v>0</v>
      </c>
    </row>
    <row r="39" spans="1:38" s="32" customFormat="1">
      <c r="A39" s="1443" t="str">
        <f>IF('Summary - SS'!A32:D32&lt;&gt;"",'Summary - SS'!A32:D32,"")</f>
        <v/>
      </c>
      <c r="B39" s="1444"/>
      <c r="C39" s="1444"/>
      <c r="D39" s="1444"/>
      <c r="E39" s="243"/>
      <c r="F39" s="244"/>
      <c r="G39" s="271">
        <f t="shared" si="9"/>
        <v>0</v>
      </c>
      <c r="H39" s="247"/>
      <c r="I39" s="244"/>
      <c r="J39" s="271">
        <f t="shared" si="10"/>
        <v>0</v>
      </c>
      <c r="K39" s="247"/>
      <c r="L39" s="244"/>
      <c r="M39" s="270">
        <f t="shared" si="11"/>
        <v>0</v>
      </c>
      <c r="N39" s="243"/>
      <c r="O39" s="244"/>
      <c r="P39" s="271">
        <f t="shared" si="12"/>
        <v>0</v>
      </c>
      <c r="Q39" s="243"/>
      <c r="R39" s="244"/>
      <c r="S39" s="271">
        <f t="shared" si="13"/>
        <v>0</v>
      </c>
      <c r="T39" s="247"/>
      <c r="U39" s="244"/>
      <c r="V39" s="270">
        <f t="shared" si="14"/>
        <v>0</v>
      </c>
      <c r="W39" s="243"/>
      <c r="X39" s="244"/>
      <c r="Y39" s="271">
        <f t="shared" si="15"/>
        <v>0</v>
      </c>
      <c r="Z39" s="243"/>
      <c r="AA39" s="244"/>
      <c r="AB39" s="271">
        <f t="shared" si="16"/>
        <v>0</v>
      </c>
      <c r="AC39" s="243"/>
      <c r="AD39" s="244"/>
      <c r="AE39" s="271">
        <f t="shared" si="17"/>
        <v>0</v>
      </c>
      <c r="AF39" s="243"/>
      <c r="AG39" s="244"/>
      <c r="AH39" s="271">
        <f t="shared" si="18"/>
        <v>0</v>
      </c>
      <c r="AI39" s="256">
        <f t="shared" si="19"/>
        <v>0</v>
      </c>
      <c r="AJ39" s="257">
        <f t="shared" si="20"/>
        <v>0</v>
      </c>
      <c r="AK39" s="40">
        <f t="shared" si="21"/>
        <v>0</v>
      </c>
    </row>
    <row r="40" spans="1:38" s="32" customFormat="1">
      <c r="A40" s="1443" t="str">
        <f>IF('Summary - SS'!A33:D33&lt;&gt;"",'Summary - SS'!A33:D33,"")</f>
        <v/>
      </c>
      <c r="B40" s="1444"/>
      <c r="C40" s="1444"/>
      <c r="D40" s="1444"/>
      <c r="E40" s="243"/>
      <c r="F40" s="244"/>
      <c r="G40" s="271">
        <f t="shared" si="9"/>
        <v>0</v>
      </c>
      <c r="H40" s="247"/>
      <c r="I40" s="244"/>
      <c r="J40" s="271">
        <f t="shared" si="10"/>
        <v>0</v>
      </c>
      <c r="K40" s="247"/>
      <c r="L40" s="244"/>
      <c r="M40" s="270">
        <f t="shared" si="11"/>
        <v>0</v>
      </c>
      <c r="N40" s="243"/>
      <c r="O40" s="244"/>
      <c r="P40" s="271">
        <f t="shared" si="12"/>
        <v>0</v>
      </c>
      <c r="Q40" s="243"/>
      <c r="R40" s="244"/>
      <c r="S40" s="271">
        <f t="shared" si="13"/>
        <v>0</v>
      </c>
      <c r="T40" s="247"/>
      <c r="U40" s="244"/>
      <c r="V40" s="270">
        <f t="shared" si="14"/>
        <v>0</v>
      </c>
      <c r="W40" s="243"/>
      <c r="X40" s="244"/>
      <c r="Y40" s="271">
        <f t="shared" si="15"/>
        <v>0</v>
      </c>
      <c r="Z40" s="243"/>
      <c r="AA40" s="244"/>
      <c r="AB40" s="271">
        <f t="shared" si="16"/>
        <v>0</v>
      </c>
      <c r="AC40" s="243"/>
      <c r="AD40" s="244"/>
      <c r="AE40" s="271">
        <f t="shared" si="17"/>
        <v>0</v>
      </c>
      <c r="AF40" s="243"/>
      <c r="AG40" s="244"/>
      <c r="AH40" s="271">
        <f t="shared" si="18"/>
        <v>0</v>
      </c>
      <c r="AI40" s="256">
        <f t="shared" si="19"/>
        <v>0</v>
      </c>
      <c r="AJ40" s="257">
        <f t="shared" si="20"/>
        <v>0</v>
      </c>
      <c r="AK40" s="40">
        <f t="shared" si="21"/>
        <v>0</v>
      </c>
    </row>
    <row r="41" spans="1:38" s="32" customFormat="1">
      <c r="A41" s="1443" t="str">
        <f>IF('Summary - SS'!A34:D34&lt;&gt;"",'Summary - SS'!A34:D34,"")</f>
        <v/>
      </c>
      <c r="B41" s="1444"/>
      <c r="C41" s="1444"/>
      <c r="D41" s="1444"/>
      <c r="E41" s="243"/>
      <c r="F41" s="244"/>
      <c r="G41" s="271">
        <f t="shared" si="9"/>
        <v>0</v>
      </c>
      <c r="H41" s="247"/>
      <c r="I41" s="244"/>
      <c r="J41" s="271">
        <f t="shared" si="10"/>
        <v>0</v>
      </c>
      <c r="K41" s="247"/>
      <c r="L41" s="244"/>
      <c r="M41" s="270">
        <f t="shared" si="11"/>
        <v>0</v>
      </c>
      <c r="N41" s="243"/>
      <c r="O41" s="244"/>
      <c r="P41" s="271">
        <f t="shared" si="12"/>
        <v>0</v>
      </c>
      <c r="Q41" s="243"/>
      <c r="R41" s="244"/>
      <c r="S41" s="271">
        <f t="shared" si="13"/>
        <v>0</v>
      </c>
      <c r="T41" s="247"/>
      <c r="U41" s="244"/>
      <c r="V41" s="270">
        <f t="shared" si="14"/>
        <v>0</v>
      </c>
      <c r="W41" s="243"/>
      <c r="X41" s="244"/>
      <c r="Y41" s="271">
        <f t="shared" si="15"/>
        <v>0</v>
      </c>
      <c r="Z41" s="243"/>
      <c r="AA41" s="244"/>
      <c r="AB41" s="271">
        <f t="shared" si="16"/>
        <v>0</v>
      </c>
      <c r="AC41" s="243"/>
      <c r="AD41" s="244"/>
      <c r="AE41" s="271">
        <f t="shared" si="17"/>
        <v>0</v>
      </c>
      <c r="AF41" s="243"/>
      <c r="AG41" s="244"/>
      <c r="AH41" s="271">
        <f t="shared" si="18"/>
        <v>0</v>
      </c>
      <c r="AI41" s="256">
        <f t="shared" si="19"/>
        <v>0</v>
      </c>
      <c r="AJ41" s="257">
        <f t="shared" si="20"/>
        <v>0</v>
      </c>
      <c r="AK41" s="40">
        <f t="shared" si="21"/>
        <v>0</v>
      </c>
    </row>
    <row r="42" spans="1:38" s="32" customFormat="1">
      <c r="A42" s="1443" t="str">
        <f>IF('Summary - SS'!A35:D35&lt;&gt;"",'Summary - SS'!A35:D35,"")</f>
        <v/>
      </c>
      <c r="B42" s="1444"/>
      <c r="C42" s="1444"/>
      <c r="D42" s="1444"/>
      <c r="E42" s="243"/>
      <c r="F42" s="244"/>
      <c r="G42" s="271">
        <f t="shared" si="9"/>
        <v>0</v>
      </c>
      <c r="H42" s="247"/>
      <c r="I42" s="244"/>
      <c r="J42" s="271">
        <f t="shared" si="10"/>
        <v>0</v>
      </c>
      <c r="K42" s="247"/>
      <c r="L42" s="244"/>
      <c r="M42" s="270">
        <f t="shared" si="11"/>
        <v>0</v>
      </c>
      <c r="N42" s="243"/>
      <c r="O42" s="244"/>
      <c r="P42" s="271">
        <f t="shared" si="12"/>
        <v>0</v>
      </c>
      <c r="Q42" s="243"/>
      <c r="R42" s="244"/>
      <c r="S42" s="271">
        <f t="shared" si="13"/>
        <v>0</v>
      </c>
      <c r="T42" s="247"/>
      <c r="U42" s="244"/>
      <c r="V42" s="270">
        <f t="shared" si="14"/>
        <v>0</v>
      </c>
      <c r="W42" s="243"/>
      <c r="X42" s="244"/>
      <c r="Y42" s="271">
        <f t="shared" si="15"/>
        <v>0</v>
      </c>
      <c r="Z42" s="243"/>
      <c r="AA42" s="244"/>
      <c r="AB42" s="271">
        <f t="shared" si="16"/>
        <v>0</v>
      </c>
      <c r="AC42" s="243"/>
      <c r="AD42" s="244"/>
      <c r="AE42" s="271">
        <f t="shared" si="17"/>
        <v>0</v>
      </c>
      <c r="AF42" s="243"/>
      <c r="AG42" s="244"/>
      <c r="AH42" s="271">
        <f t="shared" si="18"/>
        <v>0</v>
      </c>
      <c r="AI42" s="256">
        <f t="shared" si="19"/>
        <v>0</v>
      </c>
      <c r="AJ42" s="257">
        <f t="shared" si="20"/>
        <v>0</v>
      </c>
      <c r="AK42" s="40">
        <f t="shared" si="21"/>
        <v>0</v>
      </c>
    </row>
    <row r="43" spans="1:38" s="32" customFormat="1">
      <c r="A43" s="1443" t="str">
        <f>IF('Summary - SS'!A36:D36&lt;&gt;"",'Summary - SS'!A36:D36,"")</f>
        <v/>
      </c>
      <c r="B43" s="1444"/>
      <c r="C43" s="1444"/>
      <c r="D43" s="1444"/>
      <c r="E43" s="243"/>
      <c r="F43" s="244"/>
      <c r="G43" s="271">
        <f t="shared" si="9"/>
        <v>0</v>
      </c>
      <c r="H43" s="247"/>
      <c r="I43" s="244"/>
      <c r="J43" s="271">
        <f t="shared" si="10"/>
        <v>0</v>
      </c>
      <c r="K43" s="247"/>
      <c r="L43" s="244"/>
      <c r="M43" s="270">
        <f t="shared" si="11"/>
        <v>0</v>
      </c>
      <c r="N43" s="243"/>
      <c r="O43" s="244"/>
      <c r="P43" s="271">
        <f t="shared" si="12"/>
        <v>0</v>
      </c>
      <c r="Q43" s="243"/>
      <c r="R43" s="244"/>
      <c r="S43" s="271">
        <f t="shared" si="13"/>
        <v>0</v>
      </c>
      <c r="T43" s="247"/>
      <c r="U43" s="244"/>
      <c r="V43" s="270">
        <f t="shared" si="14"/>
        <v>0</v>
      </c>
      <c r="W43" s="243"/>
      <c r="X43" s="244"/>
      <c r="Y43" s="271">
        <f t="shared" si="15"/>
        <v>0</v>
      </c>
      <c r="Z43" s="243"/>
      <c r="AA43" s="244"/>
      <c r="AB43" s="271">
        <f t="shared" si="16"/>
        <v>0</v>
      </c>
      <c r="AC43" s="243"/>
      <c r="AD43" s="244"/>
      <c r="AE43" s="271">
        <f t="shared" si="17"/>
        <v>0</v>
      </c>
      <c r="AF43" s="243"/>
      <c r="AG43" s="244"/>
      <c r="AH43" s="271">
        <f t="shared" si="18"/>
        <v>0</v>
      </c>
      <c r="AI43" s="256">
        <f t="shared" si="19"/>
        <v>0</v>
      </c>
      <c r="AJ43" s="257">
        <f t="shared" si="20"/>
        <v>0</v>
      </c>
      <c r="AK43" s="40">
        <f t="shared" si="21"/>
        <v>0</v>
      </c>
    </row>
    <row r="44" spans="1:38" s="32" customFormat="1">
      <c r="A44" s="1443" t="str">
        <f>IF('Summary - SS'!A37:D37&lt;&gt;"",'Summary - SS'!A37:D37,"")</f>
        <v/>
      </c>
      <c r="B44" s="1444"/>
      <c r="C44" s="1444"/>
      <c r="D44" s="1444"/>
      <c r="E44" s="243"/>
      <c r="F44" s="244"/>
      <c r="G44" s="271">
        <f t="shared" si="9"/>
        <v>0</v>
      </c>
      <c r="H44" s="247"/>
      <c r="I44" s="244"/>
      <c r="J44" s="271">
        <f t="shared" si="10"/>
        <v>0</v>
      </c>
      <c r="K44" s="247"/>
      <c r="L44" s="244"/>
      <c r="M44" s="270">
        <f t="shared" si="11"/>
        <v>0</v>
      </c>
      <c r="N44" s="243"/>
      <c r="O44" s="244"/>
      <c r="P44" s="271">
        <f t="shared" si="12"/>
        <v>0</v>
      </c>
      <c r="Q44" s="243"/>
      <c r="R44" s="244"/>
      <c r="S44" s="271">
        <f t="shared" si="13"/>
        <v>0</v>
      </c>
      <c r="T44" s="247"/>
      <c r="U44" s="244"/>
      <c r="V44" s="270">
        <f t="shared" si="14"/>
        <v>0</v>
      </c>
      <c r="W44" s="243"/>
      <c r="X44" s="244"/>
      <c r="Y44" s="271">
        <f t="shared" si="15"/>
        <v>0</v>
      </c>
      <c r="Z44" s="243"/>
      <c r="AA44" s="244"/>
      <c r="AB44" s="271">
        <f t="shared" si="16"/>
        <v>0</v>
      </c>
      <c r="AC44" s="243"/>
      <c r="AD44" s="244"/>
      <c r="AE44" s="271">
        <f t="shared" si="17"/>
        <v>0</v>
      </c>
      <c r="AF44" s="243"/>
      <c r="AG44" s="244"/>
      <c r="AH44" s="271">
        <f t="shared" si="18"/>
        <v>0</v>
      </c>
      <c r="AI44" s="256">
        <f t="shared" si="19"/>
        <v>0</v>
      </c>
      <c r="AJ44" s="257">
        <f t="shared" si="20"/>
        <v>0</v>
      </c>
      <c r="AK44" s="40">
        <f t="shared" si="21"/>
        <v>0</v>
      </c>
    </row>
    <row r="45" spans="1:38" s="32" customFormat="1">
      <c r="A45" s="1443" t="str">
        <f>IF('Summary - SS'!A38:D38&lt;&gt;"",'Summary - SS'!A38:D38,"")</f>
        <v/>
      </c>
      <c r="B45" s="1444"/>
      <c r="C45" s="1444"/>
      <c r="D45" s="1444"/>
      <c r="E45" s="243"/>
      <c r="F45" s="244"/>
      <c r="G45" s="271">
        <f t="shared" si="9"/>
        <v>0</v>
      </c>
      <c r="H45" s="247"/>
      <c r="I45" s="244"/>
      <c r="J45" s="271">
        <f t="shared" si="10"/>
        <v>0</v>
      </c>
      <c r="K45" s="247"/>
      <c r="L45" s="244"/>
      <c r="M45" s="270">
        <f t="shared" si="11"/>
        <v>0</v>
      </c>
      <c r="N45" s="243"/>
      <c r="O45" s="244"/>
      <c r="P45" s="271">
        <f t="shared" si="12"/>
        <v>0</v>
      </c>
      <c r="Q45" s="243"/>
      <c r="R45" s="244"/>
      <c r="S45" s="271">
        <f t="shared" si="13"/>
        <v>0</v>
      </c>
      <c r="T45" s="247"/>
      <c r="U45" s="244"/>
      <c r="V45" s="270">
        <f t="shared" si="14"/>
        <v>0</v>
      </c>
      <c r="W45" s="243"/>
      <c r="X45" s="244"/>
      <c r="Y45" s="271">
        <f t="shared" si="15"/>
        <v>0</v>
      </c>
      <c r="Z45" s="243"/>
      <c r="AA45" s="244"/>
      <c r="AB45" s="271">
        <f t="shared" si="16"/>
        <v>0</v>
      </c>
      <c r="AC45" s="243"/>
      <c r="AD45" s="244"/>
      <c r="AE45" s="271">
        <f t="shared" si="17"/>
        <v>0</v>
      </c>
      <c r="AF45" s="243"/>
      <c r="AG45" s="244"/>
      <c r="AH45" s="271">
        <f t="shared" si="18"/>
        <v>0</v>
      </c>
      <c r="AI45" s="256">
        <f t="shared" si="19"/>
        <v>0</v>
      </c>
      <c r="AJ45" s="257">
        <f t="shared" si="20"/>
        <v>0</v>
      </c>
      <c r="AK45" s="40">
        <f t="shared" si="21"/>
        <v>0</v>
      </c>
    </row>
    <row r="46" spans="1:38">
      <c r="A46" s="1443" t="str">
        <f>IF('Summary - SS'!A39:D39&lt;&gt;"",'Summary - SS'!A39:D39,"")</f>
        <v/>
      </c>
      <c r="B46" s="1444"/>
      <c r="C46" s="1444"/>
      <c r="D46" s="1444"/>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7"/>
        <v>0</v>
      </c>
      <c r="AJ46" s="257">
        <f t="shared" si="7"/>
        <v>0</v>
      </c>
      <c r="AK46" s="40">
        <f t="shared" si="7"/>
        <v>0</v>
      </c>
    </row>
    <row r="47" spans="1:38">
      <c r="A47" s="1443" t="str">
        <f>IF('Summary - SS'!A40:D40&lt;&gt;"",'Summary - SS'!A40:D40,"")</f>
        <v/>
      </c>
      <c r="B47" s="1444"/>
      <c r="C47" s="1444"/>
      <c r="D47" s="1444"/>
      <c r="E47" s="233"/>
      <c r="F47" s="244"/>
      <c r="G47" s="271">
        <f t="shared" ref="G47:G48" si="22">E47+F47</f>
        <v>0</v>
      </c>
      <c r="H47" s="235"/>
      <c r="I47" s="244"/>
      <c r="J47" s="271">
        <f t="shared" ref="J47:J48" si="23">H47+I47</f>
        <v>0</v>
      </c>
      <c r="K47" s="235"/>
      <c r="L47" s="244"/>
      <c r="M47" s="270">
        <f t="shared" ref="M47:M48" si="24">K47+L47</f>
        <v>0</v>
      </c>
      <c r="N47" s="233"/>
      <c r="O47" s="244"/>
      <c r="P47" s="271">
        <f t="shared" ref="P47:P48" si="25">N47+O47</f>
        <v>0</v>
      </c>
      <c r="Q47" s="233"/>
      <c r="R47" s="244"/>
      <c r="S47" s="271">
        <f t="shared" ref="S47:S48" si="26">Q47+R47</f>
        <v>0</v>
      </c>
      <c r="T47" s="235"/>
      <c r="U47" s="244"/>
      <c r="V47" s="270">
        <f t="shared" ref="V47:V48" si="27">T47+U47</f>
        <v>0</v>
      </c>
      <c r="W47" s="233"/>
      <c r="X47" s="244"/>
      <c r="Y47" s="271">
        <f t="shared" ref="Y47:Y48" si="28">W47+X47</f>
        <v>0</v>
      </c>
      <c r="Z47" s="233"/>
      <c r="AA47" s="244"/>
      <c r="AB47" s="271">
        <f t="shared" ref="AB47:AB48" si="29">Z47+AA47</f>
        <v>0</v>
      </c>
      <c r="AC47" s="233"/>
      <c r="AD47" s="244"/>
      <c r="AE47" s="271">
        <f t="shared" ref="AE47:AE48" si="30">AC47+AD47</f>
        <v>0</v>
      </c>
      <c r="AF47" s="233"/>
      <c r="AG47" s="244"/>
      <c r="AH47" s="271">
        <f t="shared" ref="AH47:AH48" si="31">AF47+AG47</f>
        <v>0</v>
      </c>
      <c r="AI47" s="256">
        <f t="shared" ref="AI47:AI48" si="32">SUM(E47,H47,K47,N47,Q47,T47,W47,Z47,AC47,AF47)</f>
        <v>0</v>
      </c>
      <c r="AJ47" s="257">
        <f t="shared" ref="AJ47:AJ48" si="33">SUM(F47,I47,L47,O47,R47,U47,X47,AA47,AD47,AG47)</f>
        <v>0</v>
      </c>
      <c r="AK47" s="40">
        <f t="shared" ref="AK47:AK48" si="34">SUM(G47,J47,M47,P47,S47,V47,Y47,AB47,AE47,AH47)</f>
        <v>0</v>
      </c>
    </row>
    <row r="48" spans="1:38">
      <c r="A48" s="1443" t="str">
        <f>IF('Summary - SS'!A41:D41&lt;&gt;"",'Summary - SS'!A41:D41,"")</f>
        <v/>
      </c>
      <c r="B48" s="1444"/>
      <c r="C48" s="1444"/>
      <c r="D48" s="1444"/>
      <c r="E48" s="233"/>
      <c r="F48" s="244"/>
      <c r="G48" s="271">
        <f t="shared" si="22"/>
        <v>0</v>
      </c>
      <c r="H48" s="235"/>
      <c r="I48" s="244"/>
      <c r="J48" s="271">
        <f t="shared" si="23"/>
        <v>0</v>
      </c>
      <c r="K48" s="235"/>
      <c r="L48" s="244"/>
      <c r="M48" s="270">
        <f t="shared" si="24"/>
        <v>0</v>
      </c>
      <c r="N48" s="233"/>
      <c r="O48" s="244"/>
      <c r="P48" s="271">
        <f t="shared" si="25"/>
        <v>0</v>
      </c>
      <c r="Q48" s="233"/>
      <c r="R48" s="244"/>
      <c r="S48" s="271">
        <f t="shared" si="26"/>
        <v>0</v>
      </c>
      <c r="T48" s="235"/>
      <c r="U48" s="244"/>
      <c r="V48" s="270">
        <f t="shared" si="27"/>
        <v>0</v>
      </c>
      <c r="W48" s="233"/>
      <c r="X48" s="244"/>
      <c r="Y48" s="271">
        <f t="shared" si="28"/>
        <v>0</v>
      </c>
      <c r="Z48" s="233"/>
      <c r="AA48" s="244"/>
      <c r="AB48" s="271">
        <f t="shared" si="29"/>
        <v>0</v>
      </c>
      <c r="AC48" s="233"/>
      <c r="AD48" s="244"/>
      <c r="AE48" s="271">
        <f t="shared" si="30"/>
        <v>0</v>
      </c>
      <c r="AF48" s="233"/>
      <c r="AG48" s="244"/>
      <c r="AH48" s="271">
        <f t="shared" si="31"/>
        <v>0</v>
      </c>
      <c r="AI48" s="256">
        <f t="shared" si="32"/>
        <v>0</v>
      </c>
      <c r="AJ48" s="257">
        <f t="shared" si="33"/>
        <v>0</v>
      </c>
      <c r="AK48" s="40">
        <f t="shared" si="34"/>
        <v>0</v>
      </c>
    </row>
    <row r="49" spans="1:39">
      <c r="A49" s="1443" t="str">
        <f>IF('Summary - SS'!A42:D42&lt;&gt;"",'Summary - SS'!A42:D42,"")</f>
        <v/>
      </c>
      <c r="B49" s="1444"/>
      <c r="C49" s="1444"/>
      <c r="D49" s="1444"/>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7"/>
        <v>0</v>
      </c>
      <c r="AJ49" s="257">
        <f t="shared" si="7"/>
        <v>0</v>
      </c>
      <c r="AK49" s="45">
        <f t="shared" si="7"/>
        <v>0</v>
      </c>
    </row>
    <row r="50" spans="1:39">
      <c r="A50" s="1443" t="str">
        <f>IF('Summary - SS'!A43:D43&lt;&gt;"",'Summary - SS'!A43:D43,"")</f>
        <v/>
      </c>
      <c r="B50" s="1444"/>
      <c r="C50" s="1444"/>
      <c r="D50" s="1444"/>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7"/>
        <v>0</v>
      </c>
      <c r="AJ50" s="257">
        <f t="shared" si="7"/>
        <v>0</v>
      </c>
      <c r="AK50" s="45">
        <f>SUM(G50,J50,M50,P50,S50,V50,Y50,AB50,AE50,AH50)</f>
        <v>0</v>
      </c>
    </row>
    <row r="51" spans="1:39">
      <c r="A51" s="1443" t="str">
        <f>IF('Summary - SS'!A44:D44&lt;&gt;"",'Summary - SS'!A44:D44,"")</f>
        <v/>
      </c>
      <c r="B51" s="1444"/>
      <c r="C51" s="1444"/>
      <c r="D51" s="1444"/>
      <c r="E51" s="233"/>
      <c r="F51" s="244"/>
      <c r="G51" s="271">
        <f t="shared" ref="G51:G52" si="35">E51+F51</f>
        <v>0</v>
      </c>
      <c r="H51" s="235"/>
      <c r="I51" s="244"/>
      <c r="J51" s="271">
        <f t="shared" ref="J51:J52" si="36">H51+I51</f>
        <v>0</v>
      </c>
      <c r="K51" s="235"/>
      <c r="L51" s="244"/>
      <c r="M51" s="270">
        <f t="shared" ref="M51:M52" si="37">K51+L51</f>
        <v>0</v>
      </c>
      <c r="N51" s="233"/>
      <c r="O51" s="244"/>
      <c r="P51" s="271">
        <f t="shared" ref="P51:P52" si="38">N51+O51</f>
        <v>0</v>
      </c>
      <c r="Q51" s="233"/>
      <c r="R51" s="244"/>
      <c r="S51" s="271">
        <f t="shared" ref="S51:S52" si="39">Q51+R51</f>
        <v>0</v>
      </c>
      <c r="T51" s="235"/>
      <c r="U51" s="244"/>
      <c r="V51" s="270">
        <f t="shared" ref="V51:V52" si="40">T51+U51</f>
        <v>0</v>
      </c>
      <c r="W51" s="233"/>
      <c r="X51" s="244"/>
      <c r="Y51" s="271">
        <f t="shared" ref="Y51:Y52" si="41">W51+X51</f>
        <v>0</v>
      </c>
      <c r="Z51" s="233"/>
      <c r="AA51" s="244"/>
      <c r="AB51" s="271">
        <f t="shared" ref="AB51:AB52" si="42">Z51+AA51</f>
        <v>0</v>
      </c>
      <c r="AC51" s="233"/>
      <c r="AD51" s="244"/>
      <c r="AE51" s="271">
        <f t="shared" ref="AE51:AE52" si="43">AC51+AD51</f>
        <v>0</v>
      </c>
      <c r="AF51" s="233"/>
      <c r="AG51" s="244"/>
      <c r="AH51" s="271">
        <f t="shared" ref="AH51:AH52" si="44">AF51+AG51</f>
        <v>0</v>
      </c>
      <c r="AI51" s="256">
        <f t="shared" si="7"/>
        <v>0</v>
      </c>
      <c r="AJ51" s="257">
        <f t="shared" si="7"/>
        <v>0</v>
      </c>
      <c r="AK51" s="45">
        <f t="shared" si="7"/>
        <v>0</v>
      </c>
    </row>
    <row r="52" spans="1:39">
      <c r="A52" s="1443" t="str">
        <f>IF('Summary - SS'!A45:D45&lt;&gt;"",'Summary - SS'!A45:D45,"")</f>
        <v/>
      </c>
      <c r="B52" s="1444"/>
      <c r="C52" s="1444"/>
      <c r="D52" s="1444"/>
      <c r="E52" s="233"/>
      <c r="F52" s="244"/>
      <c r="G52" s="271">
        <f t="shared" si="35"/>
        <v>0</v>
      </c>
      <c r="H52" s="235"/>
      <c r="I52" s="244"/>
      <c r="J52" s="271">
        <f t="shared" si="36"/>
        <v>0</v>
      </c>
      <c r="K52" s="235"/>
      <c r="L52" s="244"/>
      <c r="M52" s="270">
        <f t="shared" si="37"/>
        <v>0</v>
      </c>
      <c r="N52" s="233"/>
      <c r="O52" s="244"/>
      <c r="P52" s="271">
        <f t="shared" si="38"/>
        <v>0</v>
      </c>
      <c r="Q52" s="233"/>
      <c r="R52" s="244"/>
      <c r="S52" s="271">
        <f t="shared" si="39"/>
        <v>0</v>
      </c>
      <c r="T52" s="235"/>
      <c r="U52" s="244"/>
      <c r="V52" s="270">
        <f t="shared" si="40"/>
        <v>0</v>
      </c>
      <c r="W52" s="233"/>
      <c r="X52" s="244"/>
      <c r="Y52" s="271">
        <f t="shared" si="41"/>
        <v>0</v>
      </c>
      <c r="Z52" s="233"/>
      <c r="AA52" s="244"/>
      <c r="AB52" s="271">
        <f t="shared" si="42"/>
        <v>0</v>
      </c>
      <c r="AC52" s="233"/>
      <c r="AD52" s="244"/>
      <c r="AE52" s="271">
        <f t="shared" si="43"/>
        <v>0</v>
      </c>
      <c r="AF52" s="233"/>
      <c r="AG52" s="244"/>
      <c r="AH52" s="271">
        <f t="shared" si="44"/>
        <v>0</v>
      </c>
      <c r="AI52" s="256">
        <f t="shared" si="7"/>
        <v>0</v>
      </c>
      <c r="AJ52" s="257">
        <f t="shared" si="7"/>
        <v>0</v>
      </c>
      <c r="AK52" s="45">
        <f t="shared" si="7"/>
        <v>0</v>
      </c>
    </row>
    <row r="53" spans="1:39" s="32" customFormat="1">
      <c r="A53" s="1451" t="s">
        <v>272</v>
      </c>
      <c r="B53" s="1452"/>
      <c r="C53" s="1452"/>
      <c r="D53" s="1452"/>
      <c r="E53" s="598">
        <f t="shared" ref="E53:AH53" si="45">ROUND(SUM(E34:E52),0)</f>
        <v>0</v>
      </c>
      <c r="F53" s="599">
        <f t="shared" si="45"/>
        <v>0</v>
      </c>
      <c r="G53" s="600">
        <f t="shared" si="45"/>
        <v>0</v>
      </c>
      <c r="H53" s="601">
        <f t="shared" si="45"/>
        <v>0</v>
      </c>
      <c r="I53" s="599">
        <f t="shared" si="45"/>
        <v>0</v>
      </c>
      <c r="J53" s="600">
        <f t="shared" si="45"/>
        <v>0</v>
      </c>
      <c r="K53" s="601">
        <f t="shared" si="45"/>
        <v>0</v>
      </c>
      <c r="L53" s="599">
        <f t="shared" si="45"/>
        <v>0</v>
      </c>
      <c r="M53" s="602">
        <f t="shared" si="45"/>
        <v>0</v>
      </c>
      <c r="N53" s="598">
        <f t="shared" si="45"/>
        <v>0</v>
      </c>
      <c r="O53" s="599">
        <f t="shared" si="45"/>
        <v>0</v>
      </c>
      <c r="P53" s="600">
        <f t="shared" si="45"/>
        <v>0</v>
      </c>
      <c r="Q53" s="598">
        <f t="shared" si="45"/>
        <v>0</v>
      </c>
      <c r="R53" s="599">
        <f t="shared" si="45"/>
        <v>0</v>
      </c>
      <c r="S53" s="600">
        <f t="shared" si="45"/>
        <v>0</v>
      </c>
      <c r="T53" s="601">
        <f t="shared" si="45"/>
        <v>0</v>
      </c>
      <c r="U53" s="599">
        <f t="shared" si="45"/>
        <v>0</v>
      </c>
      <c r="V53" s="602">
        <f t="shared" si="45"/>
        <v>0</v>
      </c>
      <c r="W53" s="598">
        <f t="shared" si="45"/>
        <v>0</v>
      </c>
      <c r="X53" s="599">
        <f t="shared" si="45"/>
        <v>0</v>
      </c>
      <c r="Y53" s="600">
        <f t="shared" si="45"/>
        <v>0</v>
      </c>
      <c r="Z53" s="601">
        <f t="shared" si="45"/>
        <v>0</v>
      </c>
      <c r="AA53" s="599">
        <f t="shared" si="45"/>
        <v>0</v>
      </c>
      <c r="AB53" s="600">
        <f t="shared" si="45"/>
        <v>0</v>
      </c>
      <c r="AC53" s="598">
        <f t="shared" si="45"/>
        <v>0</v>
      </c>
      <c r="AD53" s="599">
        <f t="shared" si="45"/>
        <v>0</v>
      </c>
      <c r="AE53" s="600">
        <f t="shared" si="45"/>
        <v>0</v>
      </c>
      <c r="AF53" s="598">
        <f t="shared" si="45"/>
        <v>0</v>
      </c>
      <c r="AG53" s="599">
        <f t="shared" si="45"/>
        <v>0</v>
      </c>
      <c r="AH53" s="604">
        <f t="shared" si="45"/>
        <v>0</v>
      </c>
      <c r="AI53" s="606">
        <f>SUM(E53,H53,K53,N53,Q53,T53,W53,Z53,AC53,AF53)</f>
        <v>0</v>
      </c>
      <c r="AJ53" s="607">
        <f>SUM(F53,I53,L53,O53,R53,U53,X53,AA53,AD53,AG53)</f>
        <v>0</v>
      </c>
      <c r="AK53" s="603">
        <f>SUM(G53,J53,M53,P53,S53,V53,Y53,AB53,AE53,AH53)</f>
        <v>0</v>
      </c>
      <c r="AL53" s="184"/>
      <c r="AM53" s="184"/>
    </row>
    <row r="54" spans="1:39" ht="9" customHeight="1">
      <c r="A54" s="1306"/>
      <c r="B54" s="1306"/>
      <c r="C54" s="1306"/>
      <c r="D54" s="1306"/>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7" t="s">
        <v>273</v>
      </c>
      <c r="B55" s="1307"/>
      <c r="C55" s="1307"/>
      <c r="D55" s="1307"/>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18" t="str">
        <f>IF('Summary - SS'!A49:D49&lt;&gt;"",'Summary - SS'!A49:D49,"")</f>
        <v/>
      </c>
      <c r="B56" s="1318"/>
      <c r="C56" s="1318"/>
      <c r="D56" s="1318"/>
      <c r="E56" s="233"/>
      <c r="F56" s="234"/>
      <c r="G56" s="424">
        <f t="shared" ref="G56:G59" si="46">E56+F56</f>
        <v>0</v>
      </c>
      <c r="H56" s="235"/>
      <c r="I56" s="234"/>
      <c r="J56" s="424">
        <f t="shared" ref="J56:J59" si="47">H56+I56</f>
        <v>0</v>
      </c>
      <c r="K56" s="235"/>
      <c r="L56" s="234"/>
      <c r="M56" s="425">
        <f t="shared" ref="M56:M59" si="48">K56+L56</f>
        <v>0</v>
      </c>
      <c r="N56" s="233"/>
      <c r="O56" s="234"/>
      <c r="P56" s="424">
        <f t="shared" ref="P56:P59" si="49">N56+O56</f>
        <v>0</v>
      </c>
      <c r="Q56" s="233"/>
      <c r="R56" s="234"/>
      <c r="S56" s="424">
        <f t="shared" ref="S56:S59" si="50">Q56+R56</f>
        <v>0</v>
      </c>
      <c r="T56" s="235"/>
      <c r="U56" s="234"/>
      <c r="V56" s="425">
        <f t="shared" ref="V56:V59" si="51">T56+U56</f>
        <v>0</v>
      </c>
      <c r="W56" s="233"/>
      <c r="X56" s="234"/>
      <c r="Y56" s="424">
        <f t="shared" ref="Y56:Y59" si="52">W56+X56</f>
        <v>0</v>
      </c>
      <c r="Z56" s="233"/>
      <c r="AA56" s="234"/>
      <c r="AB56" s="424">
        <f t="shared" ref="AB56:AB59" si="53">Z56+AA56</f>
        <v>0</v>
      </c>
      <c r="AC56" s="233"/>
      <c r="AD56" s="234"/>
      <c r="AE56" s="424">
        <f t="shared" ref="AE56:AE59" si="54">AC56+AD56</f>
        <v>0</v>
      </c>
      <c r="AF56" s="233"/>
      <c r="AG56" s="234"/>
      <c r="AH56" s="424">
        <f t="shared" ref="AH56:AH59" si="55">AF56+AG56</f>
        <v>0</v>
      </c>
      <c r="AI56" s="425">
        <f t="shared" ref="AI56:AK62" si="56">SUM(E56,H56,K56,N56,Q56,T56,W56,Z56,AC56,AF56)</f>
        <v>0</v>
      </c>
      <c r="AJ56" s="185">
        <f t="shared" si="56"/>
        <v>0</v>
      </c>
      <c r="AK56" s="424">
        <f t="shared" si="56"/>
        <v>0</v>
      </c>
      <c r="AM56" s="41"/>
    </row>
    <row r="57" spans="1:39">
      <c r="A57" s="1318" t="str">
        <f>IF('Summary - SS'!A50:D50&lt;&gt;"",'Summary - SS'!A50:D50,"")</f>
        <v/>
      </c>
      <c r="B57" s="1318"/>
      <c r="C57" s="1318"/>
      <c r="D57" s="1318"/>
      <c r="E57" s="233"/>
      <c r="F57" s="234"/>
      <c r="G57" s="424">
        <f t="shared" si="46"/>
        <v>0</v>
      </c>
      <c r="H57" s="235"/>
      <c r="I57" s="234"/>
      <c r="J57" s="424">
        <f t="shared" si="47"/>
        <v>0</v>
      </c>
      <c r="K57" s="235"/>
      <c r="L57" s="234"/>
      <c r="M57" s="425">
        <f t="shared" si="48"/>
        <v>0</v>
      </c>
      <c r="N57" s="233"/>
      <c r="O57" s="234"/>
      <c r="P57" s="424">
        <f t="shared" si="49"/>
        <v>0</v>
      </c>
      <c r="Q57" s="233"/>
      <c r="R57" s="234"/>
      <c r="S57" s="424">
        <f t="shared" si="50"/>
        <v>0</v>
      </c>
      <c r="T57" s="235"/>
      <c r="U57" s="234"/>
      <c r="V57" s="425">
        <f t="shared" si="51"/>
        <v>0</v>
      </c>
      <c r="W57" s="233"/>
      <c r="X57" s="234"/>
      <c r="Y57" s="424">
        <f t="shared" si="52"/>
        <v>0</v>
      </c>
      <c r="Z57" s="233"/>
      <c r="AA57" s="234"/>
      <c r="AB57" s="424">
        <f t="shared" si="53"/>
        <v>0</v>
      </c>
      <c r="AC57" s="233"/>
      <c r="AD57" s="234"/>
      <c r="AE57" s="424">
        <f t="shared" si="54"/>
        <v>0</v>
      </c>
      <c r="AF57" s="233"/>
      <c r="AG57" s="234"/>
      <c r="AH57" s="424">
        <f t="shared" si="55"/>
        <v>0</v>
      </c>
      <c r="AI57" s="425">
        <f t="shared" si="56"/>
        <v>0</v>
      </c>
      <c r="AJ57" s="426">
        <f t="shared" si="56"/>
        <v>0</v>
      </c>
      <c r="AK57" s="45">
        <f t="shared" si="56"/>
        <v>0</v>
      </c>
      <c r="AM57" s="41"/>
    </row>
    <row r="58" spans="1:39">
      <c r="A58" s="1318" t="str">
        <f>IF('Summary - SS'!A51:D51&lt;&gt;"",'Summary - SS'!A51:D51,"")</f>
        <v/>
      </c>
      <c r="B58" s="1318"/>
      <c r="C58" s="1318"/>
      <c r="D58" s="1318"/>
      <c r="E58" s="233"/>
      <c r="F58" s="234"/>
      <c r="G58" s="424">
        <f t="shared" si="46"/>
        <v>0</v>
      </c>
      <c r="H58" s="235"/>
      <c r="I58" s="234"/>
      <c r="J58" s="424">
        <f t="shared" si="47"/>
        <v>0</v>
      </c>
      <c r="K58" s="235"/>
      <c r="L58" s="234"/>
      <c r="M58" s="425">
        <f t="shared" si="48"/>
        <v>0</v>
      </c>
      <c r="N58" s="233"/>
      <c r="O58" s="234"/>
      <c r="P58" s="424">
        <f t="shared" si="49"/>
        <v>0</v>
      </c>
      <c r="Q58" s="233"/>
      <c r="R58" s="234"/>
      <c r="S58" s="424">
        <f t="shared" si="50"/>
        <v>0</v>
      </c>
      <c r="T58" s="235"/>
      <c r="U58" s="234"/>
      <c r="V58" s="425">
        <f t="shared" si="51"/>
        <v>0</v>
      </c>
      <c r="W58" s="233"/>
      <c r="X58" s="234"/>
      <c r="Y58" s="424">
        <f t="shared" si="52"/>
        <v>0</v>
      </c>
      <c r="Z58" s="233"/>
      <c r="AA58" s="234"/>
      <c r="AB58" s="424">
        <f t="shared" si="53"/>
        <v>0</v>
      </c>
      <c r="AC58" s="233"/>
      <c r="AD58" s="234"/>
      <c r="AE58" s="424">
        <f t="shared" si="54"/>
        <v>0</v>
      </c>
      <c r="AF58" s="233"/>
      <c r="AG58" s="234"/>
      <c r="AH58" s="424">
        <f t="shared" si="55"/>
        <v>0</v>
      </c>
      <c r="AI58" s="425">
        <f t="shared" si="56"/>
        <v>0</v>
      </c>
      <c r="AJ58" s="426">
        <f t="shared" si="56"/>
        <v>0</v>
      </c>
      <c r="AK58" s="45">
        <f t="shared" si="56"/>
        <v>0</v>
      </c>
    </row>
    <row r="59" spans="1:39">
      <c r="A59" s="1193" t="str">
        <f>IF('Summary - SS'!A52:D52&lt;&gt;"",'Summary - SS'!A52:D52,"")</f>
        <v/>
      </c>
      <c r="B59" s="1193"/>
      <c r="C59" s="1193"/>
      <c r="D59" s="1193"/>
      <c r="E59" s="233"/>
      <c r="F59" s="234"/>
      <c r="G59" s="424">
        <f t="shared" si="46"/>
        <v>0</v>
      </c>
      <c r="H59" s="235"/>
      <c r="I59" s="234"/>
      <c r="J59" s="424">
        <f t="shared" si="47"/>
        <v>0</v>
      </c>
      <c r="K59" s="235"/>
      <c r="L59" s="234"/>
      <c r="M59" s="425">
        <f t="shared" si="48"/>
        <v>0</v>
      </c>
      <c r="N59" s="233"/>
      <c r="O59" s="234"/>
      <c r="P59" s="424">
        <f t="shared" si="49"/>
        <v>0</v>
      </c>
      <c r="Q59" s="233"/>
      <c r="R59" s="234"/>
      <c r="S59" s="424">
        <f t="shared" si="50"/>
        <v>0</v>
      </c>
      <c r="T59" s="235"/>
      <c r="U59" s="234"/>
      <c r="V59" s="425">
        <f t="shared" si="51"/>
        <v>0</v>
      </c>
      <c r="W59" s="233"/>
      <c r="X59" s="234"/>
      <c r="Y59" s="424">
        <f t="shared" si="52"/>
        <v>0</v>
      </c>
      <c r="Z59" s="233"/>
      <c r="AA59" s="234"/>
      <c r="AB59" s="424">
        <f t="shared" si="53"/>
        <v>0</v>
      </c>
      <c r="AC59" s="233"/>
      <c r="AD59" s="234"/>
      <c r="AE59" s="424">
        <f t="shared" si="54"/>
        <v>0</v>
      </c>
      <c r="AF59" s="233"/>
      <c r="AG59" s="234"/>
      <c r="AH59" s="424">
        <f t="shared" si="55"/>
        <v>0</v>
      </c>
      <c r="AI59" s="425">
        <f t="shared" si="56"/>
        <v>0</v>
      </c>
      <c r="AJ59" s="426">
        <f t="shared" si="56"/>
        <v>0</v>
      </c>
      <c r="AK59" s="45">
        <f t="shared" si="56"/>
        <v>0</v>
      </c>
    </row>
    <row r="60" spans="1:39" ht="18" customHeight="1">
      <c r="A60" s="1193" t="s">
        <v>274</v>
      </c>
      <c r="B60" s="1193"/>
      <c r="C60" s="1193"/>
      <c r="D60" s="1193"/>
      <c r="E60" s="284">
        <f t="shared" ref="E60:AH60" si="57">ROUND(SUM(E55:E59),0)</f>
        <v>0</v>
      </c>
      <c r="F60" s="285">
        <f t="shared" si="57"/>
        <v>0</v>
      </c>
      <c r="G60" s="286">
        <f t="shared" si="57"/>
        <v>0</v>
      </c>
      <c r="H60" s="287">
        <f t="shared" si="57"/>
        <v>0</v>
      </c>
      <c r="I60" s="285">
        <f t="shared" si="57"/>
        <v>0</v>
      </c>
      <c r="J60" s="286">
        <f t="shared" si="57"/>
        <v>0</v>
      </c>
      <c r="K60" s="287">
        <f t="shared" si="57"/>
        <v>0</v>
      </c>
      <c r="L60" s="285">
        <f t="shared" si="57"/>
        <v>0</v>
      </c>
      <c r="M60" s="261">
        <f t="shared" si="57"/>
        <v>0</v>
      </c>
      <c r="N60" s="284">
        <f t="shared" si="57"/>
        <v>0</v>
      </c>
      <c r="O60" s="285">
        <f t="shared" si="57"/>
        <v>0</v>
      </c>
      <c r="P60" s="286">
        <f t="shared" si="57"/>
        <v>0</v>
      </c>
      <c r="Q60" s="284">
        <f t="shared" si="57"/>
        <v>0</v>
      </c>
      <c r="R60" s="285">
        <f t="shared" si="57"/>
        <v>0</v>
      </c>
      <c r="S60" s="286">
        <f t="shared" si="57"/>
        <v>0</v>
      </c>
      <c r="T60" s="287">
        <f t="shared" si="57"/>
        <v>0</v>
      </c>
      <c r="U60" s="285">
        <f t="shared" si="57"/>
        <v>0</v>
      </c>
      <c r="V60" s="261">
        <f t="shared" si="57"/>
        <v>0</v>
      </c>
      <c r="W60" s="284">
        <f t="shared" si="57"/>
        <v>0</v>
      </c>
      <c r="X60" s="285">
        <f t="shared" si="57"/>
        <v>0</v>
      </c>
      <c r="Y60" s="286">
        <f t="shared" si="57"/>
        <v>0</v>
      </c>
      <c r="Z60" s="284">
        <f t="shared" si="57"/>
        <v>0</v>
      </c>
      <c r="AA60" s="285">
        <f t="shared" si="57"/>
        <v>0</v>
      </c>
      <c r="AB60" s="286">
        <f t="shared" si="57"/>
        <v>0</v>
      </c>
      <c r="AC60" s="284">
        <f t="shared" si="57"/>
        <v>0</v>
      </c>
      <c r="AD60" s="285">
        <f t="shared" si="57"/>
        <v>0</v>
      </c>
      <c r="AE60" s="286">
        <f t="shared" si="57"/>
        <v>0</v>
      </c>
      <c r="AF60" s="284">
        <f t="shared" si="57"/>
        <v>0</v>
      </c>
      <c r="AG60" s="285">
        <f t="shared" si="57"/>
        <v>0</v>
      </c>
      <c r="AH60" s="286">
        <f t="shared" si="57"/>
        <v>0</v>
      </c>
      <c r="AI60" s="261">
        <f t="shared" si="56"/>
        <v>0</v>
      </c>
      <c r="AJ60" s="262">
        <f t="shared" si="56"/>
        <v>0</v>
      </c>
      <c r="AK60" s="44">
        <f t="shared" si="56"/>
        <v>0</v>
      </c>
    </row>
    <row r="61" spans="1:39" ht="18" customHeight="1">
      <c r="A61" s="1193"/>
      <c r="B61" s="1193"/>
      <c r="C61" s="1193"/>
      <c r="D61" s="1193"/>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3" t="s">
        <v>275</v>
      </c>
      <c r="B62" s="1193"/>
      <c r="C62" s="1193"/>
      <c r="D62" s="1193"/>
      <c r="E62" s="631">
        <f>E53+E60</f>
        <v>0</v>
      </c>
      <c r="F62" s="375">
        <f t="shared" ref="F62:AH62" si="58">F53+F60</f>
        <v>0</v>
      </c>
      <c r="G62" s="632">
        <f t="shared" si="58"/>
        <v>0</v>
      </c>
      <c r="H62" s="375">
        <f t="shared" si="58"/>
        <v>0</v>
      </c>
      <c r="I62" s="375">
        <f t="shared" si="58"/>
        <v>0</v>
      </c>
      <c r="J62" s="632">
        <f t="shared" si="58"/>
        <v>0</v>
      </c>
      <c r="K62" s="375">
        <f t="shared" si="58"/>
        <v>0</v>
      </c>
      <c r="L62" s="375">
        <f t="shared" si="58"/>
        <v>0</v>
      </c>
      <c r="M62" s="374">
        <f t="shared" si="58"/>
        <v>0</v>
      </c>
      <c r="N62" s="631">
        <f t="shared" si="58"/>
        <v>0</v>
      </c>
      <c r="O62" s="375">
        <f t="shared" si="58"/>
        <v>0</v>
      </c>
      <c r="P62" s="632">
        <f t="shared" si="58"/>
        <v>0</v>
      </c>
      <c r="Q62" s="631">
        <f t="shared" si="58"/>
        <v>0</v>
      </c>
      <c r="R62" s="375">
        <f t="shared" si="58"/>
        <v>0</v>
      </c>
      <c r="S62" s="632">
        <f t="shared" si="58"/>
        <v>0</v>
      </c>
      <c r="T62" s="375">
        <f t="shared" si="58"/>
        <v>0</v>
      </c>
      <c r="U62" s="375">
        <f t="shared" si="58"/>
        <v>0</v>
      </c>
      <c r="V62" s="374">
        <f t="shared" si="58"/>
        <v>0</v>
      </c>
      <c r="W62" s="631">
        <f t="shared" si="58"/>
        <v>0</v>
      </c>
      <c r="X62" s="375">
        <f t="shared" si="58"/>
        <v>0</v>
      </c>
      <c r="Y62" s="632">
        <f t="shared" si="58"/>
        <v>0</v>
      </c>
      <c r="Z62" s="631">
        <f t="shared" si="58"/>
        <v>0</v>
      </c>
      <c r="AA62" s="375">
        <f t="shared" si="58"/>
        <v>0</v>
      </c>
      <c r="AB62" s="632">
        <f t="shared" si="58"/>
        <v>0</v>
      </c>
      <c r="AC62" s="631">
        <f t="shared" si="58"/>
        <v>0</v>
      </c>
      <c r="AD62" s="375">
        <f t="shared" si="58"/>
        <v>0</v>
      </c>
      <c r="AE62" s="632">
        <f t="shared" si="58"/>
        <v>0</v>
      </c>
      <c r="AF62" s="631">
        <f t="shared" si="58"/>
        <v>0</v>
      </c>
      <c r="AG62" s="375">
        <f t="shared" si="58"/>
        <v>0</v>
      </c>
      <c r="AH62" s="632">
        <f t="shared" si="58"/>
        <v>0</v>
      </c>
      <c r="AI62" s="374">
        <f t="shared" si="56"/>
        <v>0</v>
      </c>
      <c r="AJ62" s="257">
        <f t="shared" si="56"/>
        <v>0</v>
      </c>
      <c r="AK62" s="431">
        <f>SUM(G62,J62,M62,P62,S62,V62,Y62,AB62,AE62,AH62)</f>
        <v>0</v>
      </c>
    </row>
    <row r="63" spans="1:39">
      <c r="A63" s="1201" t="s">
        <v>276</v>
      </c>
      <c r="B63" s="1201"/>
      <c r="C63" s="1201"/>
      <c r="D63" s="1201"/>
      <c r="E63" s="371">
        <f>IF(AND(E62-E31&gt;-2,E62-E31&lt;2),0,E62-E31)</f>
        <v>0</v>
      </c>
      <c r="F63" s="373"/>
      <c r="G63" s="372">
        <f>IF(AND(G62-G31&gt;-2,G62-G31&lt;2),0,G62-G31)</f>
        <v>0</v>
      </c>
      <c r="H63" s="472">
        <f>IF(AND(H62-H31&gt;-2,H62-H31&lt;2),0,H62-H31)</f>
        <v>0</v>
      </c>
      <c r="I63" s="470"/>
      <c r="J63" s="471">
        <f>IF(AND(J62-J31&gt;-2,J62-J31&lt;2),0,J62-J31)</f>
        <v>0</v>
      </c>
      <c r="K63" s="472">
        <f>IF(AND(K62-K31&gt;-2,K62-K31&lt;2),0,K62-K31)</f>
        <v>0</v>
      </c>
      <c r="L63" s="470"/>
      <c r="M63" s="473">
        <f>IF(AND(M62-M31&gt;-2,M62-M31&lt;2),0,M62-M31)</f>
        <v>0</v>
      </c>
      <c r="N63" s="469">
        <f>IF(AND(N62-N31&gt;-2,N62-N31&lt;2),0,N62-N31)</f>
        <v>0</v>
      </c>
      <c r="O63" s="470"/>
      <c r="P63" s="471">
        <f>IF(AND(P62-P31&gt;-2,P62-P31&lt;2),0,P62-P31)</f>
        <v>0</v>
      </c>
      <c r="Q63" s="469">
        <f>IF(AND(Q62-Q31&gt;-2,Q62-Q31&lt;2),0,Q62-Q31)</f>
        <v>0</v>
      </c>
      <c r="R63" s="470"/>
      <c r="S63" s="471">
        <f>IF(AND(S62-S31&gt;-2,S62-S31&lt;2),0,S62-S31)</f>
        <v>0</v>
      </c>
      <c r="T63" s="472">
        <f>IF(AND(T62-T31&gt;-2,T62-T31&lt;2),0,T62-T31)</f>
        <v>0</v>
      </c>
      <c r="U63" s="470"/>
      <c r="V63" s="473">
        <f>IF(AND(V62-V31&gt;-2,V62-V31&lt;2),0,V62-V31)</f>
        <v>0</v>
      </c>
      <c r="W63" s="469">
        <f>IF(AND(W62-W31&gt;-2,W62-W31&lt;2),0,W62-W31)</f>
        <v>0</v>
      </c>
      <c r="X63" s="470"/>
      <c r="Y63" s="471">
        <f>IF(AND(Y62-Y31&gt;-2,Y62-Y31&lt;2),0,Y62-Y31)</f>
        <v>0</v>
      </c>
      <c r="Z63" s="469">
        <f>IF(AND(Z62-Z31&gt;-2,Z62-Z31&lt;2),0,Z62-Z31)</f>
        <v>0</v>
      </c>
      <c r="AA63" s="470"/>
      <c r="AB63" s="471">
        <f>IF(AND(AB62-AB31&gt;-2,AB62-AB31&lt;2),0,AB62-AB31)</f>
        <v>0</v>
      </c>
      <c r="AC63" s="469">
        <f>IF(AND(AC62-AC31&gt;-2,AC62-AC31&lt;2),0,AC62-AC31)</f>
        <v>0</v>
      </c>
      <c r="AD63" s="470"/>
      <c r="AE63" s="471">
        <f>IF(AND(AE62-AE31&gt;-2,AE62-AE31&lt;2),0,AE62-AE31)</f>
        <v>0</v>
      </c>
      <c r="AF63" s="469">
        <f>IF(AND(AF62-AF31&gt;-2,AF62-AF31&lt;2),0,AF62-AF31)</f>
        <v>0</v>
      </c>
      <c r="AG63" s="470"/>
      <c r="AH63" s="471">
        <f>IF(AND(AH62-AH31&gt;-2,AH62-AH31&lt;2),0,AH62-AH31)</f>
        <v>0</v>
      </c>
      <c r="AI63" s="474">
        <f>IF(AND(AI62-AI31&gt;-4,AI62-AI31&lt;4),0,AI62-AI31)</f>
        <v>0</v>
      </c>
      <c r="AJ63" s="401"/>
      <c r="AK63" s="475">
        <f>IF(AND(AK62-AK31&gt;-4,AK62-AK31&lt;4),0,AK62-AK31)</f>
        <v>0</v>
      </c>
      <c r="AL63" s="46"/>
      <c r="AM63" s="46"/>
    </row>
    <row r="64" spans="1:39" ht="12.95"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00000000000001" customHeight="1">
      <c r="A65" s="62"/>
      <c r="B65" s="62"/>
      <c r="C65" s="62"/>
      <c r="D65" s="62"/>
      <c r="E65" s="56"/>
      <c r="AH65" s="52"/>
      <c r="AI65" s="52"/>
    </row>
    <row r="66" spans="1:35" ht="20.100000000000001" customHeight="1">
      <c r="A66" s="62"/>
      <c r="B66" s="62"/>
      <c r="C66" s="62"/>
      <c r="D66" s="62"/>
      <c r="E66" s="56"/>
      <c r="AH66" s="52"/>
      <c r="AI66" s="52"/>
    </row>
    <row r="67" spans="1:35">
      <c r="A67" s="808" t="s">
        <v>278</v>
      </c>
      <c r="B67" s="1323" t="str">
        <f>IF('Summary - SS'!B60:D60&lt;&gt;"",'Summary - SS'!B60:D60,"")</f>
        <v/>
      </c>
      <c r="C67" s="1323"/>
      <c r="D67" s="1323"/>
      <c r="E67" s="56"/>
    </row>
    <row r="68" spans="1:35">
      <c r="A68" s="808" t="s">
        <v>279</v>
      </c>
      <c r="B68" s="1323" t="str">
        <f>IF('Summary - SS'!B61:D61&lt;&gt;"",'Summary - SS'!B61:D61,"")</f>
        <v/>
      </c>
      <c r="C68" s="1323"/>
      <c r="D68" s="1323"/>
      <c r="E68" s="56"/>
    </row>
    <row r="69" spans="1:35" ht="17.25" customHeight="1">
      <c r="A69" s="808" t="s">
        <v>280</v>
      </c>
      <c r="B69" s="1323" t="str">
        <f>IF('Summary - SS'!B62:D62&lt;&gt;"",'Summary - SS'!B62:D62,"")</f>
        <v/>
      </c>
      <c r="C69" s="1323"/>
      <c r="D69" s="1323"/>
      <c r="E69" s="56"/>
      <c r="AH69" s="53"/>
    </row>
    <row r="70" spans="1:35" ht="17.25" customHeight="1">
      <c r="A70" s="808" t="s">
        <v>281</v>
      </c>
      <c r="B70" s="1323" t="str">
        <f>IF('Summary - SS'!B63:D63&lt;&gt;"",'Summary - SS'!B63:D63,"")</f>
        <v/>
      </c>
      <c r="C70" s="1323"/>
      <c r="D70" s="1323"/>
      <c r="E70" s="56"/>
      <c r="AH70" s="53"/>
    </row>
    <row r="71" spans="1:35" ht="15.75" customHeight="1">
      <c r="A71" s="1193"/>
      <c r="B71" s="1193"/>
      <c r="C71" s="1193"/>
      <c r="D71" s="830"/>
      <c r="E71" s="189"/>
    </row>
    <row r="72" spans="1:35">
      <c r="A72" s="1585" t="s">
        <v>282</v>
      </c>
      <c r="B72" s="1586"/>
      <c r="C72" s="1587" t="e">
        <f>_xlfn.SINGLE('Summary - SS'!#REF!)</f>
        <v>#REF!</v>
      </c>
      <c r="D72" s="1588"/>
    </row>
    <row r="87" spans="1:37">
      <c r="A87" s="49" t="s">
        <v>231</v>
      </c>
      <c r="B87" s="49"/>
      <c r="C87" s="49"/>
      <c r="D87" s="49"/>
      <c r="E87" s="49">
        <v>1</v>
      </c>
      <c r="F87" s="49">
        <v>1</v>
      </c>
      <c r="G87" s="49">
        <v>1</v>
      </c>
      <c r="H87" s="49">
        <f>E87+1</f>
        <v>2</v>
      </c>
      <c r="I87" s="49">
        <f t="shared" ref="I87:AH87" si="59">F87+1</f>
        <v>2</v>
      </c>
      <c r="J87" s="49">
        <f t="shared" si="59"/>
        <v>2</v>
      </c>
      <c r="K87" s="49">
        <f t="shared" si="59"/>
        <v>3</v>
      </c>
      <c r="L87" s="49">
        <f t="shared" si="59"/>
        <v>3</v>
      </c>
      <c r="M87" s="49">
        <f t="shared" si="59"/>
        <v>3</v>
      </c>
      <c r="N87" s="49">
        <f t="shared" si="59"/>
        <v>4</v>
      </c>
      <c r="O87" s="49">
        <f t="shared" si="59"/>
        <v>4</v>
      </c>
      <c r="P87" s="49">
        <f t="shared" si="59"/>
        <v>4</v>
      </c>
      <c r="Q87" s="49">
        <f t="shared" si="59"/>
        <v>5</v>
      </c>
      <c r="R87" s="49">
        <f t="shared" si="59"/>
        <v>5</v>
      </c>
      <c r="S87" s="49">
        <f t="shared" si="59"/>
        <v>5</v>
      </c>
      <c r="T87" s="49">
        <f t="shared" si="59"/>
        <v>6</v>
      </c>
      <c r="U87" s="49">
        <f t="shared" si="59"/>
        <v>6</v>
      </c>
      <c r="V87" s="49">
        <f t="shared" si="59"/>
        <v>6</v>
      </c>
      <c r="W87" s="49">
        <f t="shared" si="59"/>
        <v>7</v>
      </c>
      <c r="X87" s="49">
        <f t="shared" si="59"/>
        <v>7</v>
      </c>
      <c r="Y87" s="49">
        <f t="shared" si="59"/>
        <v>7</v>
      </c>
      <c r="Z87" s="49">
        <f t="shared" si="59"/>
        <v>8</v>
      </c>
      <c r="AA87" s="49">
        <f t="shared" si="59"/>
        <v>8</v>
      </c>
      <c r="AB87" s="49">
        <f t="shared" si="59"/>
        <v>8</v>
      </c>
      <c r="AC87" s="49">
        <f t="shared" si="59"/>
        <v>9</v>
      </c>
      <c r="AD87" s="49">
        <f t="shared" si="59"/>
        <v>9</v>
      </c>
      <c r="AE87" s="49">
        <f t="shared" si="59"/>
        <v>9</v>
      </c>
      <c r="AF87" s="49">
        <f t="shared" si="59"/>
        <v>10</v>
      </c>
      <c r="AG87" s="49">
        <f t="shared" si="59"/>
        <v>10</v>
      </c>
      <c r="AH87" s="49">
        <f t="shared" si="59"/>
        <v>10</v>
      </c>
      <c r="AI87" s="49">
        <f>$D$5</f>
        <v>5</v>
      </c>
      <c r="AJ87" s="49" t="e">
        <f>$D$6</f>
        <v>#REF!</v>
      </c>
      <c r="AK87" s="49" t="e">
        <f>$D$6</f>
        <v>#REF!</v>
      </c>
    </row>
    <row r="88" spans="1:37">
      <c r="A88" s="49" t="s">
        <v>232</v>
      </c>
      <c r="B88" s="49"/>
      <c r="C88" s="49"/>
      <c r="D88" s="49"/>
      <c r="E88" s="50" t="e">
        <f>'Summary - SS'!#REF!</f>
        <v>#REF!</v>
      </c>
      <c r="F88" s="50" t="e">
        <f>'Summary - SS'!#REF!</f>
        <v>#REF!</v>
      </c>
      <c r="G88" s="50">
        <f>'Summary - SS'!E80</f>
        <v>45413</v>
      </c>
      <c r="H88" s="50" t="e">
        <f>'Summary - SS'!#REF!</f>
        <v>#REF!</v>
      </c>
      <c r="I88" s="50" t="e">
        <f>'Summary - SS'!#REF!</f>
        <v>#REF!</v>
      </c>
      <c r="J88" s="50">
        <f>'Summary - SS'!F80</f>
        <v>45474</v>
      </c>
      <c r="K88" s="50" t="e">
        <f>'Summary - SS'!#REF!</f>
        <v>#REF!</v>
      </c>
      <c r="L88" s="50" t="e">
        <f>'Summary - SS'!#REF!</f>
        <v>#REF!</v>
      </c>
      <c r="M88" s="50">
        <f>'Summary - SS'!G80</f>
        <v>45839</v>
      </c>
      <c r="N88" s="50" t="e">
        <f>'Summary - SS'!#REF!</f>
        <v>#REF!</v>
      </c>
      <c r="O88" s="50" t="e">
        <f>'Summary - SS'!#REF!</f>
        <v>#REF!</v>
      </c>
      <c r="P88" s="50">
        <f>'Summary - SS'!H80</f>
        <v>46204</v>
      </c>
      <c r="Q88" s="50" t="e">
        <f>'Summary - SS'!#REF!</f>
        <v>#REF!</v>
      </c>
      <c r="R88" s="50" t="e">
        <f>'Summary - SS'!#REF!</f>
        <v>#REF!</v>
      </c>
      <c r="S88" s="50">
        <f>'Summary - SS'!I80</f>
        <v>46569</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45413</v>
      </c>
      <c r="AJ88" s="50">
        <f>$B$6</f>
        <v>45413</v>
      </c>
      <c r="AK88" s="50">
        <f>$B$6</f>
        <v>45413</v>
      </c>
    </row>
    <row r="89" spans="1:37" ht="13.5" customHeight="1">
      <c r="A89" s="49" t="s">
        <v>233</v>
      </c>
      <c r="B89" s="49"/>
      <c r="C89" s="49"/>
      <c r="D89" s="49"/>
      <c r="E89" s="50" t="e">
        <f>'Summary - SS'!#REF!</f>
        <v>#REF!</v>
      </c>
      <c r="F89" s="50" t="e">
        <f>'Summary - SS'!#REF!</f>
        <v>#REF!</v>
      </c>
      <c r="G89" s="50">
        <f>'Summary - SS'!E81</f>
        <v>45473</v>
      </c>
      <c r="H89" s="50" t="e">
        <f>'Summary - SS'!#REF!</f>
        <v>#REF!</v>
      </c>
      <c r="I89" s="50" t="e">
        <f>'Summary - SS'!#REF!</f>
        <v>#REF!</v>
      </c>
      <c r="J89" s="50">
        <f>'Summary - SS'!F81</f>
        <v>45838</v>
      </c>
      <c r="K89" s="50" t="e">
        <f>'Summary - SS'!#REF!</f>
        <v>#REF!</v>
      </c>
      <c r="L89" s="50" t="e">
        <f>'Summary - SS'!#REF!</f>
        <v>#REF!</v>
      </c>
      <c r="M89" s="50">
        <f>'Summary - SS'!G81</f>
        <v>46203</v>
      </c>
      <c r="N89" s="50" t="e">
        <f>'Summary - SS'!#REF!</f>
        <v>#REF!</v>
      </c>
      <c r="O89" s="50" t="e">
        <f>'Summary - SS'!#REF!</f>
        <v>#REF!</v>
      </c>
      <c r="P89" s="50">
        <f>'Summary - SS'!H81</f>
        <v>46568</v>
      </c>
      <c r="Q89" s="50" t="e">
        <f>'Summary - SS'!#REF!</f>
        <v>#REF!</v>
      </c>
      <c r="R89" s="50" t="e">
        <f>'Summary - SS'!#REF!</f>
        <v>#REF!</v>
      </c>
      <c r="S89" s="50">
        <f>'Summary - SS'!I81</f>
        <v>46934</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47238</v>
      </c>
      <c r="AJ89" s="50">
        <f t="shared" ref="AJ89:AK89" si="60">DATE(YEAR(AJ88)+$D$5,MONTH(AJ88),DAY(AJ88))-1</f>
        <v>47238</v>
      </c>
      <c r="AK89" s="50">
        <f t="shared" si="60"/>
        <v>47238</v>
      </c>
    </row>
    <row r="90" spans="1:37">
      <c r="A90" s="49" t="s">
        <v>220</v>
      </c>
      <c r="B90" s="49"/>
      <c r="C90" s="49"/>
      <c r="D90" s="49"/>
      <c r="E90" s="50">
        <f>$B$3</f>
        <v>0</v>
      </c>
      <c r="F90" s="50">
        <f t="shared" ref="F90:AK90" si="61">$B$3</f>
        <v>0</v>
      </c>
      <c r="G90" s="50">
        <f t="shared" si="61"/>
        <v>0</v>
      </c>
      <c r="H90" s="50">
        <f t="shared" si="61"/>
        <v>0</v>
      </c>
      <c r="I90" s="50">
        <f t="shared" si="61"/>
        <v>0</v>
      </c>
      <c r="J90" s="50">
        <f t="shared" si="61"/>
        <v>0</v>
      </c>
      <c r="K90" s="50">
        <f t="shared" si="61"/>
        <v>0</v>
      </c>
      <c r="L90" s="50">
        <f t="shared" si="61"/>
        <v>0</v>
      </c>
      <c r="M90" s="50">
        <f t="shared" si="61"/>
        <v>0</v>
      </c>
      <c r="N90" s="50">
        <f t="shared" si="61"/>
        <v>0</v>
      </c>
      <c r="O90" s="50">
        <f t="shared" si="61"/>
        <v>0</v>
      </c>
      <c r="P90" s="50">
        <f t="shared" si="61"/>
        <v>0</v>
      </c>
      <c r="Q90" s="50">
        <f t="shared" si="61"/>
        <v>0</v>
      </c>
      <c r="R90" s="50">
        <f t="shared" si="61"/>
        <v>0</v>
      </c>
      <c r="S90" s="50">
        <f t="shared" si="61"/>
        <v>0</v>
      </c>
      <c r="T90" s="50">
        <f t="shared" si="61"/>
        <v>0</v>
      </c>
      <c r="U90" s="50">
        <f t="shared" si="61"/>
        <v>0</v>
      </c>
      <c r="V90" s="50">
        <f t="shared" si="61"/>
        <v>0</v>
      </c>
      <c r="W90" s="50">
        <f t="shared" si="61"/>
        <v>0</v>
      </c>
      <c r="X90" s="50">
        <f t="shared" si="61"/>
        <v>0</v>
      </c>
      <c r="Y90" s="50">
        <f t="shared" si="61"/>
        <v>0</v>
      </c>
      <c r="Z90" s="50">
        <f t="shared" si="61"/>
        <v>0</v>
      </c>
      <c r="AA90" s="50">
        <f t="shared" si="61"/>
        <v>0</v>
      </c>
      <c r="AB90" s="50">
        <f t="shared" si="61"/>
        <v>0</v>
      </c>
      <c r="AC90" s="50">
        <f t="shared" si="61"/>
        <v>0</v>
      </c>
      <c r="AD90" s="50">
        <f t="shared" si="61"/>
        <v>0</v>
      </c>
      <c r="AE90" s="50">
        <f t="shared" si="61"/>
        <v>0</v>
      </c>
      <c r="AF90" s="50">
        <f t="shared" si="61"/>
        <v>0</v>
      </c>
      <c r="AG90" s="50">
        <f t="shared" si="61"/>
        <v>0</v>
      </c>
      <c r="AH90" s="50">
        <f t="shared" si="61"/>
        <v>0</v>
      </c>
      <c r="AI90" s="50">
        <f t="shared" si="61"/>
        <v>0</v>
      </c>
      <c r="AJ90" s="50">
        <f t="shared" si="61"/>
        <v>0</v>
      </c>
      <c r="AK90" s="50">
        <f t="shared" si="61"/>
        <v>0</v>
      </c>
    </row>
    <row r="91" spans="1:37">
      <c r="A91" s="51" t="s">
        <v>234</v>
      </c>
      <c r="B91" s="51"/>
      <c r="C91" s="51"/>
      <c r="D91" s="51"/>
      <c r="E91" s="51" t="e">
        <f>IF((AND(E87&gt;$D$5,E87&lt;=$D$6)),E87-$D$5,0)</f>
        <v>#REF!</v>
      </c>
      <c r="F91" s="51" t="e">
        <f t="shared" ref="F91:AH91" si="62">IF((AND(F87&gt;$D$5,F87&lt;=$D$6)),F87-$D$5,0)</f>
        <v>#REF!</v>
      </c>
      <c r="G91" s="51" t="e">
        <f t="shared" si="62"/>
        <v>#REF!</v>
      </c>
      <c r="H91" s="51" t="e">
        <f t="shared" si="62"/>
        <v>#REF!</v>
      </c>
      <c r="I91" s="51" t="e">
        <f t="shared" si="62"/>
        <v>#REF!</v>
      </c>
      <c r="J91" s="51" t="e">
        <f t="shared" si="62"/>
        <v>#REF!</v>
      </c>
      <c r="K91" s="51" t="e">
        <f t="shared" si="62"/>
        <v>#REF!</v>
      </c>
      <c r="L91" s="51" t="e">
        <f t="shared" si="62"/>
        <v>#REF!</v>
      </c>
      <c r="M91" s="51" t="e">
        <f t="shared" si="62"/>
        <v>#REF!</v>
      </c>
      <c r="N91" s="51" t="e">
        <f t="shared" si="62"/>
        <v>#REF!</v>
      </c>
      <c r="O91" s="51" t="e">
        <f t="shared" si="62"/>
        <v>#REF!</v>
      </c>
      <c r="P91" s="51" t="e">
        <f t="shared" si="62"/>
        <v>#REF!</v>
      </c>
      <c r="Q91" s="51" t="e">
        <f t="shared" si="62"/>
        <v>#REF!</v>
      </c>
      <c r="R91" s="51" t="e">
        <f t="shared" si="62"/>
        <v>#REF!</v>
      </c>
      <c r="S91" s="51" t="e">
        <f t="shared" si="62"/>
        <v>#REF!</v>
      </c>
      <c r="T91" s="51" t="e">
        <f t="shared" si="62"/>
        <v>#REF!</v>
      </c>
      <c r="U91" s="51" t="e">
        <f t="shared" si="62"/>
        <v>#REF!</v>
      </c>
      <c r="V91" s="51" t="e">
        <f t="shared" si="62"/>
        <v>#REF!</v>
      </c>
      <c r="W91" s="51" t="e">
        <f t="shared" si="62"/>
        <v>#REF!</v>
      </c>
      <c r="X91" s="51" t="e">
        <f t="shared" si="62"/>
        <v>#REF!</v>
      </c>
      <c r="Y91" s="51" t="e">
        <f t="shared" si="62"/>
        <v>#REF!</v>
      </c>
      <c r="Z91" s="51" t="e">
        <f t="shared" si="62"/>
        <v>#REF!</v>
      </c>
      <c r="AA91" s="51" t="e">
        <f t="shared" si="62"/>
        <v>#REF!</v>
      </c>
      <c r="AB91" s="51" t="e">
        <f t="shared" si="62"/>
        <v>#REF!</v>
      </c>
      <c r="AC91" s="51" t="e">
        <f t="shared" si="62"/>
        <v>#REF!</v>
      </c>
      <c r="AD91" s="51" t="e">
        <f t="shared" si="62"/>
        <v>#REF!</v>
      </c>
      <c r="AE91" s="51" t="e">
        <f t="shared" si="62"/>
        <v>#REF!</v>
      </c>
      <c r="AF91" s="51" t="e">
        <f t="shared" si="62"/>
        <v>#REF!</v>
      </c>
      <c r="AG91" s="51" t="e">
        <f t="shared" si="62"/>
        <v>#REF!</v>
      </c>
      <c r="AH91" s="51" t="e">
        <f t="shared" si="62"/>
        <v>#REF!</v>
      </c>
    </row>
    <row r="92" spans="1:37">
      <c r="AI92" s="33" t="str">
        <f>TEXT($B$5,"m/d/yyyy")</f>
        <v>5/1/2024</v>
      </c>
      <c r="AJ92" s="33" t="str">
        <f>TEXT($B$6,"m/d/yyyy")</f>
        <v>5/1/2024</v>
      </c>
      <c r="AK92" s="33" t="str">
        <f>TEXT($B$6,"m/d/yyyy")</f>
        <v>5/1/2024</v>
      </c>
    </row>
    <row r="93" spans="1:37">
      <c r="AI93" s="33" t="str">
        <f>TEXT($C$5,"m/d/yyyy")</f>
        <v>6/30/2028</v>
      </c>
      <c r="AJ93" s="33" t="str">
        <f t="shared" ref="AJ93:AK93" si="63">TEXT($C$5,"m/d/yyyy")</f>
        <v>6/30/2028</v>
      </c>
      <c r="AK93" s="33" t="str">
        <f t="shared" si="63"/>
        <v>6/30/2028</v>
      </c>
    </row>
  </sheetData>
  <sheetProtection formatCells="0" formatColumns="0" formatRows="0" insertHyperlinks="0" sort="0" autoFilter="0" pivotTables="0"/>
  <mergeCells count="80">
    <mergeCell ref="A45:D45"/>
    <mergeCell ref="A46:D46"/>
    <mergeCell ref="A38:D38"/>
    <mergeCell ref="A39:D39"/>
    <mergeCell ref="A40:D40"/>
    <mergeCell ref="A41:D41"/>
    <mergeCell ref="A42:D42"/>
    <mergeCell ref="A48:D48"/>
    <mergeCell ref="A49:D49"/>
    <mergeCell ref="A36:D36"/>
    <mergeCell ref="A37:D37"/>
    <mergeCell ref="A72:B72"/>
    <mergeCell ref="C72:D72"/>
    <mergeCell ref="A59:D59"/>
    <mergeCell ref="A60:D60"/>
    <mergeCell ref="A62:D62"/>
    <mergeCell ref="A63:D63"/>
    <mergeCell ref="B67:D67"/>
    <mergeCell ref="B69:D69"/>
    <mergeCell ref="B70:D70"/>
    <mergeCell ref="A71:C71"/>
    <mergeCell ref="A43:D43"/>
    <mergeCell ref="A44:D44"/>
    <mergeCell ref="A53:D53"/>
    <mergeCell ref="A54:D54"/>
    <mergeCell ref="A55:D55"/>
    <mergeCell ref="A56:D56"/>
    <mergeCell ref="A57:D57"/>
    <mergeCell ref="E18:G18"/>
    <mergeCell ref="H18:J18"/>
    <mergeCell ref="K18:M18"/>
    <mergeCell ref="N18:P18"/>
    <mergeCell ref="Q18:S18"/>
    <mergeCell ref="D13:D16"/>
    <mergeCell ref="B68:D68"/>
    <mergeCell ref="B12:D12"/>
    <mergeCell ref="B7:D7"/>
    <mergeCell ref="B8:D8"/>
    <mergeCell ref="B9:D9"/>
    <mergeCell ref="B10:D10"/>
    <mergeCell ref="B11:D11"/>
    <mergeCell ref="A33:D33"/>
    <mergeCell ref="A22:D22"/>
    <mergeCell ref="A23:D23"/>
    <mergeCell ref="A24:D24"/>
    <mergeCell ref="A25:D25"/>
    <mergeCell ref="A26:D26"/>
    <mergeCell ref="A27:D27"/>
    <mergeCell ref="A28:D28"/>
    <mergeCell ref="A61:D61"/>
    <mergeCell ref="E17:G17"/>
    <mergeCell ref="H17:J17"/>
    <mergeCell ref="K17:M17"/>
    <mergeCell ref="N17:P17"/>
    <mergeCell ref="A29:D29"/>
    <mergeCell ref="A31:D31"/>
    <mergeCell ref="A32:D32"/>
    <mergeCell ref="A30:D30"/>
    <mergeCell ref="A58:D58"/>
    <mergeCell ref="A34:D34"/>
    <mergeCell ref="A35:D35"/>
    <mergeCell ref="A47:D47"/>
    <mergeCell ref="A50:D50"/>
    <mergeCell ref="A51:D51"/>
    <mergeCell ref="A52:D52"/>
    <mergeCell ref="AI20:AI21"/>
    <mergeCell ref="AK20:AK21"/>
    <mergeCell ref="AJ20:AJ21"/>
    <mergeCell ref="AF17:AH17"/>
    <mergeCell ref="Q17:S17"/>
    <mergeCell ref="T17:V17"/>
    <mergeCell ref="W17:Y17"/>
    <mergeCell ref="Z17:AB17"/>
    <mergeCell ref="AC17:AE17"/>
    <mergeCell ref="AI18:AK18"/>
    <mergeCell ref="T18:V18"/>
    <mergeCell ref="W18:Y18"/>
    <mergeCell ref="Z18:AB18"/>
    <mergeCell ref="AC18:AE18"/>
    <mergeCell ref="AF18:AH18"/>
  </mergeCells>
  <conditionalFormatting sqref="B7:B9 B11:B12">
    <cfRule type="containsBlanks" dxfId="174" priority="49">
      <formula>LEN(TRIM(B7))=0</formula>
    </cfRule>
  </conditionalFormatting>
  <conditionalFormatting sqref="B16">
    <cfRule type="containsBlanks" dxfId="173" priority="36">
      <formula>LEN(TRIM(B16))=0</formula>
    </cfRule>
  </conditionalFormatting>
  <conditionalFormatting sqref="B15:C15">
    <cfRule type="cellIs" dxfId="172" priority="26" operator="lessThan">
      <formula>0</formula>
    </cfRule>
  </conditionalFormatting>
  <conditionalFormatting sqref="B10:D10">
    <cfRule type="cellIs" dxfId="171" priority="6" operator="equal">
      <formula>"New Agreement"</formula>
    </cfRule>
    <cfRule type="cellIs" dxfId="170" priority="7" stopIfTrue="1" operator="equal">
      <formula>"Amendment"</formula>
    </cfRule>
    <cfRule type="cellIs" dxfId="169" priority="8" operator="equal">
      <formula>"Modification"</formula>
    </cfRule>
    <cfRule type="cellIs" dxfId="168" priority="9" operator="equal">
      <formula>"Revision"</formula>
    </cfRule>
    <cfRule type="containsBlanks" dxfId="167" priority="10">
      <formula>LEN(TRIM(B10))=0</formula>
    </cfRule>
  </conditionalFormatting>
  <conditionalFormatting sqref="E26 G26:H26 J26:K26 M26:N26 P26:Q26 S26:T26 V26:W26 Y26:Z26 AB26:AC26 AE26:AF26 AH26">
    <cfRule type="containsBlanks" dxfId="166" priority="33">
      <formula>LEN(TRIM(E26))=0</formula>
    </cfRule>
  </conditionalFormatting>
  <conditionalFormatting sqref="E30 G30:H30 J30:K30 M30:N30 P30:Q30 S30:T30 V30:W30 Y30:Z30 AB30:AC30 AE30:AF30 AH30">
    <cfRule type="containsBlanks" dxfId="165" priority="29">
      <formula>LEN(TRIM(E30))=0</formula>
    </cfRule>
  </conditionalFormatting>
  <conditionalFormatting sqref="E18:AH22">
    <cfRule type="expression" dxfId="164" priority="2">
      <formula>E$87&gt;$D$6</formula>
    </cfRule>
  </conditionalFormatting>
  <conditionalFormatting sqref="E20:AH53">
    <cfRule type="expression" dxfId="163" priority="1">
      <formula>E$90&gt;E$89</formula>
    </cfRule>
  </conditionalFormatting>
  <conditionalFormatting sqref="E23:AH63">
    <cfRule type="expression" dxfId="162" priority="296">
      <formula>E$87&gt;$D$6</formula>
    </cfRule>
  </conditionalFormatting>
  <conditionalFormatting sqref="E30:AH30">
    <cfRule type="expression" dxfId="161" priority="28">
      <formula>COUNTIF($A$34:$D$53,"*HUD*")=0</formula>
    </cfRule>
  </conditionalFormatting>
  <conditionalFormatting sqref="E63:AK63">
    <cfRule type="cellIs" dxfId="160" priority="51" operator="notBetween">
      <formula>-2</formula>
      <formula>2</formula>
    </cfRule>
  </conditionalFormatting>
  <conditionalFormatting sqref="F21 I21 L21 O21 F23:F25 I23:I25 L23:L25 O23:O25 R23:R25 U23:U25 X23:X25 AA23:AA25 AD23:AD25 AG23:AG25 AJ23:AJ25 AJ28:AJ61">
    <cfRule type="cellIs" dxfId="159" priority="59" operator="notEqual">
      <formula>0</formula>
    </cfRule>
  </conditionalFormatting>
  <conditionalFormatting sqref="F28:F62 I28:I62 L28:L62 O28:O62 R28:R62 U28:U62 X28:X62 AA28:AA62 AD28:AD62 AG28:AG62">
    <cfRule type="cellIs" dxfId="158" priority="30" operator="notEqual">
      <formula>0</formula>
    </cfRule>
  </conditionalFormatting>
  <conditionalFormatting sqref="H54:AH63 E63:AH63 E54:G62">
    <cfRule type="expression" dxfId="157" priority="239">
      <formula>E$90&gt;E$89</formula>
    </cfRule>
  </conditionalFormatting>
  <conditionalFormatting sqref="Q32:Q33">
    <cfRule type="cellIs" dxfId="156" priority="4" operator="notEqual">
      <formula>0</formula>
    </cfRule>
  </conditionalFormatting>
  <conditionalFormatting sqref="Q54:Q55">
    <cfRule type="cellIs" dxfId="155" priority="5" operator="notEqual">
      <formula>0</formula>
    </cfRule>
  </conditionalFormatting>
  <conditionalFormatting sqref="AJ62:AJ63 F63 I63 L63 O63 R63 U63 X63 AA63 AD63 AG63">
    <cfRule type="cellIs" dxfId="154" priority="52"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H566"/>
  <sheetViews>
    <sheetView showGridLines="0" showZeros="0" zoomScale="85" zoomScaleNormal="85" workbookViewId="0">
      <pane xSplit="2" ySplit="14" topLeftCell="C15"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51" customWidth="1"/>
    <col min="2" max="2" width="44.42578125" style="293" customWidth="1"/>
    <col min="3" max="3" width="14.7109375" style="251" customWidth="1" outlineLevel="1"/>
    <col min="4" max="5" width="11" style="251" customWidth="1" outlineLevel="1"/>
    <col min="6" max="6" width="11" style="251" customWidth="1"/>
    <col min="7" max="7" width="15.7109375" style="251" customWidth="1" outlineLevel="1"/>
    <col min="8" max="8" width="15.7109375" style="292" customWidth="1" outlineLevel="1"/>
    <col min="9" max="9" width="15.7109375" style="251" customWidth="1"/>
    <col min="10" max="10" width="15.7109375" style="251" customWidth="1" outlineLevel="1"/>
    <col min="11" max="12" width="11" style="251" customWidth="1" outlineLevel="1"/>
    <col min="13" max="13" width="11" style="251" customWidth="1"/>
    <col min="14" max="14" width="15.7109375" style="251" customWidth="1" outlineLevel="1"/>
    <col min="15" max="15" width="15.7109375" style="292" customWidth="1" outlineLevel="1"/>
    <col min="16" max="16" width="15.7109375" style="251" customWidth="1"/>
    <col min="17" max="17" width="15.7109375" style="251" customWidth="1" outlineLevel="1"/>
    <col min="18" max="19" width="11" style="251" customWidth="1" outlineLevel="1"/>
    <col min="20" max="20" width="11" style="251" customWidth="1"/>
    <col min="21" max="21" width="15.7109375" style="251" customWidth="1" outlineLevel="1"/>
    <col min="22" max="22" width="15.7109375" style="292" customWidth="1" outlineLevel="1"/>
    <col min="23" max="23" width="15.7109375" style="251" customWidth="1"/>
    <col min="24" max="24" width="15.7109375" style="251" customWidth="1" outlineLevel="1"/>
    <col min="25" max="26" width="11" style="251" customWidth="1" outlineLevel="1"/>
    <col min="27" max="27" width="11" style="251" customWidth="1"/>
    <col min="28" max="28" width="15.7109375" style="251" customWidth="1" outlineLevel="1"/>
    <col min="29" max="29" width="15.7109375" style="292" customWidth="1" outlineLevel="1"/>
    <col min="30" max="30" width="15.7109375" style="251" customWidth="1"/>
    <col min="31" max="31" width="15.7109375" style="251" customWidth="1" outlineLevel="1"/>
    <col min="32" max="33" width="11" style="251" customWidth="1" outlineLevel="1"/>
    <col min="34" max="34" width="11" style="251" customWidth="1"/>
    <col min="35" max="35" width="15.7109375" style="251" customWidth="1" outlineLevel="1"/>
    <col min="36" max="36" width="15.7109375" style="292" customWidth="1" outlineLevel="1"/>
    <col min="37" max="37" width="15.7109375" style="251" customWidth="1"/>
    <col min="38" max="38" width="15.7109375" style="251" customWidth="1" outlineLevel="1"/>
    <col min="39" max="40" width="11" style="251" customWidth="1" outlineLevel="1"/>
    <col min="41" max="41" width="11" style="251" customWidth="1"/>
    <col min="42" max="42" width="15.7109375" style="251" customWidth="1" outlineLevel="1"/>
    <col min="43" max="43" width="15.7109375" style="292" customWidth="1" outlineLevel="1"/>
    <col min="44" max="44" width="15.7109375" style="251" customWidth="1"/>
    <col min="45" max="45" width="15.7109375" style="251" customWidth="1" outlineLevel="1"/>
    <col min="46" max="47" width="11" style="251" customWidth="1" outlineLevel="1"/>
    <col min="48" max="48" width="11" style="251" customWidth="1"/>
    <col min="49" max="49" width="15.7109375" style="251" customWidth="1" outlineLevel="1"/>
    <col min="50" max="50" width="15.7109375" style="292" customWidth="1" outlineLevel="1"/>
    <col min="51" max="51" width="15.7109375" style="251" customWidth="1"/>
    <col min="52" max="52" width="15.7109375" style="251" customWidth="1" outlineLevel="1"/>
    <col min="53" max="54" width="11" style="251" customWidth="1" outlineLevel="1"/>
    <col min="55" max="55" width="11" style="251" customWidth="1"/>
    <col min="56" max="56" width="15.7109375" style="251" customWidth="1" outlineLevel="1"/>
    <col min="57" max="57" width="15.7109375" style="292" customWidth="1" outlineLevel="1"/>
    <col min="58" max="58" width="15.7109375" style="251" customWidth="1"/>
    <col min="59" max="59" width="15.7109375" style="251" customWidth="1" outlineLevel="1"/>
    <col min="60" max="61" width="11" style="251" customWidth="1" outlineLevel="1"/>
    <col min="62" max="62" width="11" style="251" customWidth="1"/>
    <col min="63" max="63" width="15.7109375" style="251" customWidth="1" outlineLevel="1"/>
    <col min="64" max="64" width="15.7109375" style="292" customWidth="1" outlineLevel="1"/>
    <col min="65" max="65" width="15.7109375" style="251" customWidth="1"/>
    <col min="66" max="66" width="15.7109375" style="56" customWidth="1" outlineLevel="1"/>
    <col min="67" max="67" width="12.5703125" style="56" customWidth="1" outlineLevel="1"/>
    <col min="68" max="68" width="9.7109375" style="66" customWidth="1" outlineLevel="1"/>
    <col min="69" max="69" width="10.28515625" style="251" customWidth="1"/>
    <col min="70" max="71" width="17.7109375" style="251" customWidth="1" outlineLevel="1"/>
    <col min="72" max="72" width="17.7109375" style="251" customWidth="1"/>
    <col min="73" max="74" width="17.7109375" style="251" customWidth="1" outlineLevel="1"/>
    <col min="75" max="105" width="17.7109375" style="251" customWidth="1"/>
    <col min="106" max="16384" width="17.7109375" style="251"/>
  </cols>
  <sheetData>
    <row r="1" spans="1:112" s="56" customFormat="1">
      <c r="A1" s="63" t="str">
        <f>'Summary (8)'!A1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(8)'!B3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(8)'!A7</f>
        <v>Provider Name</v>
      </c>
      <c r="B4" s="579">
        <f>'Summary (8)'!B7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(8)'!A8</f>
        <v>Program</v>
      </c>
      <c r="B5" s="579" t="str">
        <f>'Summary (8)'!B8</f>
        <v>RFQ #142 TAY Site in SOMA</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(8)'!A9</f>
        <v>F$P Contract ID#</v>
      </c>
      <c r="B6" s="507" t="e">
        <f>'Summary (8)'!B9</f>
        <v>#REF!</v>
      </c>
      <c r="BN6" s="1589"/>
      <c r="BO6" s="1589"/>
      <c r="BP6" s="1589"/>
    </row>
    <row r="7" spans="1:112" s="70" customFormat="1">
      <c r="A7" s="229" t="s">
        <v>283</v>
      </c>
      <c r="B7" s="584">
        <f>'Summary (8)'!B12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5" thickBot="1">
      <c r="A9" s="251"/>
      <c r="B9" s="134"/>
      <c r="C9" s="1590" t="e">
        <f>'Summary (8)'!H17</f>
        <v>#REF!</v>
      </c>
      <c r="D9" s="1590"/>
      <c r="E9" s="1590"/>
      <c r="F9" s="1590"/>
      <c r="G9" s="1590"/>
      <c r="H9" s="1590"/>
      <c r="I9" s="1590"/>
      <c r="J9" s="1590" t="e">
        <f>'Summary (8)'!K17</f>
        <v>#REF!</v>
      </c>
      <c r="K9" s="1590"/>
      <c r="L9" s="1590"/>
      <c r="M9" s="1590"/>
      <c r="N9" s="1590"/>
      <c r="O9" s="1590"/>
      <c r="P9" s="1590"/>
      <c r="Q9" s="1590" t="e">
        <f>'Summary (8)'!N17</f>
        <v>#REF!</v>
      </c>
      <c r="R9" s="1590"/>
      <c r="S9" s="1590"/>
      <c r="T9" s="1590"/>
      <c r="U9" s="1590"/>
      <c r="V9" s="1590"/>
      <c r="W9" s="1590"/>
      <c r="X9" s="1590" t="e">
        <f>'Summary (8)'!Q17</f>
        <v>#REF!</v>
      </c>
      <c r="Y9" s="1590"/>
      <c r="Z9" s="1590"/>
      <c r="AA9" s="1590"/>
      <c r="AB9" s="1590"/>
      <c r="AC9" s="1590"/>
      <c r="AD9" s="1590"/>
      <c r="AE9" s="1590" t="e">
        <f>'Summary (8)'!T17</f>
        <v>#REF!</v>
      </c>
      <c r="AF9" s="1590"/>
      <c r="AG9" s="1590"/>
      <c r="AH9" s="1590"/>
      <c r="AI9" s="1590"/>
      <c r="AJ9" s="1590"/>
      <c r="AK9" s="1590"/>
      <c r="AL9" s="1590" t="e">
        <f>'Summary (8)'!W17</f>
        <v>#REF!</v>
      </c>
      <c r="AM9" s="1590"/>
      <c r="AN9" s="1590"/>
      <c r="AO9" s="1590"/>
      <c r="AP9" s="1590"/>
      <c r="AQ9" s="1590"/>
      <c r="AR9" s="1590"/>
      <c r="AS9" s="1590" t="e">
        <f>'Summary (8)'!Z17</f>
        <v>#REF!</v>
      </c>
      <c r="AT9" s="1590"/>
      <c r="AU9" s="1590"/>
      <c r="AV9" s="1590"/>
      <c r="AW9" s="1590"/>
      <c r="AX9" s="1590"/>
      <c r="AY9" s="1590"/>
      <c r="AZ9" s="1590" t="e">
        <f>'Summary (8)'!AC17</f>
        <v>#REF!</v>
      </c>
      <c r="BA9" s="1590"/>
      <c r="BB9" s="1590"/>
      <c r="BC9" s="1590"/>
      <c r="BD9" s="1590"/>
      <c r="BE9" s="1590"/>
      <c r="BF9" s="1590"/>
      <c r="BG9" s="1590" t="e">
        <f>'Summary (8)'!AF17</f>
        <v>#REF!</v>
      </c>
      <c r="BH9" s="1590"/>
      <c r="BI9" s="1590"/>
      <c r="BJ9" s="1590"/>
      <c r="BK9" s="1590"/>
      <c r="BL9" s="1590"/>
      <c r="BM9" s="1590"/>
      <c r="BN9" s="1590">
        <f>'Summary (8)'!AM17</f>
        <v>0</v>
      </c>
      <c r="BO9" s="1590"/>
      <c r="BP9" s="1590"/>
      <c r="BQ9" s="1590"/>
      <c r="BR9" s="1590"/>
      <c r="BS9" s="1590"/>
      <c r="BT9" s="1590"/>
    </row>
    <row r="10" spans="1:112" ht="18" customHeight="1">
      <c r="A10" s="1388"/>
      <c r="B10" s="1389"/>
      <c r="C10" s="1406" t="s">
        <v>237</v>
      </c>
      <c r="D10" s="1407"/>
      <c r="E10" s="1407"/>
      <c r="F10" s="1407"/>
      <c r="G10" s="1407"/>
      <c r="H10" s="1407"/>
      <c r="I10" s="1408"/>
      <c r="J10" s="1376" t="s">
        <v>238</v>
      </c>
      <c r="K10" s="1377"/>
      <c r="L10" s="1377"/>
      <c r="M10" s="1377"/>
      <c r="N10" s="1377"/>
      <c r="O10" s="1377"/>
      <c r="P10" s="1378"/>
      <c r="Q10" s="1403" t="s">
        <v>239</v>
      </c>
      <c r="R10" s="1404"/>
      <c r="S10" s="1404"/>
      <c r="T10" s="1404"/>
      <c r="U10" s="1404"/>
      <c r="V10" s="1404"/>
      <c r="W10" s="1405"/>
      <c r="X10" s="1420" t="s">
        <v>240</v>
      </c>
      <c r="Y10" s="1421"/>
      <c r="Z10" s="1421"/>
      <c r="AA10" s="1421"/>
      <c r="AB10" s="1421"/>
      <c r="AC10" s="1421"/>
      <c r="AD10" s="1422"/>
      <c r="AE10" s="1423" t="s">
        <v>241</v>
      </c>
      <c r="AF10" s="1424"/>
      <c r="AG10" s="1424"/>
      <c r="AH10" s="1424"/>
      <c r="AI10" s="1424"/>
      <c r="AJ10" s="1424"/>
      <c r="AK10" s="1425"/>
      <c r="AL10" s="1488" t="s">
        <v>242</v>
      </c>
      <c r="AM10" s="1489"/>
      <c r="AN10" s="1489"/>
      <c r="AO10" s="1489"/>
      <c r="AP10" s="1489"/>
      <c r="AQ10" s="1489"/>
      <c r="AR10" s="1490"/>
      <c r="AS10" s="1491" t="s">
        <v>243</v>
      </c>
      <c r="AT10" s="1492"/>
      <c r="AU10" s="1492"/>
      <c r="AV10" s="1492"/>
      <c r="AW10" s="1492"/>
      <c r="AX10" s="1492"/>
      <c r="AY10" s="1493"/>
      <c r="AZ10" s="1494" t="s">
        <v>244</v>
      </c>
      <c r="BA10" s="1495"/>
      <c r="BB10" s="1495"/>
      <c r="BC10" s="1495"/>
      <c r="BD10" s="1495"/>
      <c r="BE10" s="1495"/>
      <c r="BF10" s="1496"/>
      <c r="BG10" s="1497" t="s">
        <v>245</v>
      </c>
      <c r="BH10" s="1498"/>
      <c r="BI10" s="1498"/>
      <c r="BJ10" s="1498"/>
      <c r="BK10" s="1498"/>
      <c r="BL10" s="1498"/>
      <c r="BM10" s="1499"/>
      <c r="BN10" s="1539" t="s">
        <v>246</v>
      </c>
      <c r="BO10" s="1540"/>
      <c r="BP10" s="1540"/>
      <c r="BQ10" s="1540"/>
      <c r="BR10" s="1540"/>
      <c r="BS10" s="1540"/>
      <c r="BT10" s="1540"/>
      <c r="BU10" s="1591" t="s">
        <v>259</v>
      </c>
      <c r="BV10" s="1592"/>
      <c r="BW10" s="1593"/>
    </row>
    <row r="11" spans="1:112" s="296" customFormat="1" ht="31.5" customHeight="1">
      <c r="A11" s="1390"/>
      <c r="B11" s="1391"/>
      <c r="C11" s="1370" t="s">
        <v>312</v>
      </c>
      <c r="D11" s="1371"/>
      <c r="E11" s="1364" t="s">
        <v>313</v>
      </c>
      <c r="F11" s="1365"/>
      <c r="G11" s="98" t="e">
        <f>'Summary (8)'!E19</f>
        <v>#REF!</v>
      </c>
      <c r="H11" s="316" t="e">
        <f>'Summary (8)'!F19</f>
        <v>#REF!</v>
      </c>
      <c r="I11" s="135" t="e">
        <f>'Summary (8)'!G19</f>
        <v>#REF!</v>
      </c>
      <c r="J11" s="1379" t="s">
        <v>312</v>
      </c>
      <c r="K11" s="1380"/>
      <c r="L11" s="1385" t="s">
        <v>313</v>
      </c>
      <c r="M11" s="1380"/>
      <c r="N11" s="99" t="e">
        <f>'Summary (8)'!H19</f>
        <v>#REF!</v>
      </c>
      <c r="O11" s="317" t="e">
        <f>'Summary (8)'!I19</f>
        <v>#REF!</v>
      </c>
      <c r="P11" s="142" t="e">
        <f>'Summary (8)'!J19</f>
        <v>#REF!</v>
      </c>
      <c r="Q11" s="1409" t="s">
        <v>312</v>
      </c>
      <c r="R11" s="1410"/>
      <c r="S11" s="1415" t="s">
        <v>313</v>
      </c>
      <c r="T11" s="1410"/>
      <c r="U11" s="100" t="e">
        <f>'Summary (8)'!K19</f>
        <v>#REF!</v>
      </c>
      <c r="V11" s="318" t="e">
        <f>'Summary (8)'!L19</f>
        <v>#REF!</v>
      </c>
      <c r="W11" s="145" t="e">
        <f>'Summary (8)'!M19</f>
        <v>#REF!</v>
      </c>
      <c r="X11" s="1358" t="s">
        <v>312</v>
      </c>
      <c r="Y11" s="1359"/>
      <c r="Z11" s="1400" t="s">
        <v>313</v>
      </c>
      <c r="AA11" s="1359"/>
      <c r="AB11" s="101" t="e">
        <f>'Summary (8)'!N19</f>
        <v>#REF!</v>
      </c>
      <c r="AC11" s="319" t="e">
        <f>'Summary (8)'!O19</f>
        <v>#REF!</v>
      </c>
      <c r="AD11" s="148" t="e">
        <f>'Summary (8)'!P19</f>
        <v>#REF!</v>
      </c>
      <c r="AE11" s="1426" t="s">
        <v>312</v>
      </c>
      <c r="AF11" s="1427"/>
      <c r="AG11" s="1432" t="s">
        <v>313</v>
      </c>
      <c r="AH11" s="1427"/>
      <c r="AI11" s="821" t="e">
        <f>'Summary (8)'!Q19</f>
        <v>#REF!</v>
      </c>
      <c r="AJ11" s="320" t="e">
        <f>'Summary (8)'!R19</f>
        <v>#REF!</v>
      </c>
      <c r="AK11" s="151" t="e">
        <f>'Summary (8)'!S19</f>
        <v>#REF!</v>
      </c>
      <c r="AL11" s="1546" t="s">
        <v>312</v>
      </c>
      <c r="AM11" s="1510"/>
      <c r="AN11" s="1509" t="s">
        <v>313</v>
      </c>
      <c r="AO11" s="1510"/>
      <c r="AP11" s="820" t="e">
        <f>'Summary (8)'!T19</f>
        <v>#REF!</v>
      </c>
      <c r="AQ11" s="321" t="e">
        <f>'Summary (8)'!U19</f>
        <v>#REF!</v>
      </c>
      <c r="AR11" s="154" t="e">
        <f>'Summary (8)'!V19</f>
        <v>#REF!</v>
      </c>
      <c r="AS11" s="1515" t="s">
        <v>312</v>
      </c>
      <c r="AT11" s="1516"/>
      <c r="AU11" s="1521" t="s">
        <v>313</v>
      </c>
      <c r="AV11" s="1516"/>
      <c r="AW11" s="818" t="e">
        <f>'Summary (8)'!W19</f>
        <v>#REF!</v>
      </c>
      <c r="AX11" s="322" t="e">
        <f>'Summary (8)'!X19</f>
        <v>#REF!</v>
      </c>
      <c r="AY11" s="157" t="e">
        <f>'Summary (8)'!Y19</f>
        <v>#REF!</v>
      </c>
      <c r="AZ11" s="1524" t="s">
        <v>312</v>
      </c>
      <c r="BA11" s="1525"/>
      <c r="BB11" s="1530" t="s">
        <v>313</v>
      </c>
      <c r="BC11" s="1525"/>
      <c r="BD11" s="823" t="e">
        <f>'Summary (8)'!Z19</f>
        <v>#REF!</v>
      </c>
      <c r="BE11" s="323" t="e">
        <f>'Summary (8)'!AA19</f>
        <v>#REF!</v>
      </c>
      <c r="BF11" s="160" t="e">
        <f>'Summary (8)'!AB19</f>
        <v>#REF!</v>
      </c>
      <c r="BG11" s="1533" t="s">
        <v>312</v>
      </c>
      <c r="BH11" s="1534"/>
      <c r="BI11" s="1541" t="s">
        <v>313</v>
      </c>
      <c r="BJ11" s="1534"/>
      <c r="BK11" s="824" t="e">
        <f>'Summary (8)'!AC19</f>
        <v>#REF!</v>
      </c>
      <c r="BL11" s="324" t="e">
        <f>'Summary (8)'!AD19</f>
        <v>#REF!</v>
      </c>
      <c r="BM11" s="163" t="e">
        <f>'Summary (8)'!AE19</f>
        <v>#REF!</v>
      </c>
      <c r="BN11" s="1500" t="s">
        <v>312</v>
      </c>
      <c r="BO11" s="1501"/>
      <c r="BP11" s="1506" t="s">
        <v>313</v>
      </c>
      <c r="BQ11" s="1501"/>
      <c r="BR11" s="110" t="e">
        <f>'Summary (8)'!AF19</f>
        <v>#REF!</v>
      </c>
      <c r="BS11" s="325" t="e">
        <f>'Summary (8)'!AG19</f>
        <v>#REF!</v>
      </c>
      <c r="BT11" s="692" t="e">
        <f>'Summary (8)'!AH19</f>
        <v>#REF!</v>
      </c>
      <c r="BU11" s="670" t="str">
        <f>'Summary (8)'!AI19</f>
        <v>5/1/2024 - 6/30/2028</v>
      </c>
      <c r="BV11" s="695" t="str">
        <f>'Summary (8)'!AJ19</f>
        <v>5/1/2024 - 6/30/2028</v>
      </c>
      <c r="BW11" s="696" t="str">
        <f>'Summary (8)'!AK19</f>
        <v>5/1/2024 - 6/30/2028</v>
      </c>
    </row>
    <row r="12" spans="1:112" s="296" customFormat="1">
      <c r="A12" s="1390"/>
      <c r="B12" s="1391"/>
      <c r="C12" s="1372"/>
      <c r="D12" s="1373"/>
      <c r="E12" s="1366"/>
      <c r="F12" s="1367"/>
      <c r="G12" s="98" t="e">
        <f>'Summary (8)'!E20</f>
        <v>#REF!</v>
      </c>
      <c r="H12" s="316" t="e">
        <f>'Summary (8)'!F20</f>
        <v>#REF!</v>
      </c>
      <c r="I12" s="135" t="str">
        <f>'Summary (8)'!G20</f>
        <v>0 Months</v>
      </c>
      <c r="J12" s="1381"/>
      <c r="K12" s="1382"/>
      <c r="L12" s="1386"/>
      <c r="M12" s="1382"/>
      <c r="N12" s="99" t="e">
        <f>'Summary (8)'!H20</f>
        <v>#REF!</v>
      </c>
      <c r="O12" s="317" t="e">
        <f>'Summary (8)'!I20</f>
        <v>#REF!</v>
      </c>
      <c r="P12" s="142" t="str">
        <f>'Summary (8)'!J20</f>
        <v>12 Months</v>
      </c>
      <c r="Q12" s="1411"/>
      <c r="R12" s="1412"/>
      <c r="S12" s="1416"/>
      <c r="T12" s="1412"/>
      <c r="U12" s="100" t="e">
        <f>'Summary (8)'!K20</f>
        <v>#REF!</v>
      </c>
      <c r="V12" s="318" t="e">
        <f>'Summary (8)'!L20</f>
        <v>#REF!</v>
      </c>
      <c r="W12" s="145" t="str">
        <f>'Summary (8)'!M20</f>
        <v>12 Months</v>
      </c>
      <c r="X12" s="1360"/>
      <c r="Y12" s="1361"/>
      <c r="Z12" s="1401"/>
      <c r="AA12" s="1361"/>
      <c r="AB12" s="101" t="e">
        <f>'Summary (8)'!N20</f>
        <v>#REF!</v>
      </c>
      <c r="AC12" s="319" t="e">
        <f>'Summary (8)'!O20</f>
        <v>#REF!</v>
      </c>
      <c r="AD12" s="148" t="str">
        <f>'Summary (8)'!P20</f>
        <v>12 Months</v>
      </c>
      <c r="AE12" s="1428"/>
      <c r="AF12" s="1429"/>
      <c r="AG12" s="1433"/>
      <c r="AH12" s="1429"/>
      <c r="AI12" s="821" t="e">
        <f>'Summary (8)'!Q20</f>
        <v>#REF!</v>
      </c>
      <c r="AJ12" s="320" t="e">
        <f>'Summary (8)'!R20</f>
        <v>#REF!</v>
      </c>
      <c r="AK12" s="151" t="str">
        <f>'Summary (8)'!S20</f>
        <v>12 Months</v>
      </c>
      <c r="AL12" s="1547"/>
      <c r="AM12" s="1512"/>
      <c r="AN12" s="1511"/>
      <c r="AO12" s="1512"/>
      <c r="AP12" s="820" t="e">
        <f>'Summary (8)'!T20</f>
        <v>#REF!</v>
      </c>
      <c r="AQ12" s="321" t="e">
        <f>'Summary (8)'!U20</f>
        <v>#REF!</v>
      </c>
      <c r="AR12" s="154" t="e">
        <f>'Summary (8)'!V20</f>
        <v>#REF!</v>
      </c>
      <c r="AS12" s="1517"/>
      <c r="AT12" s="1518"/>
      <c r="AU12" s="1522"/>
      <c r="AV12" s="1518"/>
      <c r="AW12" s="818" t="e">
        <f>'Summary (8)'!W20</f>
        <v>#REF!</v>
      </c>
      <c r="AX12" s="322" t="e">
        <f>'Summary (8)'!X20</f>
        <v>#REF!</v>
      </c>
      <c r="AY12" s="157" t="e">
        <f>'Summary (8)'!Y20</f>
        <v>#REF!</v>
      </c>
      <c r="AZ12" s="1526"/>
      <c r="BA12" s="1527"/>
      <c r="BB12" s="1531"/>
      <c r="BC12" s="1527"/>
      <c r="BD12" s="823" t="e">
        <f>'Summary (8)'!Z20</f>
        <v>#REF!</v>
      </c>
      <c r="BE12" s="323" t="e">
        <f>'Summary (8)'!AA20</f>
        <v>#REF!</v>
      </c>
      <c r="BF12" s="160" t="e">
        <f>'Summary (8)'!AB20</f>
        <v>#REF!</v>
      </c>
      <c r="BG12" s="1535"/>
      <c r="BH12" s="1536"/>
      <c r="BI12" s="1542"/>
      <c r="BJ12" s="1536"/>
      <c r="BK12" s="824" t="e">
        <f>'Summary (8)'!AC20</f>
        <v>#REF!</v>
      </c>
      <c r="BL12" s="324" t="e">
        <f>'Summary (8)'!AD20</f>
        <v>#REF!</v>
      </c>
      <c r="BM12" s="163" t="e">
        <f>'Summary (8)'!AE20</f>
        <v>#REF!</v>
      </c>
      <c r="BN12" s="1502"/>
      <c r="BO12" s="1503"/>
      <c r="BP12" s="1507"/>
      <c r="BQ12" s="1503"/>
      <c r="BR12" s="110" t="e">
        <f>'Summary (8)'!AF20</f>
        <v>#REF!</v>
      </c>
      <c r="BS12" s="325" t="e">
        <f>'Summary (8)'!AG20</f>
        <v>#REF!</v>
      </c>
      <c r="BT12" s="692" t="e">
        <f>'Summary (8)'!AH20</f>
        <v>#REF!</v>
      </c>
      <c r="BU12" s="1594" t="e">
        <f>IF('Summary - SS'!#REF!="New Agreement","","Current")</f>
        <v>#REF!</v>
      </c>
      <c r="BV12" s="1596" t="e">
        <f>'Summary (8)'!AJ20</f>
        <v>#REF!</v>
      </c>
      <c r="BW12" s="1418" t="str">
        <f>'Summary (6)'!AK20</f>
        <v>New</v>
      </c>
    </row>
    <row r="13" spans="1:112" s="297" customFormat="1" ht="15.75" customHeight="1">
      <c r="A13" s="1390"/>
      <c r="B13" s="1391"/>
      <c r="C13" s="1374"/>
      <c r="D13" s="1375"/>
      <c r="E13" s="1368"/>
      <c r="F13" s="1369"/>
      <c r="G13" s="102" t="e">
        <f>IF('Summary - SS'!#REF!="New Agreement","","Current")</f>
        <v>#REF!</v>
      </c>
      <c r="H13" s="316" t="e">
        <f>'Summary (8)'!F21</f>
        <v>#REF!</v>
      </c>
      <c r="I13" s="136" t="str">
        <f>'Summary (8)'!G21</f>
        <v>New</v>
      </c>
      <c r="J13" s="1383"/>
      <c r="K13" s="1384"/>
      <c r="L13" s="1387"/>
      <c r="M13" s="1384"/>
      <c r="N13" s="103" t="e">
        <f>IF('Summary - SS'!#REF!="New Agreement","","Current")</f>
        <v>#REF!</v>
      </c>
      <c r="O13" s="317" t="e">
        <f>'Summary (8)'!I21</f>
        <v>#REF!</v>
      </c>
      <c r="P13" s="143" t="str">
        <f>'Summary (8)'!J21</f>
        <v>New</v>
      </c>
      <c r="Q13" s="1413"/>
      <c r="R13" s="1414"/>
      <c r="S13" s="1417"/>
      <c r="T13" s="1414"/>
      <c r="U13" s="104" t="e">
        <f>IF('Summary - SS'!#REF!="New Agreement","","Current")</f>
        <v>#REF!</v>
      </c>
      <c r="V13" s="318" t="e">
        <f>'Summary (8)'!L21</f>
        <v>#REF!</v>
      </c>
      <c r="W13" s="146" t="str">
        <f>'Summary (8)'!M21</f>
        <v>New</v>
      </c>
      <c r="X13" s="1362"/>
      <c r="Y13" s="1363"/>
      <c r="Z13" s="1402"/>
      <c r="AA13" s="1363"/>
      <c r="AB13" s="105" t="e">
        <f>IF('Summary - SS'!#REF!="New Agreement","","Current")</f>
        <v>#REF!</v>
      </c>
      <c r="AC13" s="326" t="e">
        <f>'Summary (8)'!O21</f>
        <v>#REF!</v>
      </c>
      <c r="AD13" s="149" t="str">
        <f>'Summary (8)'!P21</f>
        <v>New</v>
      </c>
      <c r="AE13" s="1430"/>
      <c r="AF13" s="1431"/>
      <c r="AG13" s="1434"/>
      <c r="AH13" s="1431"/>
      <c r="AI13" s="106" t="e">
        <f>IF('Summary - SS'!#REF!="New Agreement","","Current")</f>
        <v>#REF!</v>
      </c>
      <c r="AJ13" s="327" t="e">
        <f>'Summary (8)'!R21</f>
        <v>#REF!</v>
      </c>
      <c r="AK13" s="152" t="str">
        <f>'Summary (8)'!S21</f>
        <v>New</v>
      </c>
      <c r="AL13" s="1548"/>
      <c r="AM13" s="1514"/>
      <c r="AN13" s="1513"/>
      <c r="AO13" s="1514"/>
      <c r="AP13" s="111" t="e">
        <f>IF('Summary - SS'!#REF!="New Agreement","","Current")</f>
        <v>#REF!</v>
      </c>
      <c r="AQ13" s="328" t="e">
        <f>'Summary (8)'!U21</f>
        <v>#REF!</v>
      </c>
      <c r="AR13" s="155" t="str">
        <f>'Summary (8)'!V21</f>
        <v>New</v>
      </c>
      <c r="AS13" s="1519"/>
      <c r="AT13" s="1520"/>
      <c r="AU13" s="1523"/>
      <c r="AV13" s="1520"/>
      <c r="AW13" s="112" t="e">
        <f>IF('Summary - SS'!#REF!="New Agreement","","Current")</f>
        <v>#REF!</v>
      </c>
      <c r="AX13" s="329" t="e">
        <f>'Summary (8)'!X21</f>
        <v>#REF!</v>
      </c>
      <c r="AY13" s="158" t="str">
        <f>'Summary (8)'!Y21</f>
        <v>New</v>
      </c>
      <c r="AZ13" s="1528"/>
      <c r="BA13" s="1529"/>
      <c r="BB13" s="1532"/>
      <c r="BC13" s="1529"/>
      <c r="BD13" s="113" t="e">
        <f>IF('Summary - SS'!#REF!="New Agreement","","Current")</f>
        <v>#REF!</v>
      </c>
      <c r="BE13" s="330" t="e">
        <f>'Summary (8)'!AA21</f>
        <v>#REF!</v>
      </c>
      <c r="BF13" s="161" t="str">
        <f>'Summary (8)'!AB21</f>
        <v>New</v>
      </c>
      <c r="BG13" s="1537"/>
      <c r="BH13" s="1538"/>
      <c r="BI13" s="1543"/>
      <c r="BJ13" s="1538"/>
      <c r="BK13" s="114" t="e">
        <f>IF('Summary - SS'!#REF!="New Agreement","","Current")</f>
        <v>#REF!</v>
      </c>
      <c r="BL13" s="331" t="e">
        <f>'Summary (8)'!AD21</f>
        <v>#REF!</v>
      </c>
      <c r="BM13" s="164" t="str">
        <f>'Summary (8)'!AE21</f>
        <v>New</v>
      </c>
      <c r="BN13" s="1504"/>
      <c r="BO13" s="1505"/>
      <c r="BP13" s="1508"/>
      <c r="BQ13" s="1505"/>
      <c r="BR13" s="115" t="e">
        <f>IF('Summary - SS'!#REF!="New Agreement","","Current")</f>
        <v>#REF!</v>
      </c>
      <c r="BS13" s="332" t="e">
        <f>'Summary (8)'!AG21</f>
        <v>#REF!</v>
      </c>
      <c r="BT13" s="693" t="str">
        <f>'Summary (8)'!AH21</f>
        <v>New</v>
      </c>
      <c r="BU13" s="1595"/>
      <c r="BV13" s="1597"/>
      <c r="BW13" s="1419"/>
    </row>
    <row r="14" spans="1:112" s="297" customFormat="1" ht="63">
      <c r="A14" s="1392" t="s">
        <v>311</v>
      </c>
      <c r="B14" s="1393"/>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
        <v>384</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56"/>
      <c r="B15" s="1189"/>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56"/>
      <c r="B16" s="1189"/>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00000000000001" customHeight="1">
      <c r="A17" s="1356"/>
      <c r="B17" s="1189"/>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00000000000001" customHeight="1">
      <c r="A18" s="1356"/>
      <c r="B18" s="1189"/>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00000000000001" customHeight="1">
      <c r="A19" s="1356"/>
      <c r="B19" s="1189"/>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00000000000001" customHeight="1">
      <c r="A20" s="1356"/>
      <c r="B20" s="1189"/>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00000000000001" customHeight="1">
      <c r="A21" s="1356"/>
      <c r="B21" s="1189"/>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00000000000001" customHeight="1">
      <c r="A22" s="1356"/>
      <c r="B22" s="1189"/>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00000000000001" customHeight="1">
      <c r="A23" s="1356"/>
      <c r="B23" s="1189"/>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00000000000001" customHeight="1">
      <c r="A24" s="1356"/>
      <c r="B24" s="1189"/>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00000000000001" customHeight="1">
      <c r="A25" s="1356"/>
      <c r="B25" s="1189"/>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00000000000001" customHeight="1">
      <c r="A26" s="1356"/>
      <c r="B26" s="1189"/>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00000000000001" customHeight="1">
      <c r="A27" s="1356"/>
      <c r="B27" s="1189"/>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00000000000001" customHeight="1">
      <c r="A28" s="1356"/>
      <c r="B28" s="1189"/>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00000000000001" customHeight="1">
      <c r="A29" s="1356"/>
      <c r="B29" s="1189"/>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00000000000001" customHeight="1">
      <c r="A30" s="1356"/>
      <c r="B30" s="1189"/>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00000000000001" customHeight="1">
      <c r="A31" s="1356"/>
      <c r="B31" s="1189"/>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00000000000001" customHeight="1">
      <c r="A32" s="1356"/>
      <c r="B32" s="1189"/>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00000000000001" customHeight="1">
      <c r="A33" s="1356"/>
      <c r="B33" s="1189"/>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00000000000001" customHeight="1">
      <c r="A34" s="1356"/>
      <c r="B34" s="1189"/>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00000000000001" customHeight="1">
      <c r="A35" s="1356"/>
      <c r="B35" s="1189"/>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00000000000001" customHeight="1">
      <c r="A36" s="1356"/>
      <c r="B36" s="1189"/>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00000000000001" customHeight="1">
      <c r="A37" s="1356"/>
      <c r="B37" s="1189"/>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00000000000001" customHeight="1">
      <c r="A38" s="1356"/>
      <c r="B38" s="1189"/>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00000000000001" customHeight="1">
      <c r="A39" s="1356"/>
      <c r="B39" s="1189"/>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00000000000001" customHeight="1">
      <c r="A40" s="1356"/>
      <c r="B40" s="1189"/>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00000000000001" customHeight="1">
      <c r="A41" s="1356"/>
      <c r="B41" s="1189"/>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00000000000001" customHeight="1">
      <c r="A42" s="1356"/>
      <c r="B42" s="1189"/>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00000000000001" customHeight="1">
      <c r="A43" s="1356"/>
      <c r="B43" s="1189"/>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00000000000001" customHeight="1">
      <c r="A44" s="1356"/>
      <c r="B44" s="1189"/>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00000000000001" customHeight="1">
      <c r="A45" s="1356"/>
      <c r="B45" s="1189"/>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00000000000001" customHeight="1">
      <c r="A46" s="1356"/>
      <c r="B46" s="1189"/>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00000000000001" customHeight="1">
      <c r="A47" s="1356"/>
      <c r="B47" s="1189"/>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00000000000001" customHeight="1">
      <c r="A48" s="1356"/>
      <c r="B48" s="1189"/>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00000000000001" customHeight="1">
      <c r="A49" s="1356"/>
      <c r="B49" s="1189"/>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00000000000001" customHeight="1">
      <c r="A50" s="1356"/>
      <c r="B50" s="1189"/>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00000000000001" customHeight="1">
      <c r="A51" s="1356"/>
      <c r="B51" s="1189"/>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00000000000001" customHeight="1">
      <c r="A52" s="1356"/>
      <c r="B52" s="1189"/>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00000000000001" customHeight="1">
      <c r="A53" s="1356"/>
      <c r="B53" s="1189"/>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00000000000001" customHeight="1">
      <c r="A54" s="1356"/>
      <c r="B54" s="1189"/>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00000000000001" customHeight="1">
      <c r="A55" s="1356"/>
      <c r="B55" s="1189"/>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00000000000001" customHeight="1">
      <c r="A56" s="1356"/>
      <c r="B56" s="1189"/>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00000000000001" customHeight="1">
      <c r="A57" s="1356"/>
      <c r="B57" s="1189"/>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00000000000001" customHeight="1">
      <c r="A58" s="1437"/>
      <c r="B58" s="1438"/>
      <c r="C58" s="1397" t="s">
        <v>319</v>
      </c>
      <c r="D58" s="1398"/>
      <c r="E58" s="1398"/>
      <c r="F58" s="1399"/>
      <c r="G58" s="494">
        <f>ROUND(SUM(G15:G57),0)</f>
        <v>0</v>
      </c>
      <c r="H58" s="492">
        <f>ROUND(SUM(H15:H57),0)</f>
        <v>0</v>
      </c>
      <c r="I58" s="495">
        <f>ROUND(SUM(I15:I57),0)</f>
        <v>0</v>
      </c>
      <c r="J58" s="1397" t="s">
        <v>319</v>
      </c>
      <c r="K58" s="1398"/>
      <c r="L58" s="1398"/>
      <c r="M58" s="1399"/>
      <c r="N58" s="494">
        <f>ROUND(SUM(N15:N57),0)</f>
        <v>0</v>
      </c>
      <c r="O58" s="492">
        <f>ROUND(SUM(O15:O57),0)</f>
        <v>0</v>
      </c>
      <c r="P58" s="495">
        <f>ROUND(SUM(P15:P57),0)</f>
        <v>0</v>
      </c>
      <c r="Q58" s="1397" t="s">
        <v>319</v>
      </c>
      <c r="R58" s="1398"/>
      <c r="S58" s="1398"/>
      <c r="T58" s="1399"/>
      <c r="U58" s="494">
        <f>ROUND(SUM(U15:U57),0)</f>
        <v>0</v>
      </c>
      <c r="V58" s="492">
        <f>ROUND(SUM(V15:V57),0)</f>
        <v>0</v>
      </c>
      <c r="W58" s="495">
        <f>ROUND(SUM(W15:W57),0)</f>
        <v>0</v>
      </c>
      <c r="X58" s="1397" t="s">
        <v>319</v>
      </c>
      <c r="Y58" s="1398"/>
      <c r="Z58" s="1398"/>
      <c r="AA58" s="1399"/>
      <c r="AB58" s="494">
        <f>ROUND(SUM(AB15:AB57),0)</f>
        <v>0</v>
      </c>
      <c r="AC58" s="492">
        <f>ROUND(SUM(AC15:AC57),0)</f>
        <v>0</v>
      </c>
      <c r="AD58" s="495">
        <f>ROUND(SUM(AD15:AD57),0)</f>
        <v>0</v>
      </c>
      <c r="AE58" s="1397" t="s">
        <v>319</v>
      </c>
      <c r="AF58" s="1398"/>
      <c r="AG58" s="1398"/>
      <c r="AH58" s="1399"/>
      <c r="AI58" s="494">
        <f>ROUND(SUM(AI15:AI57),0)</f>
        <v>0</v>
      </c>
      <c r="AJ58" s="492">
        <f>ROUND(SUM(AJ15:AJ57),0)</f>
        <v>0</v>
      </c>
      <c r="AK58" s="495">
        <f>SUM(AK15:AK57)</f>
        <v>0</v>
      </c>
      <c r="AL58" s="1397" t="s">
        <v>319</v>
      </c>
      <c r="AM58" s="1398"/>
      <c r="AN58" s="1398"/>
      <c r="AO58" s="1399"/>
      <c r="AP58" s="494">
        <f>ROUND(SUM(AP15:AP57),0)</f>
        <v>0</v>
      </c>
      <c r="AQ58" s="492">
        <f>ROUND(SUM(AQ15:AQ57),0)</f>
        <v>0</v>
      </c>
      <c r="AR58" s="495">
        <f>ROUND(SUM(AR15:AR57),0)</f>
        <v>0</v>
      </c>
      <c r="AS58" s="1397" t="s">
        <v>319</v>
      </c>
      <c r="AT58" s="1398"/>
      <c r="AU58" s="1398"/>
      <c r="AV58" s="1399"/>
      <c r="AW58" s="494">
        <f>ROUND(SUM(AW15:AW57),0)</f>
        <v>0</v>
      </c>
      <c r="AX58" s="492">
        <f>ROUND(SUM(AX15:AX57),0)</f>
        <v>0</v>
      </c>
      <c r="AY58" s="495">
        <f>ROUND(SUM(AY15:AY57),0)</f>
        <v>0</v>
      </c>
      <c r="AZ58" s="1397" t="s">
        <v>319</v>
      </c>
      <c r="BA58" s="1398"/>
      <c r="BB58" s="1398"/>
      <c r="BC58" s="1399"/>
      <c r="BD58" s="494">
        <f>ROUND(SUM(BD15:BD57),0)</f>
        <v>0</v>
      </c>
      <c r="BE58" s="492">
        <f>ROUND(SUM(BE15:BE57),0)</f>
        <v>0</v>
      </c>
      <c r="BF58" s="495">
        <f>ROUND(SUM(BF15:BF57),0)</f>
        <v>0</v>
      </c>
      <c r="BG58" s="1397" t="s">
        <v>319</v>
      </c>
      <c r="BH58" s="1398"/>
      <c r="BI58" s="1398"/>
      <c r="BJ58" s="1399"/>
      <c r="BK58" s="494">
        <f>ROUND(SUM(BK15:BK57),0)</f>
        <v>0</v>
      </c>
      <c r="BL58" s="492">
        <f>ROUND(SUM(BL15:BL57),0)</f>
        <v>0</v>
      </c>
      <c r="BM58" s="495">
        <f>ROUND(SUM(BM15:BM57),0)</f>
        <v>0</v>
      </c>
      <c r="BN58" s="1397" t="s">
        <v>319</v>
      </c>
      <c r="BO58" s="1398"/>
      <c r="BP58" s="1398"/>
      <c r="BQ58" s="1399"/>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00000000000001" customHeight="1">
      <c r="A59" s="1439" t="s">
        <v>320</v>
      </c>
      <c r="B59" s="1440"/>
      <c r="C59" s="1395"/>
      <c r="D59" s="1395"/>
      <c r="E59" s="1396"/>
      <c r="F59" s="499">
        <f>SUM(F15:F57)</f>
        <v>0</v>
      </c>
      <c r="G59" s="714"/>
      <c r="H59" s="715"/>
      <c r="I59" s="716"/>
      <c r="J59" s="1394"/>
      <c r="K59" s="1395"/>
      <c r="L59" s="1396"/>
      <c r="M59" s="499">
        <f>SUM(M15:M57)</f>
        <v>0</v>
      </c>
      <c r="N59" s="714"/>
      <c r="O59" s="715"/>
      <c r="P59" s="716"/>
      <c r="Q59" s="1394"/>
      <c r="R59" s="1395"/>
      <c r="S59" s="1396"/>
      <c r="T59" s="499">
        <f>SUM(T15:T57)</f>
        <v>0</v>
      </c>
      <c r="U59" s="714"/>
      <c r="V59" s="715"/>
      <c r="W59" s="716"/>
      <c r="X59" s="1394"/>
      <c r="Y59" s="1395"/>
      <c r="Z59" s="1396"/>
      <c r="AA59" s="499">
        <f>SUM(AA15:AA57)</f>
        <v>0</v>
      </c>
      <c r="AB59" s="714"/>
      <c r="AC59" s="715"/>
      <c r="AD59" s="716"/>
      <c r="AE59" s="1394"/>
      <c r="AF59" s="1395"/>
      <c r="AG59" s="1396"/>
      <c r="AH59" s="499"/>
      <c r="AI59" s="714"/>
      <c r="AJ59" s="715"/>
      <c r="AK59" s="716"/>
      <c r="AL59" s="1394"/>
      <c r="AM59" s="1395"/>
      <c r="AN59" s="1396"/>
      <c r="AO59" s="499">
        <f>SUM(AO15:AO57)</f>
        <v>0</v>
      </c>
      <c r="AP59" s="714"/>
      <c r="AQ59" s="715"/>
      <c r="AR59" s="716"/>
      <c r="AS59" s="1394"/>
      <c r="AT59" s="1395"/>
      <c r="AU59" s="1396"/>
      <c r="AV59" s="499">
        <f>SUM(AV15:AV57)</f>
        <v>0</v>
      </c>
      <c r="AW59" s="714"/>
      <c r="AX59" s="715"/>
      <c r="AY59" s="716"/>
      <c r="AZ59" s="1394"/>
      <c r="BA59" s="1395"/>
      <c r="BB59" s="1396"/>
      <c r="BC59" s="499">
        <f>SUM(BC15:BC57)</f>
        <v>0</v>
      </c>
      <c r="BD59" s="714"/>
      <c r="BE59" s="715"/>
      <c r="BF59" s="716"/>
      <c r="BG59" s="1394"/>
      <c r="BH59" s="1395"/>
      <c r="BI59" s="1396"/>
      <c r="BJ59" s="499">
        <f>SUM(BJ15:BJ57)</f>
        <v>0</v>
      </c>
      <c r="BK59" s="714"/>
      <c r="BL59" s="715"/>
      <c r="BM59" s="716"/>
      <c r="BN59" s="1394"/>
      <c r="BO59" s="1395"/>
      <c r="BP59" s="1396"/>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00000000000001" customHeight="1">
      <c r="A60" s="1441" t="s">
        <v>321</v>
      </c>
      <c r="B60" s="1442"/>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00000000000001" customHeight="1">
      <c r="A61" s="1441" t="s">
        <v>322</v>
      </c>
      <c r="B61" s="1442"/>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1"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5" thickBot="1">
      <c r="A62" s="1435" t="s">
        <v>323</v>
      </c>
      <c r="B62" s="1436"/>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ref="BU62:BW62" si="34">SUM(G62,N62,U62,AB62,AI62,AP62,AW62,BD62,BK62,BR62)</f>
        <v>0</v>
      </c>
      <c r="BV62" s="503">
        <f t="shared" si="34"/>
        <v>0</v>
      </c>
      <c r="BW62" s="504">
        <f t="shared" si="34"/>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00000000000001"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00000000000001"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00000000000001"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00000000000001"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00000000000001"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00000000000001"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00000000000001"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00000000000001"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00000000000001"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(8)'!$E87</f>
        <v>1</v>
      </c>
      <c r="D74" s="200">
        <f>'Summary (8)'!$E87</f>
        <v>1</v>
      </c>
      <c r="E74" s="200">
        <f>'Summary (8)'!$E87</f>
        <v>1</v>
      </c>
      <c r="F74" s="200">
        <f>'Summary (8)'!$E87</f>
        <v>1</v>
      </c>
      <c r="G74" s="200">
        <f>'Summary (8)'!$E87</f>
        <v>1</v>
      </c>
      <c r="H74" s="339">
        <f>'Summary (8)'!$E87</f>
        <v>1</v>
      </c>
      <c r="I74" s="201">
        <f>'Summary (8)'!$E87</f>
        <v>1</v>
      </c>
      <c r="J74" s="199">
        <f>'Summary (8)'!$H87</f>
        <v>2</v>
      </c>
      <c r="K74" s="200">
        <f>'Summary (8)'!$H87</f>
        <v>2</v>
      </c>
      <c r="L74" s="200">
        <f>'Summary (8)'!$H87</f>
        <v>2</v>
      </c>
      <c r="M74" s="200">
        <f>'Summary (8)'!$H87</f>
        <v>2</v>
      </c>
      <c r="N74" s="200">
        <f>'Summary (8)'!$H87</f>
        <v>2</v>
      </c>
      <c r="O74" s="339">
        <f>'Summary (8)'!$H87</f>
        <v>2</v>
      </c>
      <c r="P74" s="201">
        <f>'Summary (8)'!$H87</f>
        <v>2</v>
      </c>
      <c r="Q74" s="199">
        <f>'Summary (8)'!$K87</f>
        <v>3</v>
      </c>
      <c r="R74" s="200">
        <f>'Summary (8)'!$K87</f>
        <v>3</v>
      </c>
      <c r="S74" s="200">
        <f>'Summary (8)'!$K87</f>
        <v>3</v>
      </c>
      <c r="T74" s="200">
        <f>'Summary (8)'!$K87</f>
        <v>3</v>
      </c>
      <c r="U74" s="200">
        <f>'Summary (8)'!$K87</f>
        <v>3</v>
      </c>
      <c r="V74" s="339">
        <f>'Summary (8)'!$K87</f>
        <v>3</v>
      </c>
      <c r="W74" s="201">
        <f>'Summary (8)'!$K87</f>
        <v>3</v>
      </c>
      <c r="X74" s="199">
        <f>'Summary (8)'!$N87</f>
        <v>4</v>
      </c>
      <c r="Y74" s="200">
        <f>'Summary (8)'!$N87</f>
        <v>4</v>
      </c>
      <c r="Z74" s="200">
        <f>'Summary (8)'!$N87</f>
        <v>4</v>
      </c>
      <c r="AA74" s="200">
        <f>'Summary (8)'!$N87</f>
        <v>4</v>
      </c>
      <c r="AB74" s="200">
        <f>'Summary (8)'!$N87</f>
        <v>4</v>
      </c>
      <c r="AC74" s="339">
        <f>'Summary (8)'!$N87</f>
        <v>4</v>
      </c>
      <c r="AD74" s="201">
        <f>'Summary (8)'!$N87</f>
        <v>4</v>
      </c>
      <c r="AE74" s="199">
        <f>'Summary (8)'!$Q87</f>
        <v>5</v>
      </c>
      <c r="AF74" s="200">
        <f>'Summary (8)'!$Q87</f>
        <v>5</v>
      </c>
      <c r="AG74" s="200">
        <f>'Summary (8)'!$Q87</f>
        <v>5</v>
      </c>
      <c r="AH74" s="200">
        <f>'Summary (8)'!$Q87</f>
        <v>5</v>
      </c>
      <c r="AI74" s="200">
        <f>'Summary (8)'!$Q87</f>
        <v>5</v>
      </c>
      <c r="AJ74" s="339">
        <f>'Summary (8)'!$Q87</f>
        <v>5</v>
      </c>
      <c r="AK74" s="201">
        <f>'Summary (8)'!$Q87</f>
        <v>5</v>
      </c>
      <c r="AL74" s="199">
        <f>'Summary (8)'!$T87</f>
        <v>6</v>
      </c>
      <c r="AM74" s="200">
        <f>'Summary (8)'!$T87</f>
        <v>6</v>
      </c>
      <c r="AN74" s="200">
        <f>'Summary (8)'!$T87</f>
        <v>6</v>
      </c>
      <c r="AO74" s="200">
        <f>'Summary (8)'!$T87</f>
        <v>6</v>
      </c>
      <c r="AP74" s="200">
        <f>'Summary (8)'!$T87</f>
        <v>6</v>
      </c>
      <c r="AQ74" s="339">
        <f>'Summary (8)'!$T87</f>
        <v>6</v>
      </c>
      <c r="AR74" s="201">
        <f>'Summary (8)'!$T87</f>
        <v>6</v>
      </c>
      <c r="AS74" s="199">
        <f>'Summary (8)'!$W87</f>
        <v>7</v>
      </c>
      <c r="AT74" s="200">
        <f>'Summary (8)'!$W87</f>
        <v>7</v>
      </c>
      <c r="AU74" s="200">
        <f>'Summary (8)'!$W87</f>
        <v>7</v>
      </c>
      <c r="AV74" s="200">
        <f>'Summary (8)'!$W87</f>
        <v>7</v>
      </c>
      <c r="AW74" s="200">
        <f>'Summary (8)'!$W87</f>
        <v>7</v>
      </c>
      <c r="AX74" s="339">
        <f>'Summary (8)'!$W87</f>
        <v>7</v>
      </c>
      <c r="AY74" s="201">
        <f>'Summary (8)'!$W87</f>
        <v>7</v>
      </c>
      <c r="AZ74" s="199">
        <f>'Summary (8)'!$Z87</f>
        <v>8</v>
      </c>
      <c r="BA74" s="200">
        <f>'Summary (8)'!$Z87</f>
        <v>8</v>
      </c>
      <c r="BB74" s="200">
        <f>'Summary (8)'!$Z87</f>
        <v>8</v>
      </c>
      <c r="BC74" s="200">
        <f>'Summary (8)'!$Z87</f>
        <v>8</v>
      </c>
      <c r="BD74" s="200">
        <f>'Summary (8)'!$Z87</f>
        <v>8</v>
      </c>
      <c r="BE74" s="339">
        <f>'Summary (8)'!$Z87</f>
        <v>8</v>
      </c>
      <c r="BF74" s="201">
        <f>'Summary (8)'!$Z87</f>
        <v>8</v>
      </c>
      <c r="BG74" s="199">
        <f>'Summary (8)'!$AC87</f>
        <v>9</v>
      </c>
      <c r="BH74" s="200">
        <f>'Summary (8)'!$AC87</f>
        <v>9</v>
      </c>
      <c r="BI74" s="200">
        <f>'Summary (8)'!$AC87</f>
        <v>9</v>
      </c>
      <c r="BJ74" s="200">
        <f>'Summary (8)'!$AC87</f>
        <v>9</v>
      </c>
      <c r="BK74" s="200">
        <f>'Summary (8)'!$AC87</f>
        <v>9</v>
      </c>
      <c r="BL74" s="339">
        <f>'Summary (8)'!$AC87</f>
        <v>9</v>
      </c>
      <c r="BM74" s="201">
        <f>'Summary (8)'!$AC87</f>
        <v>9</v>
      </c>
      <c r="BN74" s="199">
        <f>'Summary (8)'!$AF87</f>
        <v>10</v>
      </c>
      <c r="BO74" s="200">
        <f>'Summary (8)'!$AF87</f>
        <v>10</v>
      </c>
      <c r="BP74" s="200">
        <f>'Summary (8)'!$AF87</f>
        <v>10</v>
      </c>
      <c r="BQ74" s="200">
        <f>'Summary (8)'!$AF87</f>
        <v>10</v>
      </c>
      <c r="BR74" s="200">
        <f>'Summary (8)'!$AF87</f>
        <v>10</v>
      </c>
      <c r="BS74" s="339">
        <f>'Summary (8)'!$AF87</f>
        <v>10</v>
      </c>
      <c r="BT74" s="201">
        <f>'Summary (8)'!$AF87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(8)'!$E88</f>
        <v>#REF!</v>
      </c>
      <c r="D75" s="65" t="e">
        <f>'Summary (8)'!$E88</f>
        <v>#REF!</v>
      </c>
      <c r="E75" s="65" t="e">
        <f>'Summary (8)'!$E88</f>
        <v>#REF!</v>
      </c>
      <c r="F75" s="65" t="e">
        <f>'Summary (8)'!$E88</f>
        <v>#REF!</v>
      </c>
      <c r="G75" s="65" t="e">
        <f>'Summary (8)'!$E88</f>
        <v>#REF!</v>
      </c>
      <c r="H75" s="340" t="e">
        <f>'Summary (8)'!$E88</f>
        <v>#REF!</v>
      </c>
      <c r="I75" s="203" t="e">
        <f>'Summary (8)'!$E88</f>
        <v>#REF!</v>
      </c>
      <c r="J75" s="202" t="e">
        <f>'Summary (8)'!$H88</f>
        <v>#REF!</v>
      </c>
      <c r="K75" s="65" t="e">
        <f>'Summary (8)'!$H88</f>
        <v>#REF!</v>
      </c>
      <c r="L75" s="65" t="e">
        <f>'Summary (8)'!$H88</f>
        <v>#REF!</v>
      </c>
      <c r="M75" s="65" t="e">
        <f>'Summary (8)'!$H88</f>
        <v>#REF!</v>
      </c>
      <c r="N75" s="65" t="e">
        <f>'Summary (8)'!$H88</f>
        <v>#REF!</v>
      </c>
      <c r="O75" s="340" t="e">
        <f>'Summary (8)'!$H88</f>
        <v>#REF!</v>
      </c>
      <c r="P75" s="203" t="e">
        <f>'Summary (8)'!$H88</f>
        <v>#REF!</v>
      </c>
      <c r="Q75" s="202" t="e">
        <f>'Summary (8)'!$K88</f>
        <v>#REF!</v>
      </c>
      <c r="R75" s="65" t="e">
        <f>'Summary (8)'!$K88</f>
        <v>#REF!</v>
      </c>
      <c r="S75" s="65" t="e">
        <f>'Summary (8)'!$K88</f>
        <v>#REF!</v>
      </c>
      <c r="T75" s="65" t="e">
        <f>'Summary (8)'!$K88</f>
        <v>#REF!</v>
      </c>
      <c r="U75" s="65" t="e">
        <f>'Summary (8)'!$K88</f>
        <v>#REF!</v>
      </c>
      <c r="V75" s="340" t="e">
        <f>'Summary (8)'!$K88</f>
        <v>#REF!</v>
      </c>
      <c r="W75" s="203" t="e">
        <f>'Summary (8)'!$K88</f>
        <v>#REF!</v>
      </c>
      <c r="X75" s="202" t="e">
        <f>'Summary (8)'!$N88</f>
        <v>#REF!</v>
      </c>
      <c r="Y75" s="65" t="e">
        <f>'Summary (8)'!$N88</f>
        <v>#REF!</v>
      </c>
      <c r="Z75" s="65" t="e">
        <f>'Summary (8)'!$N88</f>
        <v>#REF!</v>
      </c>
      <c r="AA75" s="65" t="e">
        <f>'Summary (8)'!$N88</f>
        <v>#REF!</v>
      </c>
      <c r="AB75" s="65" t="e">
        <f>'Summary (8)'!$N88</f>
        <v>#REF!</v>
      </c>
      <c r="AC75" s="340" t="e">
        <f>'Summary (8)'!$N88</f>
        <v>#REF!</v>
      </c>
      <c r="AD75" s="203" t="e">
        <f>'Summary (8)'!$N88</f>
        <v>#REF!</v>
      </c>
      <c r="AE75" s="202" t="e">
        <f>'Summary (8)'!$Q88</f>
        <v>#REF!</v>
      </c>
      <c r="AF75" s="65" t="e">
        <f>'Summary (8)'!$Q88</f>
        <v>#REF!</v>
      </c>
      <c r="AG75" s="65" t="e">
        <f>'Summary (8)'!$Q88</f>
        <v>#REF!</v>
      </c>
      <c r="AH75" s="65" t="e">
        <f>'Summary (8)'!$Q88</f>
        <v>#REF!</v>
      </c>
      <c r="AI75" s="65" t="e">
        <f>'Summary (8)'!$Q88</f>
        <v>#REF!</v>
      </c>
      <c r="AJ75" s="340" t="e">
        <f>'Summary (8)'!$Q88</f>
        <v>#REF!</v>
      </c>
      <c r="AK75" s="203" t="e">
        <f>'Summary (8)'!$Q88</f>
        <v>#REF!</v>
      </c>
      <c r="AL75" s="202" t="e">
        <f>'Summary (8)'!$T88</f>
        <v>#REF!</v>
      </c>
      <c r="AM75" s="65" t="e">
        <f>'Summary (8)'!$T88</f>
        <v>#REF!</v>
      </c>
      <c r="AN75" s="65" t="e">
        <f>'Summary (8)'!$T88</f>
        <v>#REF!</v>
      </c>
      <c r="AO75" s="65" t="e">
        <f>'Summary (8)'!$T88</f>
        <v>#REF!</v>
      </c>
      <c r="AP75" s="65" t="e">
        <f>'Summary (8)'!$T88</f>
        <v>#REF!</v>
      </c>
      <c r="AQ75" s="340" t="e">
        <f>'Summary (8)'!$T88</f>
        <v>#REF!</v>
      </c>
      <c r="AR75" s="203" t="e">
        <f>'Summary (8)'!$T88</f>
        <v>#REF!</v>
      </c>
      <c r="AS75" s="202" t="e">
        <f>'Summary (8)'!$W88</f>
        <v>#REF!</v>
      </c>
      <c r="AT75" s="65" t="e">
        <f>'Summary (8)'!$W88</f>
        <v>#REF!</v>
      </c>
      <c r="AU75" s="65" t="e">
        <f>'Summary (8)'!$W88</f>
        <v>#REF!</v>
      </c>
      <c r="AV75" s="65" t="e">
        <f>'Summary (8)'!$W88</f>
        <v>#REF!</v>
      </c>
      <c r="AW75" s="65" t="e">
        <f>'Summary (8)'!$W88</f>
        <v>#REF!</v>
      </c>
      <c r="AX75" s="340" t="e">
        <f>'Summary (8)'!$W88</f>
        <v>#REF!</v>
      </c>
      <c r="AY75" s="203" t="e">
        <f>'Summary (8)'!$W88</f>
        <v>#REF!</v>
      </c>
      <c r="AZ75" s="202" t="e">
        <f>'Summary (8)'!$Z88</f>
        <v>#REF!</v>
      </c>
      <c r="BA75" s="65" t="e">
        <f>'Summary (8)'!$Z88</f>
        <v>#REF!</v>
      </c>
      <c r="BB75" s="65" t="e">
        <f>'Summary (8)'!$Z88</f>
        <v>#REF!</v>
      </c>
      <c r="BC75" s="65" t="e">
        <f>'Summary (8)'!$Z88</f>
        <v>#REF!</v>
      </c>
      <c r="BD75" s="65" t="e">
        <f>'Summary (8)'!$Z88</f>
        <v>#REF!</v>
      </c>
      <c r="BE75" s="340" t="e">
        <f>'Summary (8)'!$Z88</f>
        <v>#REF!</v>
      </c>
      <c r="BF75" s="203" t="e">
        <f>'Summary (8)'!$Z88</f>
        <v>#REF!</v>
      </c>
      <c r="BG75" s="202" t="e">
        <f>'Summary (8)'!$AC88</f>
        <v>#REF!</v>
      </c>
      <c r="BH75" s="65" t="e">
        <f>'Summary (8)'!$AC88</f>
        <v>#REF!</v>
      </c>
      <c r="BI75" s="65" t="e">
        <f>'Summary (8)'!$AC88</f>
        <v>#REF!</v>
      </c>
      <c r="BJ75" s="65" t="e">
        <f>'Summary (8)'!$AC88</f>
        <v>#REF!</v>
      </c>
      <c r="BK75" s="65" t="e">
        <f>'Summary (8)'!$AC88</f>
        <v>#REF!</v>
      </c>
      <c r="BL75" s="340" t="e">
        <f>'Summary (8)'!$AC88</f>
        <v>#REF!</v>
      </c>
      <c r="BM75" s="203" t="e">
        <f>'Summary (8)'!$AC88</f>
        <v>#REF!</v>
      </c>
      <c r="BN75" s="202" t="e">
        <f>'Summary (8)'!$AF88</f>
        <v>#REF!</v>
      </c>
      <c r="BO75" s="65" t="e">
        <f>'Summary (8)'!$AF88</f>
        <v>#REF!</v>
      </c>
      <c r="BP75" s="65" t="e">
        <f>'Summary (8)'!$AF88</f>
        <v>#REF!</v>
      </c>
      <c r="BQ75" s="65" t="e">
        <f>'Summary (8)'!$AF88</f>
        <v>#REF!</v>
      </c>
      <c r="BR75" s="65" t="e">
        <f>'Summary (8)'!$AF88</f>
        <v>#REF!</v>
      </c>
      <c r="BS75" s="340" t="e">
        <f>'Summary (8)'!$AF88</f>
        <v>#REF!</v>
      </c>
      <c r="BT75" s="203" t="e">
        <f>'Summary (8)'!$AF88</f>
        <v>#REF!</v>
      </c>
      <c r="BU75" s="65">
        <f>'Summary (8)'!AI88</f>
        <v>45413</v>
      </c>
      <c r="BV75" s="65">
        <f>'Summary (8)'!AJ88</f>
        <v>45413</v>
      </c>
      <c r="BW75" s="65">
        <f>'Summary (8)'!AK88</f>
        <v>45413</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(8)'!$E89</f>
        <v>#REF!</v>
      </c>
      <c r="D76" s="65" t="e">
        <f>'Summary (8)'!$E89</f>
        <v>#REF!</v>
      </c>
      <c r="E76" s="65" t="e">
        <f>'Summary (8)'!$E89</f>
        <v>#REF!</v>
      </c>
      <c r="F76" s="65" t="e">
        <f>'Summary (8)'!$E89</f>
        <v>#REF!</v>
      </c>
      <c r="G76" s="65" t="e">
        <f>'Summary (8)'!$E89</f>
        <v>#REF!</v>
      </c>
      <c r="H76" s="340" t="e">
        <f>'Summary (8)'!$E89</f>
        <v>#REF!</v>
      </c>
      <c r="I76" s="203" t="e">
        <f>'Summary (8)'!$E89</f>
        <v>#REF!</v>
      </c>
      <c r="J76" s="202" t="e">
        <f>'Summary (8)'!$H89</f>
        <v>#REF!</v>
      </c>
      <c r="K76" s="65" t="e">
        <f>'Summary (8)'!$H89</f>
        <v>#REF!</v>
      </c>
      <c r="L76" s="65" t="e">
        <f>'Summary (8)'!$H89</f>
        <v>#REF!</v>
      </c>
      <c r="M76" s="65" t="e">
        <f>'Summary (8)'!$H89</f>
        <v>#REF!</v>
      </c>
      <c r="N76" s="65" t="e">
        <f>'Summary (8)'!$H89</f>
        <v>#REF!</v>
      </c>
      <c r="O76" s="340" t="e">
        <f>'Summary (8)'!$H89</f>
        <v>#REF!</v>
      </c>
      <c r="P76" s="203" t="e">
        <f>'Summary (8)'!$H89</f>
        <v>#REF!</v>
      </c>
      <c r="Q76" s="202" t="e">
        <f>'Summary (8)'!$K89</f>
        <v>#REF!</v>
      </c>
      <c r="R76" s="65" t="e">
        <f>'Summary (8)'!$K89</f>
        <v>#REF!</v>
      </c>
      <c r="S76" s="65" t="e">
        <f>'Summary (8)'!$K89</f>
        <v>#REF!</v>
      </c>
      <c r="T76" s="65" t="e">
        <f>'Summary (8)'!$K89</f>
        <v>#REF!</v>
      </c>
      <c r="U76" s="65" t="e">
        <f>'Summary (8)'!$K89</f>
        <v>#REF!</v>
      </c>
      <c r="V76" s="340" t="e">
        <f>'Summary (8)'!$K89</f>
        <v>#REF!</v>
      </c>
      <c r="W76" s="203" t="e">
        <f>'Summary (8)'!$K89</f>
        <v>#REF!</v>
      </c>
      <c r="X76" s="202" t="e">
        <f>'Summary (8)'!$N89</f>
        <v>#REF!</v>
      </c>
      <c r="Y76" s="65" t="e">
        <f>'Summary (8)'!$N89</f>
        <v>#REF!</v>
      </c>
      <c r="Z76" s="65" t="e">
        <f>'Summary (8)'!$N89</f>
        <v>#REF!</v>
      </c>
      <c r="AA76" s="65" t="e">
        <f>'Summary (8)'!$N89</f>
        <v>#REF!</v>
      </c>
      <c r="AB76" s="65" t="e">
        <f>'Summary (8)'!$N89</f>
        <v>#REF!</v>
      </c>
      <c r="AC76" s="340" t="e">
        <f>'Summary (8)'!$N89</f>
        <v>#REF!</v>
      </c>
      <c r="AD76" s="203" t="e">
        <f>'Summary (8)'!$N89</f>
        <v>#REF!</v>
      </c>
      <c r="AE76" s="202" t="e">
        <f>'Summary (8)'!$Q89</f>
        <v>#REF!</v>
      </c>
      <c r="AF76" s="65" t="e">
        <f>'Summary (8)'!$Q89</f>
        <v>#REF!</v>
      </c>
      <c r="AG76" s="65" t="e">
        <f>'Summary (8)'!$Q89</f>
        <v>#REF!</v>
      </c>
      <c r="AH76" s="65" t="e">
        <f>'Summary (8)'!$Q89</f>
        <v>#REF!</v>
      </c>
      <c r="AI76" s="65" t="e">
        <f>'Summary (8)'!$Q89</f>
        <v>#REF!</v>
      </c>
      <c r="AJ76" s="340" t="e">
        <f>'Summary (8)'!$Q89</f>
        <v>#REF!</v>
      </c>
      <c r="AK76" s="203" t="e">
        <f>'Summary (8)'!$Q89</f>
        <v>#REF!</v>
      </c>
      <c r="AL76" s="202" t="e">
        <f>'Summary (8)'!$T89</f>
        <v>#REF!</v>
      </c>
      <c r="AM76" s="65" t="e">
        <f>'Summary (8)'!$T89</f>
        <v>#REF!</v>
      </c>
      <c r="AN76" s="65" t="e">
        <f>'Summary (8)'!$T89</f>
        <v>#REF!</v>
      </c>
      <c r="AO76" s="65" t="e">
        <f>'Summary (8)'!$T89</f>
        <v>#REF!</v>
      </c>
      <c r="AP76" s="65" t="e">
        <f>'Summary (8)'!$T89</f>
        <v>#REF!</v>
      </c>
      <c r="AQ76" s="340" t="e">
        <f>'Summary (8)'!$T89</f>
        <v>#REF!</v>
      </c>
      <c r="AR76" s="203" t="e">
        <f>'Summary (8)'!$T89</f>
        <v>#REF!</v>
      </c>
      <c r="AS76" s="202" t="e">
        <f>'Summary (8)'!$W89</f>
        <v>#REF!</v>
      </c>
      <c r="AT76" s="65" t="e">
        <f>'Summary (8)'!$W89</f>
        <v>#REF!</v>
      </c>
      <c r="AU76" s="65" t="e">
        <f>'Summary (8)'!$W89</f>
        <v>#REF!</v>
      </c>
      <c r="AV76" s="65" t="e">
        <f>'Summary (8)'!$W89</f>
        <v>#REF!</v>
      </c>
      <c r="AW76" s="65" t="e">
        <f>'Summary (8)'!$W89</f>
        <v>#REF!</v>
      </c>
      <c r="AX76" s="340" t="e">
        <f>'Summary (8)'!$W89</f>
        <v>#REF!</v>
      </c>
      <c r="AY76" s="203" t="e">
        <f>'Summary (8)'!$W89</f>
        <v>#REF!</v>
      </c>
      <c r="AZ76" s="202" t="e">
        <f>'Summary (8)'!$Z89</f>
        <v>#REF!</v>
      </c>
      <c r="BA76" s="65" t="e">
        <f>'Summary (8)'!$Z89</f>
        <v>#REF!</v>
      </c>
      <c r="BB76" s="65" t="e">
        <f>'Summary (8)'!$Z89</f>
        <v>#REF!</v>
      </c>
      <c r="BC76" s="65" t="e">
        <f>'Summary (8)'!$Z89</f>
        <v>#REF!</v>
      </c>
      <c r="BD76" s="65" t="e">
        <f>'Summary (8)'!$Z89</f>
        <v>#REF!</v>
      </c>
      <c r="BE76" s="340" t="e">
        <f>'Summary (8)'!$Z89</f>
        <v>#REF!</v>
      </c>
      <c r="BF76" s="203" t="e">
        <f>'Summary (8)'!$Z89</f>
        <v>#REF!</v>
      </c>
      <c r="BG76" s="202" t="e">
        <f>'Summary (8)'!$AC89</f>
        <v>#REF!</v>
      </c>
      <c r="BH76" s="65" t="e">
        <f>'Summary (8)'!$AC89</f>
        <v>#REF!</v>
      </c>
      <c r="BI76" s="65" t="e">
        <f>'Summary (8)'!$AC89</f>
        <v>#REF!</v>
      </c>
      <c r="BJ76" s="65" t="e">
        <f>'Summary (8)'!$AC89</f>
        <v>#REF!</v>
      </c>
      <c r="BK76" s="65" t="e">
        <f>'Summary (8)'!$AC89</f>
        <v>#REF!</v>
      </c>
      <c r="BL76" s="340" t="e">
        <f>'Summary (8)'!$AC89</f>
        <v>#REF!</v>
      </c>
      <c r="BM76" s="203" t="e">
        <f>'Summary (8)'!$AC89</f>
        <v>#REF!</v>
      </c>
      <c r="BN76" s="202" t="e">
        <f>'Summary (8)'!$AF89</f>
        <v>#REF!</v>
      </c>
      <c r="BO76" s="65" t="e">
        <f>'Summary (8)'!$AF89</f>
        <v>#REF!</v>
      </c>
      <c r="BP76" s="65" t="e">
        <f>'Summary (8)'!$AF89</f>
        <v>#REF!</v>
      </c>
      <c r="BQ76" s="65" t="e">
        <f>'Summary (8)'!$AF89</f>
        <v>#REF!</v>
      </c>
      <c r="BR76" s="65" t="e">
        <f>'Summary (8)'!$AF89</f>
        <v>#REF!</v>
      </c>
      <c r="BS76" s="340" t="e">
        <f>'Summary (8)'!$AF89</f>
        <v>#REF!</v>
      </c>
      <c r="BT76" s="203" t="e">
        <f>'Summary (8)'!$AF89</f>
        <v>#REF!</v>
      </c>
      <c r="BU76" s="65">
        <f>'Summary (8)'!AI89</f>
        <v>47238</v>
      </c>
      <c r="BV76" s="65">
        <f>'Summary (8)'!AJ89</f>
        <v>47238</v>
      </c>
      <c r="BW76" s="65">
        <f>'Summary (8)'!AK89</f>
        <v>47238</v>
      </c>
    </row>
    <row r="77" spans="1:112" s="60" customFormat="1">
      <c r="A77" s="482" t="s">
        <v>220</v>
      </c>
      <c r="B77" s="482"/>
      <c r="C77" s="202">
        <f>'Summary (8)'!$E90</f>
        <v>0</v>
      </c>
      <c r="D77" s="65">
        <f>'Summary (8)'!$E90</f>
        <v>0</v>
      </c>
      <c r="E77" s="65">
        <f>'Summary (8)'!$E90</f>
        <v>0</v>
      </c>
      <c r="F77" s="65">
        <f>'Summary (8)'!$E90</f>
        <v>0</v>
      </c>
      <c r="G77" s="65">
        <f>'Summary (8)'!$E90</f>
        <v>0</v>
      </c>
      <c r="H77" s="340">
        <f>'Summary (8)'!$E90</f>
        <v>0</v>
      </c>
      <c r="I77" s="203">
        <f>'Summary (8)'!$E90</f>
        <v>0</v>
      </c>
      <c r="J77" s="202">
        <f>'Summary (8)'!$H90</f>
        <v>0</v>
      </c>
      <c r="K77" s="65">
        <f>'Summary (8)'!$H90</f>
        <v>0</v>
      </c>
      <c r="L77" s="65">
        <f>'Summary (8)'!$H90</f>
        <v>0</v>
      </c>
      <c r="M77" s="65">
        <f>'Summary (8)'!$H90</f>
        <v>0</v>
      </c>
      <c r="N77" s="65">
        <f>'Summary (8)'!$H90</f>
        <v>0</v>
      </c>
      <c r="O77" s="340">
        <f>'Summary (8)'!$H90</f>
        <v>0</v>
      </c>
      <c r="P77" s="203">
        <f>'Summary (8)'!$H90</f>
        <v>0</v>
      </c>
      <c r="Q77" s="202">
        <f>'Summary (8)'!$K90</f>
        <v>0</v>
      </c>
      <c r="R77" s="65">
        <f>'Summary (8)'!$K90</f>
        <v>0</v>
      </c>
      <c r="S77" s="65">
        <f>'Summary (8)'!$K90</f>
        <v>0</v>
      </c>
      <c r="T77" s="65">
        <f>'Summary (8)'!$K90</f>
        <v>0</v>
      </c>
      <c r="U77" s="65">
        <f>'Summary (8)'!$K90</f>
        <v>0</v>
      </c>
      <c r="V77" s="340">
        <f>'Summary (8)'!$K90</f>
        <v>0</v>
      </c>
      <c r="W77" s="203">
        <f>'Summary (8)'!$K90</f>
        <v>0</v>
      </c>
      <c r="X77" s="202">
        <f>'Summary (8)'!$N90</f>
        <v>0</v>
      </c>
      <c r="Y77" s="65">
        <f>'Summary (8)'!$N90</f>
        <v>0</v>
      </c>
      <c r="Z77" s="65">
        <f>'Summary (8)'!$N90</f>
        <v>0</v>
      </c>
      <c r="AA77" s="65">
        <f>'Summary (8)'!$N90</f>
        <v>0</v>
      </c>
      <c r="AB77" s="65">
        <f>'Summary (8)'!$N90</f>
        <v>0</v>
      </c>
      <c r="AC77" s="340">
        <f>'Summary (8)'!$N90</f>
        <v>0</v>
      </c>
      <c r="AD77" s="203">
        <f>'Summary (8)'!$N90</f>
        <v>0</v>
      </c>
      <c r="AE77" s="202">
        <f>'Summary (8)'!$Q90</f>
        <v>0</v>
      </c>
      <c r="AF77" s="65">
        <f>'Summary (8)'!$Q90</f>
        <v>0</v>
      </c>
      <c r="AG77" s="65">
        <f>'Summary (8)'!$Q90</f>
        <v>0</v>
      </c>
      <c r="AH77" s="65">
        <f>'Summary (8)'!$Q90</f>
        <v>0</v>
      </c>
      <c r="AI77" s="65">
        <f>'Summary (8)'!$Q90</f>
        <v>0</v>
      </c>
      <c r="AJ77" s="340">
        <f>'Summary (8)'!$Q90</f>
        <v>0</v>
      </c>
      <c r="AK77" s="203">
        <f>'Summary (8)'!$Q90</f>
        <v>0</v>
      </c>
      <c r="AL77" s="202">
        <f>'Summary (8)'!$T90</f>
        <v>0</v>
      </c>
      <c r="AM77" s="65">
        <f>'Summary (8)'!$T90</f>
        <v>0</v>
      </c>
      <c r="AN77" s="65">
        <f>'Summary (8)'!$T90</f>
        <v>0</v>
      </c>
      <c r="AO77" s="65">
        <f>'Summary (8)'!$T90</f>
        <v>0</v>
      </c>
      <c r="AP77" s="65">
        <f>'Summary (8)'!$T90</f>
        <v>0</v>
      </c>
      <c r="AQ77" s="340">
        <f>'Summary (8)'!$T90</f>
        <v>0</v>
      </c>
      <c r="AR77" s="203">
        <f>'Summary (8)'!$T90</f>
        <v>0</v>
      </c>
      <c r="AS77" s="202">
        <f>'Summary (8)'!$W90</f>
        <v>0</v>
      </c>
      <c r="AT77" s="65">
        <f>'Summary (8)'!$W90</f>
        <v>0</v>
      </c>
      <c r="AU77" s="65">
        <f>'Summary (8)'!$W90</f>
        <v>0</v>
      </c>
      <c r="AV77" s="65">
        <f>'Summary (8)'!$W90</f>
        <v>0</v>
      </c>
      <c r="AW77" s="65">
        <f>'Summary (8)'!$W90</f>
        <v>0</v>
      </c>
      <c r="AX77" s="340">
        <f>'Summary (8)'!$W90</f>
        <v>0</v>
      </c>
      <c r="AY77" s="203">
        <f>'Summary (8)'!$W90</f>
        <v>0</v>
      </c>
      <c r="AZ77" s="202">
        <f>'Summary (8)'!$Z90</f>
        <v>0</v>
      </c>
      <c r="BA77" s="65">
        <f>'Summary (8)'!$Z90</f>
        <v>0</v>
      </c>
      <c r="BB77" s="65">
        <f>'Summary (8)'!$Z90</f>
        <v>0</v>
      </c>
      <c r="BC77" s="65">
        <f>'Summary (8)'!$Z90</f>
        <v>0</v>
      </c>
      <c r="BD77" s="65">
        <f>'Summary (8)'!$Z90</f>
        <v>0</v>
      </c>
      <c r="BE77" s="340">
        <f>'Summary (8)'!$Z90</f>
        <v>0</v>
      </c>
      <c r="BF77" s="203">
        <f>'Summary (8)'!$Z90</f>
        <v>0</v>
      </c>
      <c r="BG77" s="202">
        <f>'Summary (8)'!$AC90</f>
        <v>0</v>
      </c>
      <c r="BH77" s="65">
        <f>'Summary (8)'!$AC90</f>
        <v>0</v>
      </c>
      <c r="BI77" s="65">
        <f>'Summary (8)'!$AC90</f>
        <v>0</v>
      </c>
      <c r="BJ77" s="65">
        <f>'Summary (8)'!$AC90</f>
        <v>0</v>
      </c>
      <c r="BK77" s="65">
        <f>'Summary (8)'!$AC90</f>
        <v>0</v>
      </c>
      <c r="BL77" s="340">
        <f>'Summary (8)'!$AC90</f>
        <v>0</v>
      </c>
      <c r="BM77" s="203">
        <f>'Summary (8)'!$AC90</f>
        <v>0</v>
      </c>
      <c r="BN77" s="202">
        <f>'Summary (8)'!$AF90</f>
        <v>0</v>
      </c>
      <c r="BO77" s="65">
        <f>'Summary (8)'!$AF90</f>
        <v>0</v>
      </c>
      <c r="BP77" s="65">
        <f>'Summary (8)'!$AF90</f>
        <v>0</v>
      </c>
      <c r="BQ77" s="65">
        <f>'Summary (8)'!$AF90</f>
        <v>0</v>
      </c>
      <c r="BR77" s="65">
        <f>'Summary (8)'!$AF90</f>
        <v>0</v>
      </c>
      <c r="BS77" s="340">
        <f>'Summary (8)'!$AF90</f>
        <v>0</v>
      </c>
      <c r="BT77" s="203">
        <f>'Summary (8)'!$AF90</f>
        <v>0</v>
      </c>
      <c r="BU77" s="65">
        <f>'Summary (8)'!AI90</f>
        <v>0</v>
      </c>
      <c r="BV77" s="65">
        <f>'Summary (8)'!AJ90</f>
        <v>0</v>
      </c>
      <c r="BW77" s="65">
        <f>'Summary (8)'!AK90</f>
        <v>0</v>
      </c>
    </row>
    <row r="78" spans="1:112" s="60" customFormat="1" ht="16.5" thickBot="1">
      <c r="A78" s="484" t="s">
        <v>234</v>
      </c>
      <c r="B78" s="484"/>
      <c r="C78" s="204" t="e">
        <f>'Summary (8)'!$E91</f>
        <v>#REF!</v>
      </c>
      <c r="D78" s="205" t="e">
        <f>'Summary (8)'!$E91</f>
        <v>#REF!</v>
      </c>
      <c r="E78" s="205" t="e">
        <f>'Summary (8)'!$E91</f>
        <v>#REF!</v>
      </c>
      <c r="F78" s="205" t="e">
        <f>'Summary (8)'!$E91</f>
        <v>#REF!</v>
      </c>
      <c r="G78" s="205" t="e">
        <f>'Summary (8)'!$E91</f>
        <v>#REF!</v>
      </c>
      <c r="H78" s="341" t="e">
        <f>'Summary (8)'!$E91</f>
        <v>#REF!</v>
      </c>
      <c r="I78" s="206" t="e">
        <f>'Summary (8)'!$E91</f>
        <v>#REF!</v>
      </c>
      <c r="J78" s="204" t="e">
        <f>'Summary (8)'!$H91</f>
        <v>#REF!</v>
      </c>
      <c r="K78" s="205" t="e">
        <f>'Summary (8)'!$H91</f>
        <v>#REF!</v>
      </c>
      <c r="L78" s="205" t="e">
        <f>'Summary (8)'!$H91</f>
        <v>#REF!</v>
      </c>
      <c r="M78" s="205" t="e">
        <f>'Summary (8)'!$H91</f>
        <v>#REF!</v>
      </c>
      <c r="N78" s="205" t="e">
        <f>'Summary (8)'!$H91</f>
        <v>#REF!</v>
      </c>
      <c r="O78" s="341" t="e">
        <f>'Summary (8)'!$H91</f>
        <v>#REF!</v>
      </c>
      <c r="P78" s="206" t="e">
        <f>'Summary (8)'!$H91</f>
        <v>#REF!</v>
      </c>
      <c r="Q78" s="204" t="e">
        <f>'Summary (8)'!$K91</f>
        <v>#REF!</v>
      </c>
      <c r="R78" s="205" t="e">
        <f>'Summary (8)'!$K91</f>
        <v>#REF!</v>
      </c>
      <c r="S78" s="205" t="e">
        <f>'Summary (8)'!$K91</f>
        <v>#REF!</v>
      </c>
      <c r="T78" s="205" t="e">
        <f>'Summary (8)'!$K91</f>
        <v>#REF!</v>
      </c>
      <c r="U78" s="205" t="e">
        <f>'Summary (8)'!$K91</f>
        <v>#REF!</v>
      </c>
      <c r="V78" s="341" t="e">
        <f>'Summary (8)'!$K91</f>
        <v>#REF!</v>
      </c>
      <c r="W78" s="206" t="e">
        <f>'Summary (8)'!$K91</f>
        <v>#REF!</v>
      </c>
      <c r="X78" s="204" t="e">
        <f>'Summary (8)'!$N91</f>
        <v>#REF!</v>
      </c>
      <c r="Y78" s="205" t="e">
        <f>'Summary (8)'!$N91</f>
        <v>#REF!</v>
      </c>
      <c r="Z78" s="205" t="e">
        <f>'Summary (8)'!$N91</f>
        <v>#REF!</v>
      </c>
      <c r="AA78" s="205" t="e">
        <f>'Summary (8)'!$N91</f>
        <v>#REF!</v>
      </c>
      <c r="AB78" s="205" t="e">
        <f>'Summary (8)'!$N91</f>
        <v>#REF!</v>
      </c>
      <c r="AC78" s="341" t="e">
        <f>'Summary (8)'!$N91</f>
        <v>#REF!</v>
      </c>
      <c r="AD78" s="206" t="e">
        <f>'Summary (8)'!$N91</f>
        <v>#REF!</v>
      </c>
      <c r="AE78" s="204" t="e">
        <f>'Summary (8)'!$Q91</f>
        <v>#REF!</v>
      </c>
      <c r="AF78" s="205" t="e">
        <f>'Summary (8)'!$Q91</f>
        <v>#REF!</v>
      </c>
      <c r="AG78" s="205" t="e">
        <f>'Summary (8)'!$Q91</f>
        <v>#REF!</v>
      </c>
      <c r="AH78" s="205" t="e">
        <f>'Summary (8)'!$Q91</f>
        <v>#REF!</v>
      </c>
      <c r="AI78" s="205" t="e">
        <f>'Summary (8)'!$Q91</f>
        <v>#REF!</v>
      </c>
      <c r="AJ78" s="341" t="e">
        <f>'Summary (8)'!$Q91</f>
        <v>#REF!</v>
      </c>
      <c r="AK78" s="206" t="e">
        <f>'Summary (8)'!$Q91</f>
        <v>#REF!</v>
      </c>
      <c r="AL78" s="204" t="e">
        <f>'Summary (8)'!$T91</f>
        <v>#REF!</v>
      </c>
      <c r="AM78" s="205" t="e">
        <f>'Summary (8)'!$T91</f>
        <v>#REF!</v>
      </c>
      <c r="AN78" s="205" t="e">
        <f>'Summary (8)'!$T91</f>
        <v>#REF!</v>
      </c>
      <c r="AO78" s="205" t="e">
        <f>'Summary (8)'!$T91</f>
        <v>#REF!</v>
      </c>
      <c r="AP78" s="205" t="e">
        <f>'Summary (8)'!$T91</f>
        <v>#REF!</v>
      </c>
      <c r="AQ78" s="341" t="e">
        <f>'Summary (8)'!$T91</f>
        <v>#REF!</v>
      </c>
      <c r="AR78" s="206" t="e">
        <f>'Summary (8)'!$T91</f>
        <v>#REF!</v>
      </c>
      <c r="AS78" s="204" t="e">
        <f>'Summary (8)'!$W91</f>
        <v>#REF!</v>
      </c>
      <c r="AT78" s="205" t="e">
        <f>'Summary (8)'!$W91</f>
        <v>#REF!</v>
      </c>
      <c r="AU78" s="205" t="e">
        <f>'Summary (8)'!$W91</f>
        <v>#REF!</v>
      </c>
      <c r="AV78" s="205" t="e">
        <f>'Summary (8)'!$W91</f>
        <v>#REF!</v>
      </c>
      <c r="AW78" s="205" t="e">
        <f>'Summary (8)'!$W91</f>
        <v>#REF!</v>
      </c>
      <c r="AX78" s="341" t="e">
        <f>'Summary (8)'!$W91</f>
        <v>#REF!</v>
      </c>
      <c r="AY78" s="206" t="e">
        <f>'Summary (8)'!$W91</f>
        <v>#REF!</v>
      </c>
      <c r="AZ78" s="204" t="e">
        <f>'Summary (8)'!$Z91</f>
        <v>#REF!</v>
      </c>
      <c r="BA78" s="205" t="e">
        <f>'Summary (8)'!$Z91</f>
        <v>#REF!</v>
      </c>
      <c r="BB78" s="205" t="e">
        <f>'Summary (8)'!$Z91</f>
        <v>#REF!</v>
      </c>
      <c r="BC78" s="205" t="e">
        <f>'Summary (8)'!$Z91</f>
        <v>#REF!</v>
      </c>
      <c r="BD78" s="205" t="e">
        <f>'Summary (8)'!$Z91</f>
        <v>#REF!</v>
      </c>
      <c r="BE78" s="341" t="e">
        <f>'Summary (8)'!$Z91</f>
        <v>#REF!</v>
      </c>
      <c r="BF78" s="206" t="e">
        <f>'Summary (8)'!$Z91</f>
        <v>#REF!</v>
      </c>
      <c r="BG78" s="204" t="e">
        <f>'Summary (8)'!$AC91</f>
        <v>#REF!</v>
      </c>
      <c r="BH78" s="205" t="e">
        <f>'Summary (8)'!$AC91</f>
        <v>#REF!</v>
      </c>
      <c r="BI78" s="205" t="e">
        <f>'Summary (8)'!$AC91</f>
        <v>#REF!</v>
      </c>
      <c r="BJ78" s="205" t="e">
        <f>'Summary (8)'!$AC91</f>
        <v>#REF!</v>
      </c>
      <c r="BK78" s="205" t="e">
        <f>'Summary (8)'!$AC91</f>
        <v>#REF!</v>
      </c>
      <c r="BL78" s="341" t="e">
        <f>'Summary (8)'!$AC91</f>
        <v>#REF!</v>
      </c>
      <c r="BM78" s="206" t="e">
        <f>'Summary (8)'!$AC91</f>
        <v>#REF!</v>
      </c>
      <c r="BN78" s="204" t="e">
        <f>'Summary (8)'!$AF91</f>
        <v>#REF!</v>
      </c>
      <c r="BO78" s="205" t="e">
        <f>'Summary (8)'!$AF91</f>
        <v>#REF!</v>
      </c>
      <c r="BP78" s="205" t="e">
        <f>'Summary (8)'!$AF91</f>
        <v>#REF!</v>
      </c>
      <c r="BQ78" s="205" t="e">
        <f>'Summary (8)'!$AF91</f>
        <v>#REF!</v>
      </c>
      <c r="BR78" s="205" t="e">
        <f>'Summary (8)'!$AF91</f>
        <v>#REF!</v>
      </c>
      <c r="BS78" s="341" t="e">
        <f>'Summary (8)'!$AF91</f>
        <v>#REF!</v>
      </c>
      <c r="BT78" s="206" t="e">
        <f>'Summary (8)'!$AF91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153" priority="13">
      <formula>AND(C15&gt;0,C15&lt;C$79)</formula>
    </cfRule>
  </conditionalFormatting>
  <conditionalFormatting sqref="C15:E57 J15:L57 Q15:S57 X15:Z57 AE15:AG57 AL15:AN57 AS15:AU57 AZ15:BB57 BG15:BI57 BN15:BP57">
    <cfRule type="expression" dxfId="152" priority="10">
      <formula>$A15=""</formula>
    </cfRule>
    <cfRule type="containsBlanks" dxfId="151" priority="12">
      <formula>LEN(TRIM(C15))=0</formula>
    </cfRule>
  </conditionalFormatting>
  <conditionalFormatting sqref="C59:BQ62 BR61 BT61">
    <cfRule type="expression" dxfId="149" priority="607">
      <formula>C$77&gt;C$76</formula>
    </cfRule>
  </conditionalFormatting>
  <conditionalFormatting sqref="C15:BT57 C58 G58:J58 Q58 X58 AE58 AL58 AS58 AZ58 BG58 BN58 N58:P62 U58:W62 AB58:AD62 AI58:AK62 AP58:AR62 AW58:AY62 BD58:BF62 BK58:BM62 BR58:BT62">
    <cfRule type="expression" dxfId="148" priority="7">
      <formula>C$77&gt;C$76</formula>
    </cfRule>
  </conditionalFormatting>
  <conditionalFormatting sqref="N60 P60 U60 W60 AB60 AD60 AI60 AK60 AP60 AR60 AW60 AY60 BD60 BF60 BK60 BM60 BR60 BT60 G60 I60">
    <cfRule type="containsBlanks" dxfId="147" priority="11">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606" id="{E76F361B-4F0B-4C2C-8FFC-3AE2FAA031EB}">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610" id="{007758F7-1557-4D61-9CA1-D53BC6EBAE8B}">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EA8F7-5EF5-4921-A194-41B37C09CFB9}">
  <sheetPr>
    <pageSetUpPr fitToPage="1"/>
  </sheetPr>
  <dimension ref="A1:G30"/>
  <sheetViews>
    <sheetView zoomScaleNormal="100" workbookViewId="0">
      <pane ySplit="4" topLeftCell="A5" activePane="bottomLeft" state="frozen"/>
      <selection activeCell="A67" sqref="A67:N67"/>
      <selection pane="bottomLeft" activeCell="D9" sqref="D9"/>
    </sheetView>
  </sheetViews>
  <sheetFormatPr defaultRowHeight="12.75"/>
  <cols>
    <col min="1" max="1" width="18.7109375" style="31" customWidth="1"/>
    <col min="2" max="2" width="19.7109375" customWidth="1"/>
    <col min="3" max="4" width="18.140625" customWidth="1"/>
    <col min="5" max="5" width="17.7109375" customWidth="1"/>
    <col min="6" max="6" width="52.140625" style="21" customWidth="1"/>
    <col min="7" max="7" width="53.5703125" customWidth="1"/>
  </cols>
  <sheetData>
    <row r="1" spans="1:7" ht="19.5" customHeight="1">
      <c r="A1" s="639" t="s">
        <v>210</v>
      </c>
      <c r="B1" s="1182" t="str">
        <f>'Summary - SS'!B7</f>
        <v>RFQ #142 TAY Site in SOMA</v>
      </c>
      <c r="C1" s="1182"/>
    </row>
    <row r="2" spans="1:7" ht="12.75" customHeight="1"/>
    <row r="3" spans="1:7" ht="24.75" customHeight="1">
      <c r="A3" s="395" t="s">
        <v>211</v>
      </c>
    </row>
    <row r="4" spans="1:7" s="21" customFormat="1" ht="25.5">
      <c r="A4" s="378" t="s">
        <v>212</v>
      </c>
      <c r="B4" s="379" t="s">
        <v>95</v>
      </c>
      <c r="C4" s="379" t="s">
        <v>213</v>
      </c>
      <c r="D4" s="379" t="s">
        <v>214</v>
      </c>
      <c r="E4" s="379" t="s">
        <v>215</v>
      </c>
      <c r="F4" s="379" t="s">
        <v>216</v>
      </c>
      <c r="G4" s="379" t="s">
        <v>217</v>
      </c>
    </row>
    <row r="5" spans="1:7" ht="30" customHeight="1">
      <c r="A5" s="478"/>
      <c r="B5" s="440"/>
      <c r="C5" s="440"/>
      <c r="D5" s="440"/>
      <c r="E5" s="637"/>
      <c r="F5" s="440"/>
      <c r="G5" s="477"/>
    </row>
    <row r="6" spans="1:7" ht="30" customHeight="1">
      <c r="A6" s="478"/>
      <c r="B6" s="440"/>
      <c r="C6" s="440"/>
      <c r="D6" s="440"/>
      <c r="E6" s="637"/>
      <c r="F6" s="440"/>
      <c r="G6" s="477"/>
    </row>
    <row r="7" spans="1:7" ht="30" customHeight="1">
      <c r="A7" s="478"/>
      <c r="B7" s="440"/>
      <c r="C7" s="440"/>
      <c r="D7" s="440"/>
      <c r="E7" s="637"/>
      <c r="F7" s="440"/>
      <c r="G7" s="477"/>
    </row>
    <row r="8" spans="1:7" ht="30" customHeight="1">
      <c r="A8" s="478"/>
      <c r="B8" s="440"/>
      <c r="C8" s="440"/>
      <c r="D8" s="440"/>
      <c r="E8" s="637"/>
      <c r="F8" s="440"/>
      <c r="G8" s="477"/>
    </row>
    <row r="9" spans="1:7" ht="30" customHeight="1">
      <c r="A9" s="478"/>
      <c r="B9" s="440"/>
      <c r="C9" s="440"/>
      <c r="D9" s="440"/>
      <c r="E9" s="637"/>
      <c r="F9" s="440"/>
      <c r="G9" s="477"/>
    </row>
    <row r="10" spans="1:7" ht="30" customHeight="1">
      <c r="A10" s="478"/>
      <c r="B10" s="440"/>
      <c r="C10" s="440"/>
      <c r="D10" s="440"/>
      <c r="E10" s="637"/>
      <c r="F10" s="440"/>
      <c r="G10" s="477"/>
    </row>
    <row r="11" spans="1:7" ht="30" customHeight="1">
      <c r="A11" s="478"/>
      <c r="B11" s="440"/>
      <c r="C11" s="440"/>
      <c r="D11" s="440"/>
      <c r="E11" s="637"/>
      <c r="F11" s="440"/>
      <c r="G11" s="477"/>
    </row>
    <row r="12" spans="1:7" ht="30" customHeight="1">
      <c r="A12" s="478"/>
      <c r="B12" s="440"/>
      <c r="C12" s="440"/>
      <c r="D12" s="440"/>
      <c r="E12" s="637"/>
      <c r="F12" s="440"/>
      <c r="G12" s="477"/>
    </row>
    <row r="13" spans="1:7" ht="30" customHeight="1">
      <c r="A13" s="478"/>
      <c r="B13" s="440"/>
      <c r="C13" s="440"/>
      <c r="D13" s="440"/>
      <c r="E13" s="637"/>
      <c r="F13" s="440"/>
      <c r="G13" s="477"/>
    </row>
    <row r="14" spans="1:7" ht="30" customHeight="1">
      <c r="A14" s="478"/>
      <c r="B14" s="440"/>
      <c r="C14" s="440"/>
      <c r="D14" s="440"/>
      <c r="E14" s="637"/>
      <c r="F14" s="440"/>
      <c r="G14" s="477"/>
    </row>
    <row r="15" spans="1:7" ht="30" customHeight="1">
      <c r="A15" s="478"/>
      <c r="B15" s="440"/>
      <c r="C15" s="440"/>
      <c r="D15" s="440"/>
      <c r="E15" s="637"/>
      <c r="F15" s="440"/>
      <c r="G15" s="477"/>
    </row>
    <row r="16" spans="1:7" ht="30" customHeight="1">
      <c r="A16" s="478"/>
      <c r="B16" s="440"/>
      <c r="C16" s="440"/>
      <c r="D16" s="440"/>
      <c r="E16" s="637"/>
      <c r="F16" s="440"/>
      <c r="G16" s="477"/>
    </row>
    <row r="17" spans="1:7" ht="30" customHeight="1">
      <c r="A17" s="478"/>
      <c r="B17" s="440"/>
      <c r="C17" s="440"/>
      <c r="D17" s="440"/>
      <c r="E17" s="637"/>
      <c r="F17" s="440"/>
      <c r="G17" s="477"/>
    </row>
    <row r="18" spans="1:7" ht="30" customHeight="1">
      <c r="A18" s="478"/>
      <c r="B18" s="440"/>
      <c r="C18" s="440"/>
      <c r="D18" s="440"/>
      <c r="E18" s="637"/>
      <c r="F18" s="440"/>
      <c r="G18" s="477"/>
    </row>
    <row r="19" spans="1:7" ht="30" customHeight="1">
      <c r="A19" s="478"/>
      <c r="B19" s="440"/>
      <c r="C19" s="440"/>
      <c r="D19" s="440"/>
      <c r="E19" s="637"/>
      <c r="F19" s="440"/>
      <c r="G19" s="477"/>
    </row>
    <row r="20" spans="1:7" ht="30" customHeight="1">
      <c r="A20" s="478"/>
      <c r="B20" s="440"/>
      <c r="C20" s="440"/>
      <c r="D20" s="440"/>
      <c r="E20" s="637"/>
      <c r="F20" s="440"/>
      <c r="G20" s="477"/>
    </row>
    <row r="21" spans="1:7" ht="30" customHeight="1">
      <c r="A21" s="478"/>
      <c r="B21" s="440"/>
      <c r="C21" s="440"/>
      <c r="D21" s="440"/>
      <c r="E21" s="637"/>
      <c r="F21" s="440"/>
      <c r="G21" s="477"/>
    </row>
    <row r="22" spans="1:7" ht="30" customHeight="1">
      <c r="A22" s="478"/>
      <c r="B22" s="440"/>
      <c r="C22" s="440"/>
      <c r="D22" s="440"/>
      <c r="E22" s="637"/>
      <c r="F22" s="440"/>
      <c r="G22" s="477"/>
    </row>
    <row r="23" spans="1:7" ht="30" customHeight="1">
      <c r="A23" s="478"/>
      <c r="B23" s="440"/>
      <c r="C23" s="440"/>
      <c r="D23" s="440"/>
      <c r="E23" s="637"/>
      <c r="F23" s="440"/>
      <c r="G23" s="477"/>
    </row>
    <row r="24" spans="1:7" ht="30" customHeight="1">
      <c r="A24" s="478"/>
      <c r="B24" s="440"/>
      <c r="C24" s="440"/>
      <c r="D24" s="440"/>
      <c r="E24" s="637"/>
      <c r="F24" s="440"/>
      <c r="G24" s="477"/>
    </row>
    <row r="25" spans="1:7" ht="30" customHeight="1">
      <c r="A25" s="478"/>
      <c r="B25" s="440"/>
      <c r="C25" s="440"/>
      <c r="D25" s="440"/>
      <c r="E25" s="637"/>
      <c r="F25" s="440"/>
      <c r="G25" s="477"/>
    </row>
    <row r="26" spans="1:7" ht="30" customHeight="1">
      <c r="A26" s="478"/>
      <c r="B26" s="440"/>
      <c r="C26" s="440"/>
      <c r="D26" s="440"/>
      <c r="E26" s="637"/>
      <c r="F26" s="440"/>
      <c r="G26" s="477"/>
    </row>
    <row r="27" spans="1:7" ht="30" customHeight="1">
      <c r="A27" s="478"/>
      <c r="B27" s="440"/>
      <c r="C27" s="440"/>
      <c r="D27" s="440"/>
      <c r="E27" s="637"/>
      <c r="F27" s="440"/>
      <c r="G27" s="477"/>
    </row>
    <row r="28" spans="1:7" ht="30" customHeight="1">
      <c r="A28" s="478"/>
      <c r="B28" s="440"/>
      <c r="C28" s="440"/>
      <c r="D28" s="440"/>
      <c r="E28" s="637"/>
      <c r="F28" s="440"/>
      <c r="G28" s="477"/>
    </row>
    <row r="29" spans="1:7" ht="30" customHeight="1">
      <c r="A29" s="478"/>
      <c r="B29" s="440"/>
      <c r="C29" s="440"/>
      <c r="D29" s="440"/>
      <c r="E29" s="637"/>
      <c r="F29" s="440"/>
      <c r="G29" s="477"/>
    </row>
    <row r="30" spans="1:7" ht="30" customHeight="1">
      <c r="A30" s="478"/>
      <c r="B30" s="440"/>
      <c r="C30" s="440"/>
      <c r="D30" s="440"/>
      <c r="E30" s="637"/>
      <c r="F30" s="440"/>
      <c r="G30" s="477"/>
    </row>
  </sheetData>
  <mergeCells count="1">
    <mergeCell ref="B1:C1"/>
  </mergeCells>
  <printOptions horizontalCentered="1"/>
  <pageMargins left="0.7" right="0.7" top="0.75" bottom="0.75" header="0.3" footer="0.3"/>
  <pageSetup scale="60" orientation="landscape" r:id="rId1"/>
  <headerFooter>
    <oddFooter>&amp;CPage &amp;P of &amp;N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L125"/>
  <sheetViews>
    <sheetView showGridLines="0" showZeros="0" zoomScaleNormal="100" workbookViewId="0">
      <pane xSplit="1" ySplit="13" topLeftCell="B14"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63" t="str">
        <f>'Summary (8)'!A1</f>
        <v>DEPARTMENT OF HOMELESSNESS AND SUPPORTIVE HOUSING</v>
      </c>
      <c r="B1" s="63"/>
      <c r="C1" s="56"/>
      <c r="D1" s="56"/>
      <c r="E1" s="56"/>
      <c r="F1" s="56"/>
      <c r="G1" s="56"/>
      <c r="AI1" s="437"/>
    </row>
    <row r="2" spans="1:35" ht="15.75">
      <c r="A2" s="63" t="s">
        <v>288</v>
      </c>
      <c r="B2" s="63"/>
      <c r="C2" s="63"/>
      <c r="D2" s="56"/>
      <c r="E2" s="56"/>
      <c r="F2" s="56"/>
      <c r="G2" s="59"/>
    </row>
    <row r="3" spans="1:35" ht="15" customHeight="1">
      <c r="A3" s="68" t="s">
        <v>220</v>
      </c>
      <c r="B3" s="587">
        <f>'Summary (8)'!B3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(8)'!A7</f>
        <v>Provider Name</v>
      </c>
      <c r="B4" s="588">
        <f>'Summary (8)'!B7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(8)'!A8</f>
        <v>Program</v>
      </c>
      <c r="B5" s="588" t="str">
        <f>'Summary (8)'!B8</f>
        <v>RFQ #142 TAY Site in SOMA</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75">
      <c r="A6" s="69" t="str">
        <f>'Summary (8)'!A9</f>
        <v>F$P Contract ID#</v>
      </c>
      <c r="B6" s="589" t="e">
        <f>'Summary (8)'!B9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75">
      <c r="A7" s="69" t="s">
        <v>283</v>
      </c>
      <c r="B7" s="591">
        <f>'Summary (8)'!B12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9" t="e">
        <f>'Summary (8)'!E17</f>
        <v>#REF!</v>
      </c>
      <c r="D8" s="1599"/>
      <c r="E8" s="1599"/>
      <c r="F8" s="1598" t="e">
        <f>'Summary (8)'!H17</f>
        <v>#REF!</v>
      </c>
      <c r="G8" s="1598"/>
      <c r="H8" s="1598"/>
      <c r="I8" s="1598" t="e">
        <f>'Summary (8)'!K17</f>
        <v>#REF!</v>
      </c>
      <c r="J8" s="1598"/>
      <c r="K8" s="1598"/>
      <c r="L8" s="1598" t="e">
        <f>'Summary (8)'!N17</f>
        <v>#REF!</v>
      </c>
      <c r="M8" s="1598"/>
      <c r="N8" s="1598"/>
      <c r="O8" s="1598" t="e">
        <f>'Summary (8)'!Q17</f>
        <v>#REF!</v>
      </c>
      <c r="P8" s="1598"/>
      <c r="Q8" s="1598"/>
      <c r="R8" s="1598" t="e">
        <f>'Summary (8)'!T17</f>
        <v>#REF!</v>
      </c>
      <c r="S8" s="1598"/>
      <c r="T8" s="1598"/>
      <c r="U8" s="1598" t="e">
        <f>'Summary (8)'!W17</f>
        <v>#REF!</v>
      </c>
      <c r="V8" s="1598"/>
      <c r="W8" s="1598"/>
      <c r="X8" s="1598" t="e">
        <f>'Summary (8)'!Z17</f>
        <v>#REF!</v>
      </c>
      <c r="Y8" s="1598"/>
      <c r="Z8" s="1598"/>
      <c r="AA8" s="1598" t="e">
        <f>'Summary (8)'!AC17</f>
        <v>#REF!</v>
      </c>
      <c r="AB8" s="1598"/>
      <c r="AC8" s="1598"/>
      <c r="AD8" s="1598" t="e">
        <f>'Summary (8)'!AF17</f>
        <v>#REF!</v>
      </c>
      <c r="AE8" s="1598"/>
      <c r="AF8" s="1598"/>
    </row>
    <row r="9" spans="1:35" ht="24.75" customHeight="1">
      <c r="C9" s="1607" t="str">
        <f>'Summary (6)'!E18</f>
        <v>Year 1</v>
      </c>
      <c r="D9" s="1608"/>
      <c r="E9" s="1609"/>
      <c r="F9" s="1622" t="str">
        <f>'Summary (6)'!H18</f>
        <v>Year 2</v>
      </c>
      <c r="G9" s="1623"/>
      <c r="H9" s="1624"/>
      <c r="I9" s="1625" t="str">
        <f>'Summary (6)'!K18</f>
        <v>Year 3</v>
      </c>
      <c r="J9" s="1626"/>
      <c r="K9" s="1627"/>
      <c r="L9" s="1628" t="str">
        <f>'Summary (6)'!N18</f>
        <v>Year 4</v>
      </c>
      <c r="M9" s="1629"/>
      <c r="N9" s="1630"/>
      <c r="O9" s="1631" t="str">
        <f>'Summary (6)'!Q18</f>
        <v>Year 5</v>
      </c>
      <c r="P9" s="1632"/>
      <c r="Q9" s="1633"/>
      <c r="R9" s="1634" t="str">
        <f>'Summary (6)'!T18</f>
        <v>Year 6</v>
      </c>
      <c r="S9" s="1635"/>
      <c r="T9" s="1636"/>
      <c r="U9" s="1637" t="str">
        <f>'Summary (6)'!W18</f>
        <v>Year 7</v>
      </c>
      <c r="V9" s="1638"/>
      <c r="W9" s="1639"/>
      <c r="X9" s="1610" t="str">
        <f>'Summary (6)'!Z18</f>
        <v>Year 8</v>
      </c>
      <c r="Y9" s="1611"/>
      <c r="Z9" s="1612"/>
      <c r="AA9" s="1613" t="str">
        <f>'Summary (6)'!AC18</f>
        <v>Year 9</v>
      </c>
      <c r="AB9" s="1614"/>
      <c r="AC9" s="1615"/>
      <c r="AD9" s="1616" t="str">
        <f>'Summary (6)'!AF18</f>
        <v>Year 10</v>
      </c>
      <c r="AE9" s="1617"/>
      <c r="AF9" s="1618"/>
      <c r="AG9" s="1619" t="s">
        <v>259</v>
      </c>
      <c r="AH9" s="1620"/>
      <c r="AI9" s="1621"/>
    </row>
    <row r="10" spans="1:35" s="21" customFormat="1" ht="27" customHeight="1">
      <c r="C10" s="526" t="e">
        <f>'Salary Detail (6)'!G11</f>
        <v>#REF!</v>
      </c>
      <c r="D10" s="527" t="e">
        <f>'Salary Detail (6)'!H11</f>
        <v>#REF!</v>
      </c>
      <c r="E10" s="528" t="e">
        <f>'Salary Detail (6)'!I11</f>
        <v>#REF!</v>
      </c>
      <c r="F10" s="529" t="e">
        <f>'Salary Detail (6)'!N11</f>
        <v>#REF!</v>
      </c>
      <c r="G10" s="530" t="e">
        <f>'Salary Detail (6)'!O11</f>
        <v>#REF!</v>
      </c>
      <c r="H10" s="531" t="e">
        <f>'Salary Detail (6)'!P11</f>
        <v>#REF!</v>
      </c>
      <c r="I10" s="532" t="e">
        <f>'Salary Detail (6)'!U11</f>
        <v>#REF!</v>
      </c>
      <c r="J10" s="533" t="e">
        <f>'Salary Detail (6)'!V11</f>
        <v>#REF!</v>
      </c>
      <c r="K10" s="534" t="e">
        <f>'Salary Detail (6)'!W11</f>
        <v>#REF!</v>
      </c>
      <c r="L10" s="535" t="e">
        <f>'Salary Detail (6)'!AB11</f>
        <v>#REF!</v>
      </c>
      <c r="M10" s="536" t="e">
        <f>'Salary Detail (6)'!AC11</f>
        <v>#REF!</v>
      </c>
      <c r="N10" s="537" t="e">
        <f>'Salary Detail (6)'!AD11</f>
        <v>#REF!</v>
      </c>
      <c r="O10" s="538" t="e">
        <f>'Salary Detail (6)'!AI11</f>
        <v>#REF!</v>
      </c>
      <c r="P10" s="539" t="e">
        <f>'Salary Detail (6)'!AJ11</f>
        <v>#REF!</v>
      </c>
      <c r="Q10" s="540" t="e">
        <f>'Salary Detail (6)'!AK11</f>
        <v>#REF!</v>
      </c>
      <c r="R10" s="541" t="e">
        <f>'Salary Detail (6)'!AP11</f>
        <v>#REF!</v>
      </c>
      <c r="S10" s="542" t="e">
        <f>'Salary Detail (6)'!AQ11</f>
        <v>#REF!</v>
      </c>
      <c r="T10" s="543" t="e">
        <f>'Salary Detail (6)'!AR11</f>
        <v>#REF!</v>
      </c>
      <c r="U10" s="544" t="e">
        <f>'Salary Detail (6)'!AW11</f>
        <v>#REF!</v>
      </c>
      <c r="V10" s="545" t="e">
        <f>'Salary Detail (6)'!AX11</f>
        <v>#REF!</v>
      </c>
      <c r="W10" s="546" t="e">
        <f>'Salary Detail (6)'!AY11</f>
        <v>#REF!</v>
      </c>
      <c r="X10" s="547" t="e">
        <f>'Salary Detail (6)'!BD11</f>
        <v>#REF!</v>
      </c>
      <c r="Y10" s="548" t="e">
        <f>'Salary Detail (6)'!BE11</f>
        <v>#REF!</v>
      </c>
      <c r="Z10" s="549" t="e">
        <f>'Salary Detail (6)'!BF11</f>
        <v>#REF!</v>
      </c>
      <c r="AA10" s="550" t="e">
        <f>'Salary Detail (6)'!BK11</f>
        <v>#REF!</v>
      </c>
      <c r="AB10" s="551" t="e">
        <f>'Salary Detail (6)'!BL11</f>
        <v>#REF!</v>
      </c>
      <c r="AC10" s="552" t="e">
        <f>'Salary Detail (6)'!BM11</f>
        <v>#REF!</v>
      </c>
      <c r="AD10" s="553" t="e">
        <f>'Salary Detail (6)'!BR11</f>
        <v>#REF!</v>
      </c>
      <c r="AE10" s="554" t="e">
        <f>'Salary Detail (6)'!BS11</f>
        <v>#REF!</v>
      </c>
      <c r="AF10" s="555" t="e">
        <f>'Salary Detail (6)'!BT11</f>
        <v>#REF!</v>
      </c>
      <c r="AG10" s="627" t="str">
        <f>'Salary Detail (6)'!BU11</f>
        <v>5/1/2024 - 6/30/2028</v>
      </c>
      <c r="AH10" s="628" t="str">
        <f>'Salary Detail (6)'!BV11</f>
        <v>5/1/2024 - 6/30/2028</v>
      </c>
      <c r="AI10" s="629" t="str">
        <f>'Salary Detail (6)'!BW11</f>
        <v>5/1/2024 - 6/30/2028</v>
      </c>
    </row>
    <row r="11" spans="1:35" s="630" customFormat="1" ht="19.5" customHeight="1">
      <c r="C11" s="784" t="e">
        <f>'Salary Detail (6)'!G12</f>
        <v>#REF!</v>
      </c>
      <c r="D11" s="793" t="e">
        <f>'Salary Detail (6)'!H12</f>
        <v>#REF!</v>
      </c>
      <c r="E11" s="794" t="str">
        <f>'Salary Detail (6)'!I12</f>
        <v>0 Months</v>
      </c>
      <c r="F11" s="787" t="e">
        <f>'Salary Detail (6)'!N12</f>
        <v>#REF!</v>
      </c>
      <c r="G11" s="795" t="e">
        <f>'Salary Detail (6)'!O12</f>
        <v>#REF!</v>
      </c>
      <c r="H11" s="789" t="str">
        <f>'Salary Detail (6)'!P12</f>
        <v>12 Months</v>
      </c>
      <c r="I11" s="796" t="e">
        <f>'Salary Detail (6)'!U12</f>
        <v>#REF!</v>
      </c>
      <c r="J11" s="797" t="e">
        <f>'Salary Detail (6)'!V12</f>
        <v>#REF!</v>
      </c>
      <c r="K11" s="798" t="str">
        <f>'Salary Detail (6)'!W12</f>
        <v>12 Months</v>
      </c>
      <c r="L11" s="760" t="e">
        <f>'Salary Detail (6)'!AB12</f>
        <v>#REF!</v>
      </c>
      <c r="M11" s="799" t="e">
        <f>'Salary Detail (6)'!AC12</f>
        <v>#REF!</v>
      </c>
      <c r="N11" s="762" t="str">
        <f>'Salary Detail (6)'!AD12</f>
        <v>12 Months</v>
      </c>
      <c r="O11" s="763" t="e">
        <f>'Salary Detail (6)'!AI12</f>
        <v>#REF!</v>
      </c>
      <c r="P11" s="800" t="e">
        <f>'Salary Detail (6)'!AJ12</f>
        <v>#REF!</v>
      </c>
      <c r="Q11" s="765" t="str">
        <f>'Salary Detail (6)'!AK12</f>
        <v>12 Months</v>
      </c>
      <c r="R11" s="766" t="e">
        <f>'Salary Detail (6)'!AP12</f>
        <v>#REF!</v>
      </c>
      <c r="S11" s="801" t="e">
        <f>'Salary Detail (6)'!AQ12</f>
        <v>#REF!</v>
      </c>
      <c r="T11" s="768" t="e">
        <f>'Salary Detail (6)'!AR12</f>
        <v>#REF!</v>
      </c>
      <c r="U11" s="769" t="e">
        <f>'Salary Detail (6)'!AW12</f>
        <v>#REF!</v>
      </c>
      <c r="V11" s="802" t="e">
        <f>'Salary Detail (6)'!AX12</f>
        <v>#REF!</v>
      </c>
      <c r="W11" s="771" t="e">
        <f>'Salary Detail (6)'!AY12</f>
        <v>#REF!</v>
      </c>
      <c r="X11" s="772" t="e">
        <f>'Salary Detail (6)'!BD12</f>
        <v>#REF!</v>
      </c>
      <c r="Y11" s="803" t="e">
        <f>'Salary Detail (6)'!BE12</f>
        <v>#REF!</v>
      </c>
      <c r="Z11" s="774" t="e">
        <f>'Salary Detail (6)'!BF12</f>
        <v>#REF!</v>
      </c>
      <c r="AA11" s="775" t="e">
        <f>'Salary Detail (6)'!BK12</f>
        <v>#REF!</v>
      </c>
      <c r="AB11" s="804" t="e">
        <f>'Salary Detail (6)'!BL12</f>
        <v>#REF!</v>
      </c>
      <c r="AC11" s="777" t="e">
        <f>'Salary Detail (6)'!BM12</f>
        <v>#REF!</v>
      </c>
      <c r="AD11" s="778" t="e">
        <f>'Salary Detail (6)'!BR12</f>
        <v>#REF!</v>
      </c>
      <c r="AE11" s="805" t="e">
        <f>'Salary Detail (6)'!BS12</f>
        <v>#REF!</v>
      </c>
      <c r="AF11" s="780" t="e">
        <f>'Salary Detail (6)'!BT12</f>
        <v>#REF!</v>
      </c>
      <c r="AG11" s="1640" t="e">
        <f>'Salary Detail (6)'!BU12</f>
        <v>#REF!</v>
      </c>
      <c r="AH11" s="1642" t="e">
        <f>'Salary Detail (6)'!BV12</f>
        <v>#REF!</v>
      </c>
      <c r="AI11" s="1644" t="str">
        <f>'Salary Detail (6)'!BW12</f>
        <v>New</v>
      </c>
    </row>
    <row r="12" spans="1:35" s="630" customFormat="1" ht="19.5" customHeight="1">
      <c r="C12" s="784" t="e">
        <f>'Salary Detail (6)'!G13</f>
        <v>#REF!</v>
      </c>
      <c r="D12" s="785" t="e">
        <f>'Salary Detail (6)'!H13</f>
        <v>#REF!</v>
      </c>
      <c r="E12" s="786" t="str">
        <f>'Salary Detail (6)'!I13</f>
        <v>New</v>
      </c>
      <c r="F12" s="787" t="e">
        <f>'Salary Detail (6)'!N13</f>
        <v>#REF!</v>
      </c>
      <c r="G12" s="788" t="e">
        <f>'Salary Detail (6)'!O13</f>
        <v>#REF!</v>
      </c>
      <c r="H12" s="789" t="str">
        <f>'Salary Detail (6)'!P13</f>
        <v>New</v>
      </c>
      <c r="I12" s="790" t="e">
        <f>'Salary Detail (6)'!U13</f>
        <v>#REF!</v>
      </c>
      <c r="J12" s="791" t="e">
        <f>'Salary Detail (6)'!V13</f>
        <v>#REF!</v>
      </c>
      <c r="K12" s="792" t="str">
        <f>'Salary Detail (6)'!W13</f>
        <v>New</v>
      </c>
      <c r="L12" s="760" t="e">
        <f>'Salary Detail (6)'!AB13</f>
        <v>#REF!</v>
      </c>
      <c r="M12" s="761" t="e">
        <f>'Salary Detail (6)'!AC13</f>
        <v>#REF!</v>
      </c>
      <c r="N12" s="762" t="str">
        <f>'Salary Detail (6)'!AD13</f>
        <v>New</v>
      </c>
      <c r="O12" s="763" t="e">
        <f>'Salary Detail (6)'!AI13</f>
        <v>#REF!</v>
      </c>
      <c r="P12" s="764" t="e">
        <f>'Salary Detail (6)'!AJ13</f>
        <v>#REF!</v>
      </c>
      <c r="Q12" s="765" t="str">
        <f>'Salary Detail (6)'!AK13</f>
        <v>New</v>
      </c>
      <c r="R12" s="766" t="e">
        <f>'Salary Detail (6)'!AP13</f>
        <v>#REF!</v>
      </c>
      <c r="S12" s="767" t="e">
        <f>'Salary Detail (6)'!AQ13</f>
        <v>#REF!</v>
      </c>
      <c r="T12" s="768" t="str">
        <f>'Salary Detail (6)'!AR13</f>
        <v>New</v>
      </c>
      <c r="U12" s="769" t="e">
        <f>'Salary Detail (6)'!AW13</f>
        <v>#REF!</v>
      </c>
      <c r="V12" s="770" t="e">
        <f>'Salary Detail (6)'!AX13</f>
        <v>#REF!</v>
      </c>
      <c r="W12" s="771" t="str">
        <f>'Salary Detail (6)'!AY13</f>
        <v>New</v>
      </c>
      <c r="X12" s="772" t="e">
        <f>'Salary Detail (6)'!BD13</f>
        <v>#REF!</v>
      </c>
      <c r="Y12" s="773" t="e">
        <f>'Salary Detail (6)'!BE13</f>
        <v>#REF!</v>
      </c>
      <c r="Z12" s="774" t="str">
        <f>'Salary Detail (6)'!BF13</f>
        <v>New</v>
      </c>
      <c r="AA12" s="775" t="e">
        <f>'Salary Detail (6)'!BK13</f>
        <v>#REF!</v>
      </c>
      <c r="AB12" s="776" t="e">
        <f>'Salary Detail (6)'!BL13</f>
        <v>#REF!</v>
      </c>
      <c r="AC12" s="777" t="str">
        <f>'Salary Detail (6)'!BM13</f>
        <v>New</v>
      </c>
      <c r="AD12" s="778" t="e">
        <f>'Salary Detail (6)'!BR13</f>
        <v>#REF!</v>
      </c>
      <c r="AE12" s="779" t="e">
        <f>'Salary Detail (6)'!BS13</f>
        <v>#REF!</v>
      </c>
      <c r="AF12" s="780" t="str">
        <f>'Salary Detail (6)'!BT13</f>
        <v>New</v>
      </c>
      <c r="AG12" s="1641"/>
      <c r="AH12" s="1643"/>
      <c r="AI12" s="1645"/>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2" t="s">
        <v>291</v>
      </c>
      <c r="B14" s="1606"/>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2" t="s">
        <v>292</v>
      </c>
      <c r="B15" s="1606"/>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2" t="s">
        <v>293</v>
      </c>
      <c r="B16" s="1606"/>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2" t="s">
        <v>294</v>
      </c>
      <c r="B17" s="1606"/>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2" t="s">
        <v>295</v>
      </c>
      <c r="B18" s="1606"/>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2" t="s">
        <v>296</v>
      </c>
      <c r="B19" s="1606"/>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2" t="s">
        <v>297</v>
      </c>
      <c r="B20" s="1606"/>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2" t="s">
        <v>298</v>
      </c>
      <c r="B21" s="1606"/>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2" t="s">
        <v>299</v>
      </c>
      <c r="B22" s="1606"/>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3"/>
      <c r="B23" s="1600"/>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3"/>
      <c r="B24" s="1600"/>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3"/>
      <c r="B25" s="1600"/>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3"/>
      <c r="B26" s="1600"/>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3"/>
      <c r="B27" s="1600"/>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3"/>
      <c r="B28" s="1600"/>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3"/>
      <c r="B29" s="1600"/>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3"/>
      <c r="B30" s="1600"/>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3"/>
      <c r="B31" s="1600"/>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3"/>
      <c r="B32" s="1600"/>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3"/>
      <c r="B33" s="1600"/>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3"/>
      <c r="B34" s="1600"/>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3"/>
      <c r="B35" s="1600"/>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3"/>
      <c r="B36" s="1600"/>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3"/>
      <c r="B37" s="1600"/>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3"/>
      <c r="B38" s="1600"/>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3"/>
      <c r="B39" s="1600"/>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3"/>
      <c r="B40" s="1600"/>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3"/>
      <c r="B41" s="1600"/>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3"/>
      <c r="B42" s="1600"/>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3"/>
      <c r="B43" s="1600"/>
      <c r="C43" s="343"/>
      <c r="D43" s="353">
        <f t="shared" si="0"/>
        <v>0</v>
      </c>
      <c r="E43" s="344"/>
      <c r="F43" s="343"/>
      <c r="G43" s="353">
        <f t="shared" si="1"/>
        <v>0</v>
      </c>
      <c r="H43" s="357"/>
      <c r="I43" s="343"/>
      <c r="J43" s="353">
        <f t="shared" si="2"/>
        <v>0</v>
      </c>
      <c r="K43" s="357"/>
      <c r="L43" s="343"/>
      <c r="M43" s="353">
        <f t="shared" si="3"/>
        <v>0</v>
      </c>
      <c r="N43" s="357"/>
      <c r="O43" s="343"/>
      <c r="P43" s="353">
        <f t="shared" si="4"/>
        <v>0</v>
      </c>
      <c r="Q43" s="357"/>
      <c r="R43" s="343"/>
      <c r="S43" s="353">
        <f t="shared" si="5"/>
        <v>0</v>
      </c>
      <c r="T43" s="357"/>
      <c r="U43" s="343"/>
      <c r="V43" s="353">
        <f t="shared" si="6"/>
        <v>0</v>
      </c>
      <c r="W43" s="357"/>
      <c r="X43" s="343"/>
      <c r="Y43" s="353">
        <f t="shared" si="7"/>
        <v>0</v>
      </c>
      <c r="Z43" s="357"/>
      <c r="AA43" s="343"/>
      <c r="AB43" s="353">
        <f t="shared" si="8"/>
        <v>0</v>
      </c>
      <c r="AC43" s="357"/>
      <c r="AD43" s="343"/>
      <c r="AE43" s="353">
        <f t="shared" si="9"/>
        <v>0</v>
      </c>
      <c r="AF43" s="357"/>
      <c r="AG43" s="360">
        <f t="shared" si="11"/>
        <v>0</v>
      </c>
      <c r="AH43" s="361">
        <f t="shared" si="11"/>
        <v>0</v>
      </c>
      <c r="AI43" s="557">
        <f t="shared" si="11"/>
        <v>0</v>
      </c>
      <c r="AJ43"/>
      <c r="AK43"/>
      <c r="AL43"/>
    </row>
    <row r="44" spans="1:38" s="342" customFormat="1" ht="17.25" customHeight="1">
      <c r="A44" s="1343"/>
      <c r="B44" s="1600"/>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3"/>
      <c r="B45" s="1600"/>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3"/>
      <c r="B46" s="1600"/>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3"/>
      <c r="B47" s="1600"/>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3"/>
      <c r="B48" s="1600"/>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3"/>
      <c r="B49" s="1600"/>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3"/>
      <c r="B50" s="1600"/>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3"/>
      <c r="B51" s="1600"/>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3"/>
      <c r="B52" s="1600"/>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3"/>
      <c r="B53" s="1600"/>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3"/>
      <c r="B54" s="1600"/>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3"/>
      <c r="B55" s="1600"/>
      <c r="C55" s="343"/>
      <c r="D55" s="353">
        <f t="shared" si="0"/>
        <v>0</v>
      </c>
      <c r="E55" s="344"/>
      <c r="F55" s="343"/>
      <c r="G55" s="353">
        <f t="shared" si="1"/>
        <v>0</v>
      </c>
      <c r="H55" s="344"/>
      <c r="I55" s="343"/>
      <c r="J55" s="353">
        <f t="shared" si="2"/>
        <v>0</v>
      </c>
      <c r="K55" s="344"/>
      <c r="L55" s="343"/>
      <c r="M55" s="353">
        <f t="shared" si="3"/>
        <v>0</v>
      </c>
      <c r="N55" s="344"/>
      <c r="O55" s="343"/>
      <c r="P55" s="353">
        <f t="shared" si="4"/>
        <v>0</v>
      </c>
      <c r="Q55" s="344"/>
      <c r="R55" s="343"/>
      <c r="S55" s="353">
        <f t="shared" si="5"/>
        <v>0</v>
      </c>
      <c r="T55" s="344"/>
      <c r="U55" s="343"/>
      <c r="V55" s="353">
        <f t="shared" si="6"/>
        <v>0</v>
      </c>
      <c r="W55" s="344"/>
      <c r="X55" s="343"/>
      <c r="Y55" s="353">
        <f t="shared" si="7"/>
        <v>0</v>
      </c>
      <c r="Z55" s="344"/>
      <c r="AA55" s="343"/>
      <c r="AB55" s="353">
        <f t="shared" si="8"/>
        <v>0</v>
      </c>
      <c r="AC55" s="344"/>
      <c r="AD55" s="343"/>
      <c r="AE55" s="353">
        <f t="shared" si="9"/>
        <v>0</v>
      </c>
      <c r="AF55" s="344"/>
      <c r="AG55" s="360">
        <f t="shared" si="11"/>
        <v>0</v>
      </c>
      <c r="AH55" s="361">
        <f t="shared" si="11"/>
        <v>0</v>
      </c>
      <c r="AI55" s="557">
        <f t="shared" si="11"/>
        <v>0</v>
      </c>
    </row>
    <row r="56" spans="1:38" s="342" customFormat="1" ht="17.25" customHeight="1">
      <c r="A56" s="1348" t="s">
        <v>300</v>
      </c>
      <c r="B56" s="1601"/>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3"/>
      <c r="B57" s="1600"/>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3"/>
      <c r="B58" s="1600"/>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3"/>
      <c r="B59" s="1600"/>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3"/>
      <c r="B60" s="1600"/>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3"/>
      <c r="B61" s="1600"/>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3"/>
      <c r="B62" s="1600"/>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3"/>
      <c r="B63" s="1600"/>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3"/>
      <c r="B64" s="1600"/>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12">SUM(C64,F64,I64,L64,O64,R64,U64,X64,AA64,AD64)</f>
        <v>0</v>
      </c>
      <c r="AH64" s="361">
        <f t="shared" si="12"/>
        <v>0</v>
      </c>
      <c r="AI64" s="557">
        <f t="shared" si="12"/>
        <v>0</v>
      </c>
    </row>
    <row r="65" spans="1:37" s="342" customFormat="1" ht="17.25" customHeight="1">
      <c r="A65" s="1343"/>
      <c r="B65" s="1600"/>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12"/>
        <v>0</v>
      </c>
      <c r="AH65" s="361">
        <f t="shared" si="12"/>
        <v>0</v>
      </c>
      <c r="AI65" s="557">
        <f t="shared" si="12"/>
        <v>0</v>
      </c>
    </row>
    <row r="66" spans="1:37" s="342" customFormat="1" ht="17.25" customHeight="1">
      <c r="A66" s="1343"/>
      <c r="B66" s="1600"/>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12"/>
        <v>0</v>
      </c>
      <c r="AH66" s="361">
        <f t="shared" si="12"/>
        <v>0</v>
      </c>
      <c r="AI66" s="557">
        <f t="shared" si="12"/>
        <v>0</v>
      </c>
    </row>
    <row r="67" spans="1:37" s="342" customFormat="1" ht="15" customHeight="1">
      <c r="A67" s="1343"/>
      <c r="B67" s="1600"/>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5" t="s">
        <v>301</v>
      </c>
      <c r="B68" s="1602"/>
      <c r="C68" s="356">
        <f t="shared" ref="C68:AF68" si="13">ROUND(SUM(C14:C67),0)</f>
        <v>0</v>
      </c>
      <c r="D68" s="355">
        <f t="shared" si="13"/>
        <v>0</v>
      </c>
      <c r="E68" s="357">
        <f t="shared" si="13"/>
        <v>0</v>
      </c>
      <c r="F68" s="356">
        <f t="shared" si="13"/>
        <v>0</v>
      </c>
      <c r="G68" s="355">
        <f t="shared" si="13"/>
        <v>0</v>
      </c>
      <c r="H68" s="357">
        <f t="shared" si="13"/>
        <v>0</v>
      </c>
      <c r="I68" s="356">
        <f t="shared" si="13"/>
        <v>0</v>
      </c>
      <c r="J68" s="355">
        <f t="shared" si="13"/>
        <v>0</v>
      </c>
      <c r="K68" s="357">
        <f t="shared" si="13"/>
        <v>0</v>
      </c>
      <c r="L68" s="356">
        <f t="shared" si="13"/>
        <v>0</v>
      </c>
      <c r="M68" s="355">
        <f t="shared" si="13"/>
        <v>0</v>
      </c>
      <c r="N68" s="357">
        <f t="shared" si="13"/>
        <v>0</v>
      </c>
      <c r="O68" s="356">
        <f t="shared" si="13"/>
        <v>0</v>
      </c>
      <c r="P68" s="355">
        <f t="shared" si="13"/>
        <v>0</v>
      </c>
      <c r="Q68" s="357">
        <f t="shared" si="13"/>
        <v>0</v>
      </c>
      <c r="R68" s="356">
        <f t="shared" si="13"/>
        <v>0</v>
      </c>
      <c r="S68" s="355">
        <f t="shared" si="13"/>
        <v>0</v>
      </c>
      <c r="T68" s="357">
        <f t="shared" si="13"/>
        <v>0</v>
      </c>
      <c r="U68" s="356">
        <f t="shared" si="13"/>
        <v>0</v>
      </c>
      <c r="V68" s="355">
        <f t="shared" si="13"/>
        <v>0</v>
      </c>
      <c r="W68" s="357">
        <f t="shared" si="13"/>
        <v>0</v>
      </c>
      <c r="X68" s="356">
        <f t="shared" si="13"/>
        <v>0</v>
      </c>
      <c r="Y68" s="355">
        <f t="shared" si="13"/>
        <v>0</v>
      </c>
      <c r="Z68" s="357">
        <f t="shared" si="13"/>
        <v>0</v>
      </c>
      <c r="AA68" s="356">
        <f t="shared" si="13"/>
        <v>0</v>
      </c>
      <c r="AB68" s="355">
        <f t="shared" si="13"/>
        <v>0</v>
      </c>
      <c r="AC68" s="357">
        <f t="shared" si="13"/>
        <v>0</v>
      </c>
      <c r="AD68" s="356">
        <f t="shared" si="13"/>
        <v>0</v>
      </c>
      <c r="AE68" s="355">
        <f t="shared" si="13"/>
        <v>0</v>
      </c>
      <c r="AF68" s="357">
        <f t="shared" si="13"/>
        <v>0</v>
      </c>
      <c r="AG68" s="358">
        <f t="shared" ref="AG68:AI68" si="14">SUM(AG14:AG66)</f>
        <v>0</v>
      </c>
      <c r="AH68" s="359">
        <f t="shared" si="14"/>
        <v>0</v>
      </c>
      <c r="AI68" s="357">
        <f t="shared" si="14"/>
        <v>0</v>
      </c>
    </row>
    <row r="69" spans="1:37" s="342" customFormat="1" ht="17.25" customHeight="1">
      <c r="A69" s="1351"/>
      <c r="B69" s="1605"/>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0" t="s">
        <v>302</v>
      </c>
      <c r="B70" s="1604"/>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3"/>
      <c r="B71" s="1600"/>
      <c r="C71" s="343"/>
      <c r="D71" s="353">
        <f t="shared" ref="D71:D91" si="15">E71-C71</f>
        <v>0</v>
      </c>
      <c r="E71" s="344"/>
      <c r="F71" s="343"/>
      <c r="G71" s="353">
        <f t="shared" ref="G71:G91" si="16">H71-F71</f>
        <v>0</v>
      </c>
      <c r="H71" s="344"/>
      <c r="I71" s="343"/>
      <c r="J71" s="353">
        <f t="shared" ref="J71:J90" si="17">K71-I71</f>
        <v>0</v>
      </c>
      <c r="K71" s="344"/>
      <c r="L71" s="343"/>
      <c r="M71" s="353">
        <f t="shared" ref="M71:M91" si="18">N71-L71</f>
        <v>0</v>
      </c>
      <c r="N71" s="344"/>
      <c r="O71" s="343"/>
      <c r="P71" s="353">
        <f t="shared" ref="P71:P91" si="19">Q71-O71</f>
        <v>0</v>
      </c>
      <c r="Q71" s="344"/>
      <c r="R71" s="343"/>
      <c r="S71" s="353">
        <f t="shared" ref="S71:S91" si="20">T71-R71</f>
        <v>0</v>
      </c>
      <c r="T71" s="344"/>
      <c r="U71" s="343"/>
      <c r="V71" s="353">
        <f t="shared" ref="V71:V91" si="21">W71-U71</f>
        <v>0</v>
      </c>
      <c r="W71" s="344"/>
      <c r="X71" s="343"/>
      <c r="Y71" s="353">
        <f t="shared" ref="Y71:Y91" si="22">Z71-X71</f>
        <v>0</v>
      </c>
      <c r="Z71" s="344"/>
      <c r="AA71" s="343"/>
      <c r="AB71" s="353">
        <f t="shared" ref="AB71:AB91" si="23">AC71-AA71</f>
        <v>0</v>
      </c>
      <c r="AC71" s="344"/>
      <c r="AD71" s="343"/>
      <c r="AE71" s="353">
        <f t="shared" ref="AE71:AE91" si="24">AF71-AD71</f>
        <v>0</v>
      </c>
      <c r="AF71" s="344"/>
      <c r="AG71" s="360">
        <f t="shared" ref="AG71:AI91" si="25">SUM(C71,F71,I71,L71,O71,R71,U71,X71,AA71,AD71)</f>
        <v>0</v>
      </c>
      <c r="AH71" s="361">
        <f t="shared" si="25"/>
        <v>0</v>
      </c>
      <c r="AI71" s="557">
        <f t="shared" si="25"/>
        <v>0</v>
      </c>
      <c r="AK71" s="438"/>
    </row>
    <row r="72" spans="1:37" s="342" customFormat="1" ht="17.25" customHeight="1">
      <c r="A72" s="1343"/>
      <c r="B72" s="1600"/>
      <c r="C72" s="343"/>
      <c r="D72" s="353">
        <f t="shared" si="15"/>
        <v>0</v>
      </c>
      <c r="E72" s="344"/>
      <c r="F72" s="343"/>
      <c r="G72" s="353">
        <f t="shared" si="16"/>
        <v>0</v>
      </c>
      <c r="H72" s="344"/>
      <c r="I72" s="343"/>
      <c r="J72" s="353">
        <f t="shared" si="17"/>
        <v>0</v>
      </c>
      <c r="K72" s="344"/>
      <c r="L72" s="343"/>
      <c r="M72" s="353">
        <f t="shared" si="18"/>
        <v>0</v>
      </c>
      <c r="N72" s="344"/>
      <c r="O72" s="343"/>
      <c r="P72" s="353">
        <f t="shared" si="19"/>
        <v>0</v>
      </c>
      <c r="Q72" s="344"/>
      <c r="R72" s="343"/>
      <c r="S72" s="353">
        <f t="shared" si="20"/>
        <v>0</v>
      </c>
      <c r="T72" s="344"/>
      <c r="U72" s="343"/>
      <c r="V72" s="353">
        <f t="shared" si="21"/>
        <v>0</v>
      </c>
      <c r="W72" s="344"/>
      <c r="X72" s="343"/>
      <c r="Y72" s="353">
        <f t="shared" si="22"/>
        <v>0</v>
      </c>
      <c r="Z72" s="344"/>
      <c r="AA72" s="343"/>
      <c r="AB72" s="353">
        <f t="shared" si="23"/>
        <v>0</v>
      </c>
      <c r="AC72" s="344"/>
      <c r="AD72" s="343"/>
      <c r="AE72" s="353">
        <f t="shared" si="24"/>
        <v>0</v>
      </c>
      <c r="AF72" s="344"/>
      <c r="AG72" s="360">
        <f t="shared" si="25"/>
        <v>0</v>
      </c>
      <c r="AH72" s="361">
        <f t="shared" si="25"/>
        <v>0</v>
      </c>
      <c r="AI72" s="557">
        <f t="shared" si="25"/>
        <v>0</v>
      </c>
      <c r="AK72" s="438"/>
    </row>
    <row r="73" spans="1:37" s="342" customFormat="1" ht="17.25" customHeight="1">
      <c r="A73" s="1343"/>
      <c r="B73" s="1600"/>
      <c r="C73" s="343"/>
      <c r="D73" s="353">
        <f t="shared" si="15"/>
        <v>0</v>
      </c>
      <c r="E73" s="344"/>
      <c r="F73" s="343"/>
      <c r="G73" s="353">
        <f t="shared" si="16"/>
        <v>0</v>
      </c>
      <c r="H73" s="344"/>
      <c r="I73" s="343"/>
      <c r="J73" s="353">
        <f t="shared" si="17"/>
        <v>0</v>
      </c>
      <c r="K73" s="344"/>
      <c r="L73" s="343"/>
      <c r="M73" s="353">
        <f t="shared" si="18"/>
        <v>0</v>
      </c>
      <c r="N73" s="344"/>
      <c r="O73" s="343"/>
      <c r="P73" s="353">
        <f t="shared" si="19"/>
        <v>0</v>
      </c>
      <c r="Q73" s="344"/>
      <c r="R73" s="343"/>
      <c r="S73" s="353">
        <f t="shared" si="20"/>
        <v>0</v>
      </c>
      <c r="T73" s="344"/>
      <c r="U73" s="343"/>
      <c r="V73" s="353">
        <f t="shared" si="21"/>
        <v>0</v>
      </c>
      <c r="W73" s="344"/>
      <c r="X73" s="343"/>
      <c r="Y73" s="353">
        <f t="shared" si="22"/>
        <v>0</v>
      </c>
      <c r="Z73" s="344"/>
      <c r="AA73" s="343"/>
      <c r="AB73" s="353">
        <f t="shared" si="23"/>
        <v>0</v>
      </c>
      <c r="AC73" s="344"/>
      <c r="AD73" s="343"/>
      <c r="AE73" s="353">
        <f t="shared" si="24"/>
        <v>0</v>
      </c>
      <c r="AF73" s="344"/>
      <c r="AG73" s="360">
        <f t="shared" si="25"/>
        <v>0</v>
      </c>
      <c r="AH73" s="361">
        <f t="shared" si="25"/>
        <v>0</v>
      </c>
      <c r="AI73" s="557">
        <f t="shared" si="25"/>
        <v>0</v>
      </c>
      <c r="AK73" s="438"/>
    </row>
    <row r="74" spans="1:37" s="342" customFormat="1" ht="17.25" customHeight="1">
      <c r="A74" s="1343"/>
      <c r="B74" s="1600"/>
      <c r="C74" s="343"/>
      <c r="D74" s="353">
        <f t="shared" si="15"/>
        <v>0</v>
      </c>
      <c r="E74" s="344"/>
      <c r="F74" s="343"/>
      <c r="G74" s="353">
        <f t="shared" si="16"/>
        <v>0</v>
      </c>
      <c r="H74" s="344"/>
      <c r="I74" s="343"/>
      <c r="J74" s="353">
        <f t="shared" si="17"/>
        <v>0</v>
      </c>
      <c r="K74" s="344"/>
      <c r="L74" s="343"/>
      <c r="M74" s="353">
        <f t="shared" si="18"/>
        <v>0</v>
      </c>
      <c r="N74" s="344"/>
      <c r="O74" s="343"/>
      <c r="P74" s="353">
        <f t="shared" si="19"/>
        <v>0</v>
      </c>
      <c r="Q74" s="344"/>
      <c r="R74" s="343"/>
      <c r="S74" s="353">
        <f t="shared" si="20"/>
        <v>0</v>
      </c>
      <c r="T74" s="344"/>
      <c r="U74" s="343"/>
      <c r="V74" s="353">
        <f t="shared" si="21"/>
        <v>0</v>
      </c>
      <c r="W74" s="344"/>
      <c r="X74" s="343"/>
      <c r="Y74" s="353">
        <f t="shared" si="22"/>
        <v>0</v>
      </c>
      <c r="Z74" s="344"/>
      <c r="AA74" s="343"/>
      <c r="AB74" s="353">
        <f t="shared" si="23"/>
        <v>0</v>
      </c>
      <c r="AC74" s="344"/>
      <c r="AD74" s="343"/>
      <c r="AE74" s="353">
        <f t="shared" si="24"/>
        <v>0</v>
      </c>
      <c r="AF74" s="344"/>
      <c r="AG74" s="360">
        <f t="shared" si="25"/>
        <v>0</v>
      </c>
      <c r="AH74" s="361">
        <f t="shared" si="25"/>
        <v>0</v>
      </c>
      <c r="AI74" s="557">
        <f t="shared" si="25"/>
        <v>0</v>
      </c>
      <c r="AK74" s="438"/>
    </row>
    <row r="75" spans="1:37" s="342" customFormat="1" ht="17.25" customHeight="1">
      <c r="A75" s="1343"/>
      <c r="B75" s="1600"/>
      <c r="C75" s="343"/>
      <c r="D75" s="353">
        <f t="shared" si="15"/>
        <v>0</v>
      </c>
      <c r="E75" s="344"/>
      <c r="F75" s="343"/>
      <c r="G75" s="353">
        <f t="shared" si="16"/>
        <v>0</v>
      </c>
      <c r="H75" s="344"/>
      <c r="I75" s="343"/>
      <c r="J75" s="353">
        <f t="shared" si="17"/>
        <v>0</v>
      </c>
      <c r="K75" s="344"/>
      <c r="L75" s="343"/>
      <c r="M75" s="353">
        <f t="shared" si="18"/>
        <v>0</v>
      </c>
      <c r="N75" s="344"/>
      <c r="O75" s="343"/>
      <c r="P75" s="353">
        <f t="shared" si="19"/>
        <v>0</v>
      </c>
      <c r="Q75" s="344"/>
      <c r="R75" s="343"/>
      <c r="S75" s="353">
        <f t="shared" si="20"/>
        <v>0</v>
      </c>
      <c r="T75" s="344"/>
      <c r="U75" s="343"/>
      <c r="V75" s="353">
        <f t="shared" si="21"/>
        <v>0</v>
      </c>
      <c r="W75" s="344"/>
      <c r="X75" s="343"/>
      <c r="Y75" s="353">
        <f t="shared" si="22"/>
        <v>0</v>
      </c>
      <c r="Z75" s="344"/>
      <c r="AA75" s="343"/>
      <c r="AB75" s="353">
        <f t="shared" si="23"/>
        <v>0</v>
      </c>
      <c r="AC75" s="344"/>
      <c r="AD75" s="343"/>
      <c r="AE75" s="353">
        <f t="shared" si="24"/>
        <v>0</v>
      </c>
      <c r="AF75" s="344"/>
      <c r="AG75" s="360">
        <f t="shared" si="25"/>
        <v>0</v>
      </c>
      <c r="AH75" s="361">
        <f t="shared" si="25"/>
        <v>0</v>
      </c>
      <c r="AI75" s="557">
        <f t="shared" si="25"/>
        <v>0</v>
      </c>
      <c r="AK75" s="438"/>
    </row>
    <row r="76" spans="1:37" s="342" customFormat="1" ht="17.25" customHeight="1">
      <c r="A76" s="1343"/>
      <c r="B76" s="1600"/>
      <c r="C76" s="343"/>
      <c r="D76" s="353">
        <f t="shared" si="15"/>
        <v>0</v>
      </c>
      <c r="E76" s="344"/>
      <c r="F76" s="343"/>
      <c r="G76" s="353">
        <f t="shared" si="16"/>
        <v>0</v>
      </c>
      <c r="H76" s="344"/>
      <c r="I76" s="343"/>
      <c r="J76" s="353">
        <f t="shared" si="17"/>
        <v>0</v>
      </c>
      <c r="K76" s="344"/>
      <c r="L76" s="343"/>
      <c r="M76" s="353">
        <f t="shared" si="18"/>
        <v>0</v>
      </c>
      <c r="N76" s="344"/>
      <c r="O76" s="343"/>
      <c r="P76" s="353">
        <f t="shared" si="19"/>
        <v>0</v>
      </c>
      <c r="Q76" s="344"/>
      <c r="R76" s="343"/>
      <c r="S76" s="353">
        <f t="shared" si="20"/>
        <v>0</v>
      </c>
      <c r="T76" s="344"/>
      <c r="U76" s="343"/>
      <c r="V76" s="353">
        <f t="shared" si="21"/>
        <v>0</v>
      </c>
      <c r="W76" s="344"/>
      <c r="X76" s="343"/>
      <c r="Y76" s="353">
        <f t="shared" si="22"/>
        <v>0</v>
      </c>
      <c r="Z76" s="344"/>
      <c r="AA76" s="343"/>
      <c r="AB76" s="353">
        <f t="shared" si="23"/>
        <v>0</v>
      </c>
      <c r="AC76" s="344"/>
      <c r="AD76" s="343"/>
      <c r="AE76" s="353">
        <f t="shared" si="24"/>
        <v>0</v>
      </c>
      <c r="AF76" s="344"/>
      <c r="AG76" s="360">
        <f t="shared" si="25"/>
        <v>0</v>
      </c>
      <c r="AH76" s="361">
        <f t="shared" si="25"/>
        <v>0</v>
      </c>
      <c r="AI76" s="557">
        <f t="shared" si="25"/>
        <v>0</v>
      </c>
      <c r="AK76" s="438"/>
    </row>
    <row r="77" spans="1:37" s="342" customFormat="1" ht="17.25" customHeight="1">
      <c r="A77" s="1343"/>
      <c r="B77" s="1600"/>
      <c r="C77" s="343"/>
      <c r="D77" s="353">
        <f t="shared" si="15"/>
        <v>0</v>
      </c>
      <c r="E77" s="344"/>
      <c r="F77" s="343"/>
      <c r="G77" s="353">
        <f t="shared" si="16"/>
        <v>0</v>
      </c>
      <c r="H77" s="344"/>
      <c r="I77" s="343"/>
      <c r="J77" s="353">
        <f t="shared" si="17"/>
        <v>0</v>
      </c>
      <c r="K77" s="344"/>
      <c r="L77" s="343"/>
      <c r="M77" s="353">
        <f t="shared" si="18"/>
        <v>0</v>
      </c>
      <c r="N77" s="344"/>
      <c r="O77" s="343"/>
      <c r="P77" s="353">
        <f t="shared" si="19"/>
        <v>0</v>
      </c>
      <c r="Q77" s="344"/>
      <c r="R77" s="343"/>
      <c r="S77" s="353">
        <f t="shared" si="20"/>
        <v>0</v>
      </c>
      <c r="T77" s="344"/>
      <c r="U77" s="343"/>
      <c r="V77" s="353">
        <f t="shared" si="21"/>
        <v>0</v>
      </c>
      <c r="W77" s="344"/>
      <c r="X77" s="343"/>
      <c r="Y77" s="353">
        <f t="shared" si="22"/>
        <v>0</v>
      </c>
      <c r="Z77" s="344"/>
      <c r="AA77" s="343"/>
      <c r="AB77" s="353">
        <f t="shared" si="23"/>
        <v>0</v>
      </c>
      <c r="AC77" s="344"/>
      <c r="AD77" s="343"/>
      <c r="AE77" s="353">
        <f t="shared" si="24"/>
        <v>0</v>
      </c>
      <c r="AF77" s="344"/>
      <c r="AG77" s="360">
        <f t="shared" si="25"/>
        <v>0</v>
      </c>
      <c r="AH77" s="361">
        <f t="shared" si="25"/>
        <v>0</v>
      </c>
      <c r="AI77" s="557">
        <f t="shared" si="25"/>
        <v>0</v>
      </c>
      <c r="AK77" s="438"/>
    </row>
    <row r="78" spans="1:37" s="342" customFormat="1" ht="17.25" customHeight="1">
      <c r="A78" s="1343"/>
      <c r="B78" s="1600"/>
      <c r="C78" s="343"/>
      <c r="D78" s="353">
        <f t="shared" si="15"/>
        <v>0</v>
      </c>
      <c r="E78" s="344"/>
      <c r="F78" s="343"/>
      <c r="G78" s="353">
        <f t="shared" si="16"/>
        <v>0</v>
      </c>
      <c r="H78" s="344"/>
      <c r="I78" s="343"/>
      <c r="J78" s="353">
        <f t="shared" si="17"/>
        <v>0</v>
      </c>
      <c r="K78" s="344"/>
      <c r="L78" s="343"/>
      <c r="M78" s="353">
        <f t="shared" si="18"/>
        <v>0</v>
      </c>
      <c r="N78" s="344"/>
      <c r="O78" s="343"/>
      <c r="P78" s="353">
        <f t="shared" si="19"/>
        <v>0</v>
      </c>
      <c r="Q78" s="344"/>
      <c r="R78" s="343"/>
      <c r="S78" s="353">
        <f t="shared" si="20"/>
        <v>0</v>
      </c>
      <c r="T78" s="344"/>
      <c r="U78" s="343"/>
      <c r="V78" s="353">
        <f t="shared" si="21"/>
        <v>0</v>
      </c>
      <c r="W78" s="344"/>
      <c r="X78" s="343"/>
      <c r="Y78" s="353">
        <f t="shared" si="22"/>
        <v>0</v>
      </c>
      <c r="Z78" s="344"/>
      <c r="AA78" s="343"/>
      <c r="AB78" s="353">
        <f t="shared" si="23"/>
        <v>0</v>
      </c>
      <c r="AC78" s="344"/>
      <c r="AD78" s="343"/>
      <c r="AE78" s="353">
        <f t="shared" si="24"/>
        <v>0</v>
      </c>
      <c r="AF78" s="344"/>
      <c r="AG78" s="360">
        <f t="shared" si="25"/>
        <v>0</v>
      </c>
      <c r="AH78" s="361">
        <f t="shared" si="25"/>
        <v>0</v>
      </c>
      <c r="AI78" s="557">
        <f t="shared" si="25"/>
        <v>0</v>
      </c>
      <c r="AK78" s="438"/>
    </row>
    <row r="79" spans="1:37" s="342" customFormat="1" ht="17.25" customHeight="1">
      <c r="A79" s="1343"/>
      <c r="B79" s="1600"/>
      <c r="C79" s="343"/>
      <c r="D79" s="353">
        <f t="shared" si="15"/>
        <v>0</v>
      </c>
      <c r="E79" s="344"/>
      <c r="F79" s="343"/>
      <c r="G79" s="353">
        <f t="shared" si="16"/>
        <v>0</v>
      </c>
      <c r="H79" s="344"/>
      <c r="I79" s="343"/>
      <c r="J79" s="353">
        <f t="shared" si="17"/>
        <v>0</v>
      </c>
      <c r="K79" s="344"/>
      <c r="L79" s="343"/>
      <c r="M79" s="353">
        <f t="shared" si="18"/>
        <v>0</v>
      </c>
      <c r="N79" s="344"/>
      <c r="O79" s="343"/>
      <c r="P79" s="353">
        <f t="shared" si="19"/>
        <v>0</v>
      </c>
      <c r="Q79" s="344"/>
      <c r="R79" s="343"/>
      <c r="S79" s="353">
        <f t="shared" si="20"/>
        <v>0</v>
      </c>
      <c r="T79" s="344"/>
      <c r="U79" s="343"/>
      <c r="V79" s="353">
        <f t="shared" si="21"/>
        <v>0</v>
      </c>
      <c r="W79" s="344"/>
      <c r="X79" s="343"/>
      <c r="Y79" s="353">
        <f t="shared" si="22"/>
        <v>0</v>
      </c>
      <c r="Z79" s="344"/>
      <c r="AA79" s="343"/>
      <c r="AB79" s="353">
        <f t="shared" si="23"/>
        <v>0</v>
      </c>
      <c r="AC79" s="344"/>
      <c r="AD79" s="343"/>
      <c r="AE79" s="353">
        <f t="shared" si="24"/>
        <v>0</v>
      </c>
      <c r="AF79" s="344"/>
      <c r="AG79" s="360">
        <f t="shared" si="25"/>
        <v>0</v>
      </c>
      <c r="AH79" s="361">
        <f t="shared" si="25"/>
        <v>0</v>
      </c>
      <c r="AI79" s="557">
        <f t="shared" si="25"/>
        <v>0</v>
      </c>
      <c r="AK79" s="438"/>
    </row>
    <row r="80" spans="1:37" s="342" customFormat="1" ht="17.25" customHeight="1">
      <c r="A80" s="1343"/>
      <c r="B80" s="1600"/>
      <c r="C80" s="343"/>
      <c r="D80" s="353">
        <f t="shared" si="15"/>
        <v>0</v>
      </c>
      <c r="E80" s="344"/>
      <c r="F80" s="343"/>
      <c r="G80" s="353">
        <f t="shared" si="16"/>
        <v>0</v>
      </c>
      <c r="H80" s="344"/>
      <c r="I80" s="343"/>
      <c r="J80" s="353">
        <f t="shared" si="17"/>
        <v>0</v>
      </c>
      <c r="K80" s="344"/>
      <c r="L80" s="343"/>
      <c r="M80" s="353">
        <f t="shared" si="18"/>
        <v>0</v>
      </c>
      <c r="N80" s="344"/>
      <c r="O80" s="343"/>
      <c r="P80" s="353">
        <f t="shared" si="19"/>
        <v>0</v>
      </c>
      <c r="Q80" s="344"/>
      <c r="R80" s="343"/>
      <c r="S80" s="353">
        <f t="shared" si="20"/>
        <v>0</v>
      </c>
      <c r="T80" s="344"/>
      <c r="U80" s="343"/>
      <c r="V80" s="353">
        <f t="shared" si="21"/>
        <v>0</v>
      </c>
      <c r="W80" s="344"/>
      <c r="X80" s="343"/>
      <c r="Y80" s="353">
        <f t="shared" si="22"/>
        <v>0</v>
      </c>
      <c r="Z80" s="344"/>
      <c r="AA80" s="343"/>
      <c r="AB80" s="353">
        <f t="shared" si="23"/>
        <v>0</v>
      </c>
      <c r="AC80" s="344"/>
      <c r="AD80" s="343"/>
      <c r="AE80" s="353">
        <f t="shared" si="24"/>
        <v>0</v>
      </c>
      <c r="AF80" s="344"/>
      <c r="AG80" s="360">
        <f t="shared" si="25"/>
        <v>0</v>
      </c>
      <c r="AH80" s="361">
        <f t="shared" si="25"/>
        <v>0</v>
      </c>
      <c r="AI80" s="557">
        <f t="shared" si="25"/>
        <v>0</v>
      </c>
      <c r="AK80" s="438"/>
    </row>
    <row r="81" spans="1:38" s="342" customFormat="1" ht="17.25" customHeight="1">
      <c r="A81" s="1348" t="s">
        <v>303</v>
      </c>
      <c r="B81" s="1601"/>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3"/>
      <c r="B82" s="1600"/>
      <c r="C82" s="343"/>
      <c r="D82" s="353">
        <f t="shared" si="15"/>
        <v>0</v>
      </c>
      <c r="E82" s="344"/>
      <c r="F82" s="343"/>
      <c r="G82" s="353">
        <f t="shared" si="16"/>
        <v>0</v>
      </c>
      <c r="H82" s="344"/>
      <c r="I82" s="343"/>
      <c r="J82" s="353">
        <f t="shared" si="17"/>
        <v>0</v>
      </c>
      <c r="K82" s="344"/>
      <c r="L82" s="343"/>
      <c r="M82" s="353">
        <f t="shared" si="18"/>
        <v>0</v>
      </c>
      <c r="N82" s="344"/>
      <c r="O82" s="343"/>
      <c r="P82" s="353">
        <f t="shared" si="19"/>
        <v>0</v>
      </c>
      <c r="Q82" s="344"/>
      <c r="R82" s="343"/>
      <c r="S82" s="353">
        <f t="shared" si="20"/>
        <v>0</v>
      </c>
      <c r="T82" s="344"/>
      <c r="U82" s="343"/>
      <c r="V82" s="353">
        <f t="shared" si="21"/>
        <v>0</v>
      </c>
      <c r="W82" s="344"/>
      <c r="X82" s="343"/>
      <c r="Y82" s="353">
        <f t="shared" si="22"/>
        <v>0</v>
      </c>
      <c r="Z82" s="344"/>
      <c r="AA82" s="343"/>
      <c r="AB82" s="353">
        <f t="shared" si="23"/>
        <v>0</v>
      </c>
      <c r="AC82" s="344"/>
      <c r="AD82" s="343"/>
      <c r="AE82" s="353">
        <f t="shared" si="24"/>
        <v>0</v>
      </c>
      <c r="AF82" s="344"/>
      <c r="AG82" s="360">
        <f t="shared" si="25"/>
        <v>0</v>
      </c>
      <c r="AH82" s="361">
        <f t="shared" si="25"/>
        <v>0</v>
      </c>
      <c r="AI82" s="557">
        <f t="shared" si="25"/>
        <v>0</v>
      </c>
      <c r="AK82" s="438"/>
    </row>
    <row r="83" spans="1:38" s="342" customFormat="1" ht="17.25" customHeight="1">
      <c r="A83" s="1343"/>
      <c r="B83" s="1600"/>
      <c r="C83" s="343"/>
      <c r="D83" s="353">
        <f t="shared" si="15"/>
        <v>0</v>
      </c>
      <c r="E83" s="344"/>
      <c r="F83" s="343"/>
      <c r="G83" s="353">
        <f t="shared" si="16"/>
        <v>0</v>
      </c>
      <c r="H83" s="344"/>
      <c r="I83" s="343"/>
      <c r="J83" s="353">
        <f t="shared" si="17"/>
        <v>0</v>
      </c>
      <c r="K83" s="344"/>
      <c r="L83" s="343"/>
      <c r="M83" s="353">
        <f t="shared" si="18"/>
        <v>0</v>
      </c>
      <c r="N83" s="344"/>
      <c r="O83" s="343"/>
      <c r="P83" s="353">
        <f t="shared" si="19"/>
        <v>0</v>
      </c>
      <c r="Q83" s="344"/>
      <c r="R83" s="343"/>
      <c r="S83" s="353">
        <f t="shared" si="20"/>
        <v>0</v>
      </c>
      <c r="T83" s="344"/>
      <c r="U83" s="343"/>
      <c r="V83" s="353">
        <f t="shared" si="21"/>
        <v>0</v>
      </c>
      <c r="W83" s="344"/>
      <c r="X83" s="343"/>
      <c r="Y83" s="353">
        <f t="shared" si="22"/>
        <v>0</v>
      </c>
      <c r="Z83" s="344"/>
      <c r="AA83" s="343"/>
      <c r="AB83" s="353">
        <f t="shared" si="23"/>
        <v>0</v>
      </c>
      <c r="AC83" s="344"/>
      <c r="AD83" s="343"/>
      <c r="AE83" s="353">
        <f t="shared" si="24"/>
        <v>0</v>
      </c>
      <c r="AF83" s="344"/>
      <c r="AG83" s="360">
        <f t="shared" si="25"/>
        <v>0</v>
      </c>
      <c r="AH83" s="361">
        <f t="shared" si="25"/>
        <v>0</v>
      </c>
      <c r="AI83" s="557">
        <f t="shared" si="25"/>
        <v>0</v>
      </c>
      <c r="AK83" s="438"/>
    </row>
    <row r="84" spans="1:38" s="342" customFormat="1" ht="17.25" customHeight="1">
      <c r="A84" s="1343"/>
      <c r="B84" s="1600"/>
      <c r="C84" s="343"/>
      <c r="D84" s="353">
        <f t="shared" si="15"/>
        <v>0</v>
      </c>
      <c r="E84" s="344"/>
      <c r="F84" s="343"/>
      <c r="G84" s="353">
        <f t="shared" si="16"/>
        <v>0</v>
      </c>
      <c r="H84" s="344"/>
      <c r="I84" s="343"/>
      <c r="J84" s="353">
        <f t="shared" si="17"/>
        <v>0</v>
      </c>
      <c r="K84" s="344"/>
      <c r="L84" s="343"/>
      <c r="M84" s="353">
        <f t="shared" si="18"/>
        <v>0</v>
      </c>
      <c r="N84" s="344"/>
      <c r="O84" s="343"/>
      <c r="P84" s="353">
        <f t="shared" si="19"/>
        <v>0</v>
      </c>
      <c r="Q84" s="344"/>
      <c r="R84" s="343"/>
      <c r="S84" s="353">
        <f t="shared" si="20"/>
        <v>0</v>
      </c>
      <c r="T84" s="344"/>
      <c r="U84" s="343"/>
      <c r="V84" s="353">
        <f t="shared" si="21"/>
        <v>0</v>
      </c>
      <c r="W84" s="344"/>
      <c r="X84" s="343"/>
      <c r="Y84" s="353">
        <f t="shared" si="22"/>
        <v>0</v>
      </c>
      <c r="Z84" s="344"/>
      <c r="AA84" s="343"/>
      <c r="AB84" s="353">
        <f t="shared" si="23"/>
        <v>0</v>
      </c>
      <c r="AC84" s="344"/>
      <c r="AD84" s="343"/>
      <c r="AE84" s="353">
        <f t="shared" si="24"/>
        <v>0</v>
      </c>
      <c r="AF84" s="344"/>
      <c r="AG84" s="360">
        <f t="shared" si="25"/>
        <v>0</v>
      </c>
      <c r="AH84" s="361">
        <f t="shared" si="25"/>
        <v>0</v>
      </c>
      <c r="AI84" s="557">
        <f t="shared" si="25"/>
        <v>0</v>
      </c>
      <c r="AK84" s="438"/>
    </row>
    <row r="85" spans="1:38" s="342" customFormat="1" ht="17.25" customHeight="1">
      <c r="A85" s="1343"/>
      <c r="B85" s="1600"/>
      <c r="C85" s="343"/>
      <c r="D85" s="353">
        <f t="shared" si="15"/>
        <v>0</v>
      </c>
      <c r="E85" s="344"/>
      <c r="F85" s="343"/>
      <c r="G85" s="353">
        <f t="shared" si="16"/>
        <v>0</v>
      </c>
      <c r="H85" s="344"/>
      <c r="I85" s="343"/>
      <c r="J85" s="353">
        <f t="shared" si="17"/>
        <v>0</v>
      </c>
      <c r="K85" s="344"/>
      <c r="L85" s="343"/>
      <c r="M85" s="353">
        <f t="shared" si="18"/>
        <v>0</v>
      </c>
      <c r="N85" s="344"/>
      <c r="O85" s="343"/>
      <c r="P85" s="353">
        <f t="shared" si="19"/>
        <v>0</v>
      </c>
      <c r="Q85" s="344"/>
      <c r="R85" s="343"/>
      <c r="S85" s="353">
        <f t="shared" si="20"/>
        <v>0</v>
      </c>
      <c r="T85" s="344"/>
      <c r="U85" s="343"/>
      <c r="V85" s="353">
        <f t="shared" si="21"/>
        <v>0</v>
      </c>
      <c r="W85" s="344"/>
      <c r="X85" s="343"/>
      <c r="Y85" s="353">
        <f t="shared" si="22"/>
        <v>0</v>
      </c>
      <c r="Z85" s="344"/>
      <c r="AA85" s="343"/>
      <c r="AB85" s="353">
        <f t="shared" si="23"/>
        <v>0</v>
      </c>
      <c r="AC85" s="344"/>
      <c r="AD85" s="343"/>
      <c r="AE85" s="353">
        <f t="shared" si="24"/>
        <v>0</v>
      </c>
      <c r="AF85" s="344"/>
      <c r="AG85" s="360">
        <f t="shared" si="25"/>
        <v>0</v>
      </c>
      <c r="AH85" s="361">
        <f t="shared" si="25"/>
        <v>0</v>
      </c>
      <c r="AI85" s="557">
        <f t="shared" si="25"/>
        <v>0</v>
      </c>
      <c r="AK85" s="438"/>
    </row>
    <row r="86" spans="1:38" s="342" customFormat="1" ht="17.25" customHeight="1">
      <c r="A86" s="1343"/>
      <c r="B86" s="1600"/>
      <c r="C86" s="343"/>
      <c r="D86" s="353">
        <f t="shared" si="15"/>
        <v>0</v>
      </c>
      <c r="E86" s="344"/>
      <c r="F86" s="343"/>
      <c r="G86" s="353">
        <f t="shared" si="16"/>
        <v>0</v>
      </c>
      <c r="H86" s="344"/>
      <c r="I86" s="343"/>
      <c r="J86" s="353">
        <f t="shared" si="17"/>
        <v>0</v>
      </c>
      <c r="K86" s="344"/>
      <c r="L86" s="343"/>
      <c r="M86" s="353">
        <f t="shared" si="18"/>
        <v>0</v>
      </c>
      <c r="N86" s="344"/>
      <c r="O86" s="343"/>
      <c r="P86" s="353">
        <f t="shared" si="19"/>
        <v>0</v>
      </c>
      <c r="Q86" s="344"/>
      <c r="R86" s="343"/>
      <c r="S86" s="353">
        <f t="shared" si="20"/>
        <v>0</v>
      </c>
      <c r="T86" s="344"/>
      <c r="U86" s="343"/>
      <c r="V86" s="353">
        <f t="shared" si="21"/>
        <v>0</v>
      </c>
      <c r="W86" s="344"/>
      <c r="X86" s="343"/>
      <c r="Y86" s="353">
        <f t="shared" si="22"/>
        <v>0</v>
      </c>
      <c r="Z86" s="344"/>
      <c r="AA86" s="343"/>
      <c r="AB86" s="353">
        <f t="shared" si="23"/>
        <v>0</v>
      </c>
      <c r="AC86" s="344"/>
      <c r="AD86" s="343"/>
      <c r="AE86" s="353">
        <f t="shared" si="24"/>
        <v>0</v>
      </c>
      <c r="AF86" s="344"/>
      <c r="AG86" s="360">
        <f t="shared" si="25"/>
        <v>0</v>
      </c>
      <c r="AH86" s="361">
        <f t="shared" si="25"/>
        <v>0</v>
      </c>
      <c r="AI86" s="557">
        <f t="shared" si="25"/>
        <v>0</v>
      </c>
      <c r="AK86" s="438"/>
    </row>
    <row r="87" spans="1:38" s="342" customFormat="1" ht="17.25" customHeight="1">
      <c r="A87" s="1343"/>
      <c r="B87" s="1600"/>
      <c r="C87" s="343"/>
      <c r="D87" s="353">
        <f t="shared" si="15"/>
        <v>0</v>
      </c>
      <c r="E87" s="344"/>
      <c r="F87" s="343"/>
      <c r="G87" s="353">
        <f t="shared" si="16"/>
        <v>0</v>
      </c>
      <c r="H87" s="344"/>
      <c r="I87" s="343"/>
      <c r="J87" s="353">
        <f t="shared" si="17"/>
        <v>0</v>
      </c>
      <c r="K87" s="344"/>
      <c r="L87" s="343"/>
      <c r="M87" s="353">
        <f t="shared" si="18"/>
        <v>0</v>
      </c>
      <c r="N87" s="344"/>
      <c r="O87" s="343"/>
      <c r="P87" s="353">
        <f t="shared" si="19"/>
        <v>0</v>
      </c>
      <c r="Q87" s="344"/>
      <c r="R87" s="343"/>
      <c r="S87" s="353">
        <f t="shared" si="20"/>
        <v>0</v>
      </c>
      <c r="T87" s="344"/>
      <c r="U87" s="343"/>
      <c r="V87" s="353">
        <f t="shared" si="21"/>
        <v>0</v>
      </c>
      <c r="W87" s="344"/>
      <c r="X87" s="343"/>
      <c r="Y87" s="353">
        <f t="shared" si="22"/>
        <v>0</v>
      </c>
      <c r="Z87" s="344"/>
      <c r="AA87" s="343"/>
      <c r="AB87" s="353">
        <f t="shared" si="23"/>
        <v>0</v>
      </c>
      <c r="AC87" s="344"/>
      <c r="AD87" s="343"/>
      <c r="AE87" s="353">
        <f t="shared" si="24"/>
        <v>0</v>
      </c>
      <c r="AF87" s="344"/>
      <c r="AG87" s="360">
        <f t="shared" si="25"/>
        <v>0</v>
      </c>
      <c r="AH87" s="361">
        <f t="shared" si="25"/>
        <v>0</v>
      </c>
      <c r="AI87" s="557">
        <f t="shared" si="25"/>
        <v>0</v>
      </c>
      <c r="AK87" s="438"/>
      <c r="AL87" s="345"/>
    </row>
    <row r="88" spans="1:38" s="342" customFormat="1" ht="17.25" customHeight="1">
      <c r="A88" s="1343"/>
      <c r="B88" s="1600"/>
      <c r="C88" s="343"/>
      <c r="D88" s="353">
        <f t="shared" si="15"/>
        <v>0</v>
      </c>
      <c r="E88" s="344"/>
      <c r="F88" s="343"/>
      <c r="G88" s="353">
        <f t="shared" si="16"/>
        <v>0</v>
      </c>
      <c r="H88" s="344"/>
      <c r="I88" s="343"/>
      <c r="J88" s="353">
        <f t="shared" si="17"/>
        <v>0</v>
      </c>
      <c r="K88" s="344"/>
      <c r="L88" s="343"/>
      <c r="M88" s="353">
        <f t="shared" si="18"/>
        <v>0</v>
      </c>
      <c r="N88" s="344"/>
      <c r="O88" s="343"/>
      <c r="P88" s="353">
        <f t="shared" si="19"/>
        <v>0</v>
      </c>
      <c r="Q88" s="344"/>
      <c r="R88" s="343"/>
      <c r="S88" s="353">
        <f t="shared" si="20"/>
        <v>0</v>
      </c>
      <c r="T88" s="344"/>
      <c r="U88" s="343"/>
      <c r="V88" s="353">
        <f t="shared" si="21"/>
        <v>0</v>
      </c>
      <c r="W88" s="344"/>
      <c r="X88" s="343"/>
      <c r="Y88" s="353">
        <f t="shared" si="22"/>
        <v>0</v>
      </c>
      <c r="Z88" s="344"/>
      <c r="AA88" s="343"/>
      <c r="AB88" s="353">
        <f t="shared" si="23"/>
        <v>0</v>
      </c>
      <c r="AC88" s="344"/>
      <c r="AD88" s="343"/>
      <c r="AE88" s="353">
        <f t="shared" si="24"/>
        <v>0</v>
      </c>
      <c r="AF88" s="344"/>
      <c r="AG88" s="360">
        <f t="shared" si="25"/>
        <v>0</v>
      </c>
      <c r="AH88" s="361">
        <f t="shared" si="25"/>
        <v>0</v>
      </c>
      <c r="AI88" s="557">
        <f t="shared" si="25"/>
        <v>0</v>
      </c>
    </row>
    <row r="89" spans="1:38" s="342" customFormat="1" ht="17.25" customHeight="1">
      <c r="A89" s="1343"/>
      <c r="B89" s="1600"/>
      <c r="C89" s="343"/>
      <c r="D89" s="353">
        <f t="shared" si="15"/>
        <v>0</v>
      </c>
      <c r="E89" s="344"/>
      <c r="F89" s="343"/>
      <c r="G89" s="353">
        <f t="shared" si="16"/>
        <v>0</v>
      </c>
      <c r="H89" s="344"/>
      <c r="I89" s="343"/>
      <c r="J89" s="353">
        <f>K89-I89</f>
        <v>0</v>
      </c>
      <c r="K89" s="344"/>
      <c r="L89" s="343"/>
      <c r="M89" s="353">
        <f t="shared" si="18"/>
        <v>0</v>
      </c>
      <c r="N89" s="344"/>
      <c r="O89" s="343"/>
      <c r="P89" s="353">
        <f t="shared" si="19"/>
        <v>0</v>
      </c>
      <c r="Q89" s="344"/>
      <c r="R89" s="343"/>
      <c r="S89" s="353">
        <f t="shared" si="20"/>
        <v>0</v>
      </c>
      <c r="T89" s="344"/>
      <c r="U89" s="343"/>
      <c r="V89" s="353">
        <f t="shared" si="21"/>
        <v>0</v>
      </c>
      <c r="W89" s="344"/>
      <c r="X89" s="343"/>
      <c r="Y89" s="353">
        <f t="shared" si="22"/>
        <v>0</v>
      </c>
      <c r="Z89" s="344"/>
      <c r="AA89" s="343"/>
      <c r="AB89" s="353">
        <f t="shared" si="23"/>
        <v>0</v>
      </c>
      <c r="AC89" s="344"/>
      <c r="AD89" s="343"/>
      <c r="AE89" s="353">
        <f t="shared" si="24"/>
        <v>0</v>
      </c>
      <c r="AF89" s="344"/>
      <c r="AG89" s="360">
        <f t="shared" si="25"/>
        <v>0</v>
      </c>
      <c r="AH89" s="361">
        <f t="shared" si="25"/>
        <v>0</v>
      </c>
      <c r="AI89" s="557">
        <f t="shared" si="25"/>
        <v>0</v>
      </c>
    </row>
    <row r="90" spans="1:38" s="342" customFormat="1" ht="17.25" customHeight="1">
      <c r="A90" s="1343"/>
      <c r="B90" s="1600"/>
      <c r="C90" s="343"/>
      <c r="D90" s="353">
        <f t="shared" si="15"/>
        <v>0</v>
      </c>
      <c r="E90" s="344"/>
      <c r="F90" s="343"/>
      <c r="G90" s="353">
        <f t="shared" si="16"/>
        <v>0</v>
      </c>
      <c r="H90" s="344"/>
      <c r="I90" s="343"/>
      <c r="J90" s="353">
        <f t="shared" si="17"/>
        <v>0</v>
      </c>
      <c r="K90" s="344"/>
      <c r="L90" s="343"/>
      <c r="M90" s="353">
        <f t="shared" si="18"/>
        <v>0</v>
      </c>
      <c r="N90" s="344"/>
      <c r="O90" s="343"/>
      <c r="P90" s="353">
        <f t="shared" si="19"/>
        <v>0</v>
      </c>
      <c r="Q90" s="344"/>
      <c r="R90" s="343"/>
      <c r="S90" s="353">
        <f t="shared" si="20"/>
        <v>0</v>
      </c>
      <c r="T90" s="344"/>
      <c r="U90" s="343"/>
      <c r="V90" s="353">
        <f t="shared" si="21"/>
        <v>0</v>
      </c>
      <c r="W90" s="344"/>
      <c r="X90" s="343"/>
      <c r="Y90" s="353">
        <f t="shared" si="22"/>
        <v>0</v>
      </c>
      <c r="Z90" s="344"/>
      <c r="AA90" s="343"/>
      <c r="AB90" s="353">
        <f t="shared" si="23"/>
        <v>0</v>
      </c>
      <c r="AC90" s="344"/>
      <c r="AD90" s="343"/>
      <c r="AE90" s="353">
        <f t="shared" si="24"/>
        <v>0</v>
      </c>
      <c r="AF90" s="344"/>
      <c r="AG90" s="360">
        <f t="shared" si="25"/>
        <v>0</v>
      </c>
      <c r="AH90" s="361">
        <f t="shared" si="25"/>
        <v>0</v>
      </c>
      <c r="AI90" s="557">
        <f t="shared" si="25"/>
        <v>0</v>
      </c>
    </row>
    <row r="91" spans="1:38" s="342" customFormat="1" ht="17.25" customHeight="1">
      <c r="A91" s="1343" t="s">
        <v>304</v>
      </c>
      <c r="B91" s="1600"/>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15"/>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16"/>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18"/>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19"/>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20"/>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21"/>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22"/>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23"/>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24"/>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25"/>
        <v>0</v>
      </c>
      <c r="AH91" s="361">
        <f t="shared" si="25"/>
        <v>0</v>
      </c>
      <c r="AI91" s="557">
        <f t="shared" si="25"/>
        <v>0</v>
      </c>
    </row>
    <row r="92" spans="1:38" s="342" customFormat="1" ht="16.5" customHeight="1">
      <c r="A92" s="1347"/>
      <c r="B92" s="1603"/>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00000000000001" customHeight="1">
      <c r="A93" s="389" t="s">
        <v>305</v>
      </c>
      <c r="B93" s="595"/>
      <c r="C93" s="356">
        <f>ROUND(SUM(C71:C91),0)</f>
        <v>0</v>
      </c>
      <c r="D93" s="353">
        <f t="shared" ref="D93:AF93" si="26">ROUND(SUM(D71:D91),0)</f>
        <v>0</v>
      </c>
      <c r="E93" s="357">
        <f t="shared" si="26"/>
        <v>0</v>
      </c>
      <c r="F93" s="356">
        <f t="shared" si="26"/>
        <v>0</v>
      </c>
      <c r="G93" s="353">
        <f t="shared" si="26"/>
        <v>0</v>
      </c>
      <c r="H93" s="357">
        <f t="shared" si="26"/>
        <v>0</v>
      </c>
      <c r="I93" s="356">
        <f t="shared" si="26"/>
        <v>0</v>
      </c>
      <c r="J93" s="353">
        <f t="shared" si="26"/>
        <v>0</v>
      </c>
      <c r="K93" s="357">
        <f t="shared" si="26"/>
        <v>0</v>
      </c>
      <c r="L93" s="356">
        <f t="shared" si="26"/>
        <v>0</v>
      </c>
      <c r="M93" s="353">
        <f t="shared" si="26"/>
        <v>0</v>
      </c>
      <c r="N93" s="357">
        <f t="shared" si="26"/>
        <v>0</v>
      </c>
      <c r="O93" s="356">
        <f t="shared" si="26"/>
        <v>0</v>
      </c>
      <c r="P93" s="353">
        <f t="shared" si="26"/>
        <v>0</v>
      </c>
      <c r="Q93" s="357">
        <f t="shared" si="26"/>
        <v>0</v>
      </c>
      <c r="R93" s="356">
        <f t="shared" si="26"/>
        <v>0</v>
      </c>
      <c r="S93" s="353">
        <f t="shared" si="26"/>
        <v>0</v>
      </c>
      <c r="T93" s="357">
        <f t="shared" si="26"/>
        <v>0</v>
      </c>
      <c r="U93" s="356">
        <f t="shared" si="26"/>
        <v>0</v>
      </c>
      <c r="V93" s="353">
        <f t="shared" si="26"/>
        <v>0</v>
      </c>
      <c r="W93" s="357">
        <f t="shared" si="26"/>
        <v>0</v>
      </c>
      <c r="X93" s="356">
        <f t="shared" si="26"/>
        <v>0</v>
      </c>
      <c r="Y93" s="353">
        <f t="shared" si="26"/>
        <v>0</v>
      </c>
      <c r="Z93" s="357">
        <f t="shared" si="26"/>
        <v>0</v>
      </c>
      <c r="AA93" s="356">
        <f t="shared" si="26"/>
        <v>0</v>
      </c>
      <c r="AB93" s="353">
        <f t="shared" si="26"/>
        <v>0</v>
      </c>
      <c r="AC93" s="357">
        <f t="shared" si="26"/>
        <v>0</v>
      </c>
      <c r="AD93" s="356">
        <f t="shared" si="26"/>
        <v>0</v>
      </c>
      <c r="AE93" s="353">
        <f t="shared" si="26"/>
        <v>0</v>
      </c>
      <c r="AF93" s="357">
        <f t="shared" si="26"/>
        <v>0</v>
      </c>
      <c r="AG93" s="360">
        <f t="shared" ref="AG93:AI93" si="27">SUM(AG71:AG91)</f>
        <v>0</v>
      </c>
      <c r="AH93" s="361">
        <f>SUM(AH71:AH91)</f>
        <v>0</v>
      </c>
      <c r="AI93" s="362">
        <f t="shared" si="27"/>
        <v>0</v>
      </c>
    </row>
    <row r="94" spans="1:38" s="342" customFormat="1" ht="20.100000000000001"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3"/>
      <c r="B96" s="1600"/>
      <c r="C96" s="343"/>
      <c r="D96" s="353">
        <f t="shared" ref="D96:D102" si="28">E96-C96</f>
        <v>0</v>
      </c>
      <c r="E96" s="344"/>
      <c r="F96" s="356"/>
      <c r="G96" s="353">
        <f t="shared" ref="G96:G102" si="29">H96-F96</f>
        <v>0</v>
      </c>
      <c r="H96" s="357"/>
      <c r="I96" s="356"/>
      <c r="J96" s="353">
        <f t="shared" ref="J96:J102" si="30">K96-I96</f>
        <v>0</v>
      </c>
      <c r="K96" s="357"/>
      <c r="L96" s="356"/>
      <c r="M96" s="353">
        <f t="shared" ref="M96:M102" si="31">N96-L96</f>
        <v>0</v>
      </c>
      <c r="N96" s="357"/>
      <c r="O96" s="356"/>
      <c r="P96" s="353">
        <f t="shared" ref="P96:P102" si="32">Q96-O96</f>
        <v>0</v>
      </c>
      <c r="Q96" s="357"/>
      <c r="R96" s="356"/>
      <c r="S96" s="353">
        <f t="shared" ref="S96:S102" si="33">T96-R96</f>
        <v>0</v>
      </c>
      <c r="T96" s="357"/>
      <c r="U96" s="356"/>
      <c r="V96" s="353">
        <f t="shared" ref="V96:V102" si="34">W96-U96</f>
        <v>0</v>
      </c>
      <c r="W96" s="357"/>
      <c r="X96" s="356"/>
      <c r="Y96" s="353">
        <f t="shared" ref="Y96:Y102" si="35">Z96-X96</f>
        <v>0</v>
      </c>
      <c r="Z96" s="357"/>
      <c r="AA96" s="356"/>
      <c r="AB96" s="353">
        <f t="shared" ref="AB96:AB102" si="36">AC96-AA96</f>
        <v>0</v>
      </c>
      <c r="AC96" s="357"/>
      <c r="AD96" s="356"/>
      <c r="AE96" s="353">
        <f t="shared" ref="AE96:AE102" si="37">AF96-AD96</f>
        <v>0</v>
      </c>
      <c r="AF96" s="357"/>
      <c r="AG96" s="360">
        <f t="shared" ref="AG96:AI102" si="38">SUM(C96,F96,I96,L96,O96,R96,U96,X96,AA96,AD96)</f>
        <v>0</v>
      </c>
      <c r="AH96" s="361">
        <f t="shared" si="38"/>
        <v>0</v>
      </c>
      <c r="AI96" s="557">
        <f t="shared" si="38"/>
        <v>0</v>
      </c>
      <c r="AJ96"/>
      <c r="AK96" s="439"/>
      <c r="AL96"/>
    </row>
    <row r="97" spans="1:38" s="342" customFormat="1" ht="17.25" customHeight="1">
      <c r="A97" s="1343"/>
      <c r="B97" s="1600"/>
      <c r="C97" s="343"/>
      <c r="D97" s="353">
        <f t="shared" si="28"/>
        <v>0</v>
      </c>
      <c r="E97" s="344"/>
      <c r="F97" s="356"/>
      <c r="G97" s="353">
        <f t="shared" si="29"/>
        <v>0</v>
      </c>
      <c r="H97" s="357"/>
      <c r="I97" s="356"/>
      <c r="J97" s="353">
        <f t="shared" si="30"/>
        <v>0</v>
      </c>
      <c r="K97" s="357"/>
      <c r="L97" s="356"/>
      <c r="M97" s="353">
        <f t="shared" si="31"/>
        <v>0</v>
      </c>
      <c r="N97" s="357"/>
      <c r="O97" s="356"/>
      <c r="P97" s="353">
        <f t="shared" si="32"/>
        <v>0</v>
      </c>
      <c r="Q97" s="357"/>
      <c r="R97" s="356"/>
      <c r="S97" s="353">
        <f t="shared" si="33"/>
        <v>0</v>
      </c>
      <c r="T97" s="357"/>
      <c r="U97" s="356"/>
      <c r="V97" s="353">
        <f t="shared" si="34"/>
        <v>0</v>
      </c>
      <c r="W97" s="357"/>
      <c r="X97" s="356"/>
      <c r="Y97" s="353">
        <f t="shared" si="35"/>
        <v>0</v>
      </c>
      <c r="Z97" s="357"/>
      <c r="AA97" s="356"/>
      <c r="AB97" s="353">
        <f t="shared" si="36"/>
        <v>0</v>
      </c>
      <c r="AC97" s="357"/>
      <c r="AD97" s="356"/>
      <c r="AE97" s="353">
        <f t="shared" si="37"/>
        <v>0</v>
      </c>
      <c r="AF97" s="357"/>
      <c r="AG97" s="360">
        <f t="shared" si="38"/>
        <v>0</v>
      </c>
      <c r="AH97" s="361">
        <f t="shared" si="38"/>
        <v>0</v>
      </c>
      <c r="AI97" s="557">
        <f t="shared" si="38"/>
        <v>0</v>
      </c>
      <c r="AK97" s="438"/>
    </row>
    <row r="98" spans="1:38" s="342" customFormat="1" ht="17.25" customHeight="1">
      <c r="A98" s="1343"/>
      <c r="B98" s="1600"/>
      <c r="C98" s="343"/>
      <c r="D98" s="353">
        <f t="shared" si="28"/>
        <v>0</v>
      </c>
      <c r="E98" s="344"/>
      <c r="F98" s="343"/>
      <c r="G98" s="353">
        <f t="shared" si="29"/>
        <v>0</v>
      </c>
      <c r="H98" s="344"/>
      <c r="I98" s="343"/>
      <c r="J98" s="353">
        <f t="shared" si="30"/>
        <v>0</v>
      </c>
      <c r="K98" s="344"/>
      <c r="L98" s="343"/>
      <c r="M98" s="353">
        <f t="shared" si="31"/>
        <v>0</v>
      </c>
      <c r="N98" s="344"/>
      <c r="O98" s="343"/>
      <c r="P98" s="353">
        <f t="shared" si="32"/>
        <v>0</v>
      </c>
      <c r="Q98" s="344"/>
      <c r="R98" s="343"/>
      <c r="S98" s="353">
        <f t="shared" si="33"/>
        <v>0</v>
      </c>
      <c r="T98" s="344"/>
      <c r="U98" s="343"/>
      <c r="V98" s="353">
        <f t="shared" si="34"/>
        <v>0</v>
      </c>
      <c r="W98" s="344"/>
      <c r="X98" s="343"/>
      <c r="Y98" s="353">
        <f t="shared" si="35"/>
        <v>0</v>
      </c>
      <c r="Z98" s="344"/>
      <c r="AA98" s="343"/>
      <c r="AB98" s="353">
        <f t="shared" si="36"/>
        <v>0</v>
      </c>
      <c r="AC98" s="344"/>
      <c r="AD98" s="343"/>
      <c r="AE98" s="353">
        <f t="shared" si="37"/>
        <v>0</v>
      </c>
      <c r="AF98" s="344"/>
      <c r="AG98" s="360">
        <f t="shared" si="38"/>
        <v>0</v>
      </c>
      <c r="AH98" s="361">
        <f t="shared" si="38"/>
        <v>0</v>
      </c>
      <c r="AI98" s="557">
        <f t="shared" si="38"/>
        <v>0</v>
      </c>
      <c r="AJ98"/>
      <c r="AK98" s="439"/>
      <c r="AL98" s="13"/>
    </row>
    <row r="99" spans="1:38" s="342" customFormat="1" ht="17.25" customHeight="1">
      <c r="A99" s="1343"/>
      <c r="B99" s="1600"/>
      <c r="C99" s="343"/>
      <c r="D99" s="353">
        <f t="shared" si="28"/>
        <v>0</v>
      </c>
      <c r="E99" s="344"/>
      <c r="F99" s="343"/>
      <c r="G99" s="353">
        <f t="shared" si="29"/>
        <v>0</v>
      </c>
      <c r="H99" s="344"/>
      <c r="I99" s="343"/>
      <c r="J99" s="353">
        <f t="shared" si="30"/>
        <v>0</v>
      </c>
      <c r="K99" s="344"/>
      <c r="L99" s="343"/>
      <c r="M99" s="353">
        <f t="shared" si="31"/>
        <v>0</v>
      </c>
      <c r="N99" s="344"/>
      <c r="O99" s="343"/>
      <c r="P99" s="353">
        <f t="shared" si="32"/>
        <v>0</v>
      </c>
      <c r="Q99" s="344"/>
      <c r="R99" s="343"/>
      <c r="S99" s="353">
        <f t="shared" si="33"/>
        <v>0</v>
      </c>
      <c r="T99" s="344"/>
      <c r="U99" s="343"/>
      <c r="V99" s="353">
        <f t="shared" si="34"/>
        <v>0</v>
      </c>
      <c r="W99" s="344"/>
      <c r="X99" s="343"/>
      <c r="Y99" s="353">
        <f t="shared" si="35"/>
        <v>0</v>
      </c>
      <c r="Z99" s="344"/>
      <c r="AA99" s="343"/>
      <c r="AB99" s="353">
        <f t="shared" si="36"/>
        <v>0</v>
      </c>
      <c r="AC99" s="344"/>
      <c r="AD99" s="343"/>
      <c r="AE99" s="353">
        <f t="shared" si="37"/>
        <v>0</v>
      </c>
      <c r="AF99" s="344"/>
      <c r="AG99" s="360">
        <f t="shared" si="38"/>
        <v>0</v>
      </c>
      <c r="AH99" s="361">
        <f t="shared" si="38"/>
        <v>0</v>
      </c>
      <c r="AI99" s="557">
        <f t="shared" si="38"/>
        <v>0</v>
      </c>
      <c r="AJ99"/>
      <c r="AK99"/>
      <c r="AL99"/>
    </row>
    <row r="100" spans="1:38" s="342" customFormat="1" ht="17.25" customHeight="1">
      <c r="A100" s="1343"/>
      <c r="B100" s="1600"/>
      <c r="C100" s="343"/>
      <c r="D100" s="353">
        <f t="shared" si="28"/>
        <v>0</v>
      </c>
      <c r="E100" s="344"/>
      <c r="F100" s="343"/>
      <c r="G100" s="353">
        <f t="shared" si="29"/>
        <v>0</v>
      </c>
      <c r="H100" s="344"/>
      <c r="I100" s="343"/>
      <c r="J100" s="353">
        <f t="shared" si="30"/>
        <v>0</v>
      </c>
      <c r="K100" s="344"/>
      <c r="L100" s="343"/>
      <c r="M100" s="353">
        <f t="shared" si="31"/>
        <v>0</v>
      </c>
      <c r="N100" s="344"/>
      <c r="O100" s="343"/>
      <c r="P100" s="353">
        <f t="shared" si="32"/>
        <v>0</v>
      </c>
      <c r="Q100" s="344"/>
      <c r="R100" s="343"/>
      <c r="S100" s="353">
        <f t="shared" si="33"/>
        <v>0</v>
      </c>
      <c r="T100" s="344"/>
      <c r="U100" s="343"/>
      <c r="V100" s="353">
        <f t="shared" si="34"/>
        <v>0</v>
      </c>
      <c r="W100" s="344"/>
      <c r="X100" s="343"/>
      <c r="Y100" s="353">
        <f t="shared" si="35"/>
        <v>0</v>
      </c>
      <c r="Z100" s="344"/>
      <c r="AA100" s="343"/>
      <c r="AB100" s="353">
        <f t="shared" si="36"/>
        <v>0</v>
      </c>
      <c r="AC100" s="344"/>
      <c r="AD100" s="343"/>
      <c r="AE100" s="353">
        <f t="shared" si="37"/>
        <v>0</v>
      </c>
      <c r="AF100" s="344"/>
      <c r="AG100" s="360">
        <f t="shared" si="38"/>
        <v>0</v>
      </c>
      <c r="AH100" s="361">
        <f t="shared" si="38"/>
        <v>0</v>
      </c>
      <c r="AI100" s="557">
        <f t="shared" si="38"/>
        <v>0</v>
      </c>
    </row>
    <row r="101" spans="1:38" s="342" customFormat="1" ht="17.25" customHeight="1">
      <c r="A101" s="1343"/>
      <c r="B101" s="1600"/>
      <c r="C101" s="343"/>
      <c r="D101" s="353">
        <f t="shared" si="28"/>
        <v>0</v>
      </c>
      <c r="E101" s="344"/>
      <c r="F101" s="343"/>
      <c r="G101" s="353">
        <f t="shared" si="29"/>
        <v>0</v>
      </c>
      <c r="H101" s="344"/>
      <c r="I101" s="343"/>
      <c r="J101" s="353">
        <f t="shared" si="30"/>
        <v>0</v>
      </c>
      <c r="K101" s="344"/>
      <c r="L101" s="343"/>
      <c r="M101" s="353">
        <f t="shared" si="31"/>
        <v>0</v>
      </c>
      <c r="N101" s="344"/>
      <c r="O101" s="343"/>
      <c r="P101" s="353">
        <f t="shared" si="32"/>
        <v>0</v>
      </c>
      <c r="Q101" s="344"/>
      <c r="R101" s="343"/>
      <c r="S101" s="353">
        <f t="shared" si="33"/>
        <v>0</v>
      </c>
      <c r="T101" s="344"/>
      <c r="U101" s="343"/>
      <c r="V101" s="353">
        <f t="shared" si="34"/>
        <v>0</v>
      </c>
      <c r="W101" s="344"/>
      <c r="X101" s="343"/>
      <c r="Y101" s="353">
        <f t="shared" si="35"/>
        <v>0</v>
      </c>
      <c r="Z101" s="344"/>
      <c r="AA101" s="343"/>
      <c r="AB101" s="353">
        <f t="shared" si="36"/>
        <v>0</v>
      </c>
      <c r="AC101" s="344"/>
      <c r="AD101" s="343"/>
      <c r="AE101" s="353">
        <f t="shared" si="37"/>
        <v>0</v>
      </c>
      <c r="AF101" s="344"/>
      <c r="AG101" s="360">
        <f t="shared" si="38"/>
        <v>0</v>
      </c>
      <c r="AH101" s="361">
        <f t="shared" si="38"/>
        <v>0</v>
      </c>
      <c r="AI101" s="557">
        <f t="shared" si="38"/>
        <v>0</v>
      </c>
    </row>
    <row r="102" spans="1:38" s="342" customFormat="1" ht="17.25" customHeight="1">
      <c r="A102" s="1343"/>
      <c r="B102" s="1600"/>
      <c r="C102" s="343"/>
      <c r="D102" s="353">
        <f t="shared" si="28"/>
        <v>0</v>
      </c>
      <c r="E102" s="344"/>
      <c r="F102" s="343"/>
      <c r="G102" s="353">
        <f t="shared" si="29"/>
        <v>0</v>
      </c>
      <c r="H102" s="344"/>
      <c r="I102" s="343"/>
      <c r="J102" s="353">
        <f t="shared" si="30"/>
        <v>0</v>
      </c>
      <c r="K102" s="344"/>
      <c r="L102" s="343"/>
      <c r="M102" s="353">
        <f t="shared" si="31"/>
        <v>0</v>
      </c>
      <c r="N102" s="344"/>
      <c r="O102" s="343"/>
      <c r="P102" s="353">
        <f t="shared" si="32"/>
        <v>0</v>
      </c>
      <c r="Q102" s="344"/>
      <c r="R102" s="343"/>
      <c r="S102" s="353">
        <f t="shared" si="33"/>
        <v>0</v>
      </c>
      <c r="T102" s="344"/>
      <c r="U102" s="343"/>
      <c r="V102" s="353">
        <f t="shared" si="34"/>
        <v>0</v>
      </c>
      <c r="W102" s="344"/>
      <c r="X102" s="343"/>
      <c r="Y102" s="353">
        <f t="shared" si="35"/>
        <v>0</v>
      </c>
      <c r="Z102" s="344"/>
      <c r="AA102" s="343"/>
      <c r="AB102" s="353">
        <f t="shared" si="36"/>
        <v>0</v>
      </c>
      <c r="AC102" s="344"/>
      <c r="AD102" s="343"/>
      <c r="AE102" s="353">
        <f t="shared" si="37"/>
        <v>0</v>
      </c>
      <c r="AF102" s="344"/>
      <c r="AG102" s="360">
        <f t="shared" si="38"/>
        <v>0</v>
      </c>
      <c r="AH102" s="361">
        <f t="shared" si="38"/>
        <v>0</v>
      </c>
      <c r="AI102" s="557">
        <f t="shared" si="38"/>
        <v>0</v>
      </c>
    </row>
    <row r="103" spans="1:38" s="342" customFormat="1" ht="15" customHeight="1">
      <c r="A103" s="1343"/>
      <c r="B103" s="1600"/>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00000000000001" customHeight="1">
      <c r="A104" s="1345" t="s">
        <v>307</v>
      </c>
      <c r="B104" s="1602"/>
      <c r="C104" s="356">
        <f>ROUND(SUM(C96:C102),0)</f>
        <v>0</v>
      </c>
      <c r="D104" s="353">
        <f t="shared" ref="D104:AF104" si="39">ROUND(SUM(D96:D102),0)</f>
        <v>0</v>
      </c>
      <c r="E104" s="357">
        <f t="shared" si="39"/>
        <v>0</v>
      </c>
      <c r="F104" s="356">
        <f t="shared" si="39"/>
        <v>0</v>
      </c>
      <c r="G104" s="353">
        <f t="shared" si="39"/>
        <v>0</v>
      </c>
      <c r="H104" s="357">
        <f t="shared" si="39"/>
        <v>0</v>
      </c>
      <c r="I104" s="356">
        <f t="shared" si="39"/>
        <v>0</v>
      </c>
      <c r="J104" s="353">
        <f t="shared" si="39"/>
        <v>0</v>
      </c>
      <c r="K104" s="357">
        <f t="shared" si="39"/>
        <v>0</v>
      </c>
      <c r="L104" s="356">
        <f t="shared" si="39"/>
        <v>0</v>
      </c>
      <c r="M104" s="353">
        <f t="shared" si="39"/>
        <v>0</v>
      </c>
      <c r="N104" s="357">
        <f t="shared" si="39"/>
        <v>0</v>
      </c>
      <c r="O104" s="356">
        <f t="shared" si="39"/>
        <v>0</v>
      </c>
      <c r="P104" s="353">
        <f t="shared" si="39"/>
        <v>0</v>
      </c>
      <c r="Q104" s="357">
        <f t="shared" si="39"/>
        <v>0</v>
      </c>
      <c r="R104" s="356">
        <f t="shared" si="39"/>
        <v>0</v>
      </c>
      <c r="S104" s="353">
        <f t="shared" si="39"/>
        <v>0</v>
      </c>
      <c r="T104" s="357">
        <f t="shared" si="39"/>
        <v>0</v>
      </c>
      <c r="U104" s="356">
        <f t="shared" si="39"/>
        <v>0</v>
      </c>
      <c r="V104" s="353">
        <f t="shared" si="39"/>
        <v>0</v>
      </c>
      <c r="W104" s="357">
        <f t="shared" si="39"/>
        <v>0</v>
      </c>
      <c r="X104" s="356">
        <f t="shared" si="39"/>
        <v>0</v>
      </c>
      <c r="Y104" s="353">
        <f t="shared" si="39"/>
        <v>0</v>
      </c>
      <c r="Z104" s="357">
        <f t="shared" si="39"/>
        <v>0</v>
      </c>
      <c r="AA104" s="356">
        <f t="shared" si="39"/>
        <v>0</v>
      </c>
      <c r="AB104" s="353">
        <f t="shared" si="39"/>
        <v>0</v>
      </c>
      <c r="AC104" s="357">
        <f t="shared" si="39"/>
        <v>0</v>
      </c>
      <c r="AD104" s="356">
        <f t="shared" si="39"/>
        <v>0</v>
      </c>
      <c r="AE104" s="353">
        <f t="shared" si="39"/>
        <v>0</v>
      </c>
      <c r="AF104" s="357">
        <f t="shared" si="39"/>
        <v>0</v>
      </c>
      <c r="AG104" s="360">
        <f t="shared" ref="AG104" si="40">SUM(AG96:AG102)</f>
        <v>0</v>
      </c>
      <c r="AH104" s="361">
        <f>SUM(AH96:AH102)</f>
        <v>0</v>
      </c>
      <c r="AI104" s="362">
        <f t="shared" ref="AI104" si="41">SUM(AI96:AI102)</f>
        <v>0</v>
      </c>
    </row>
    <row r="105" spans="1:38" s="342" customFormat="1" ht="20.100000000000001"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00000000000001"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(6)'!A72</f>
        <v>Template last modified</v>
      </c>
      <c r="AI106" s="559" t="e">
        <f>'Summary (6)'!C72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c r="A120" s="480" t="s">
        <v>231</v>
      </c>
      <c r="B120" s="480"/>
      <c r="C120" s="560">
        <f>'Summary (8)'!E87</f>
        <v>1</v>
      </c>
      <c r="D120" s="560">
        <f>'Summary (8)'!F87</f>
        <v>1</v>
      </c>
      <c r="E120" s="560">
        <f>'Summary (8)'!G87</f>
        <v>1</v>
      </c>
      <c r="F120" s="560">
        <f>'Summary (8)'!H87</f>
        <v>2</v>
      </c>
      <c r="G120" s="560">
        <f>'Summary (8)'!I87</f>
        <v>2</v>
      </c>
      <c r="H120" s="560">
        <f>'Summary (8)'!J87</f>
        <v>2</v>
      </c>
      <c r="I120" s="560">
        <f>'Summary (8)'!K87</f>
        <v>3</v>
      </c>
      <c r="J120" s="560">
        <f>'Summary (8)'!L87</f>
        <v>3</v>
      </c>
      <c r="K120" s="560">
        <f>'Summary (8)'!M87</f>
        <v>3</v>
      </c>
      <c r="L120" s="560">
        <f>'Summary (8)'!N87</f>
        <v>4</v>
      </c>
      <c r="M120" s="560">
        <f>'Summary (8)'!O87</f>
        <v>4</v>
      </c>
      <c r="N120" s="560">
        <f>'Summary (8)'!P87</f>
        <v>4</v>
      </c>
      <c r="O120" s="560">
        <f>'Summary (8)'!Q87</f>
        <v>5</v>
      </c>
      <c r="P120" s="560">
        <f>'Summary (8)'!R87</f>
        <v>5</v>
      </c>
      <c r="Q120" s="560">
        <f>'Summary (8)'!S87</f>
        <v>5</v>
      </c>
      <c r="R120" s="560">
        <f>'Summary (8)'!T87</f>
        <v>6</v>
      </c>
      <c r="S120" s="560">
        <f>'Summary (8)'!U87</f>
        <v>6</v>
      </c>
      <c r="T120" s="560">
        <f>'Summary (8)'!V87</f>
        <v>6</v>
      </c>
      <c r="U120" s="560">
        <f>'Summary (8)'!W87</f>
        <v>7</v>
      </c>
      <c r="V120" s="560">
        <f>'Summary (8)'!X87</f>
        <v>7</v>
      </c>
      <c r="W120" s="560">
        <f>'Summary (8)'!Y87</f>
        <v>7</v>
      </c>
      <c r="X120" s="560">
        <f>'Summary (8)'!Z87</f>
        <v>8</v>
      </c>
      <c r="Y120" s="560">
        <f>'Summary (8)'!AA87</f>
        <v>8</v>
      </c>
      <c r="Z120" s="560">
        <f>'Summary (8)'!AB87</f>
        <v>8</v>
      </c>
      <c r="AA120" s="560">
        <f>'Summary (8)'!AC87</f>
        <v>9</v>
      </c>
      <c r="AB120" s="560">
        <f>'Summary (8)'!AD87</f>
        <v>9</v>
      </c>
      <c r="AC120" s="560">
        <f>'Summary (8)'!AE87</f>
        <v>9</v>
      </c>
      <c r="AD120" s="560">
        <f>'Summary (8)'!AF87</f>
        <v>10</v>
      </c>
      <c r="AE120" s="560">
        <f>'Summary (8)'!AG87</f>
        <v>10</v>
      </c>
      <c r="AF120" s="560">
        <f>'Summary (8)'!AH87</f>
        <v>10</v>
      </c>
      <c r="AG120" s="560">
        <f>AE120</f>
        <v>10</v>
      </c>
      <c r="AH120" s="560">
        <f>AF120</f>
        <v>10</v>
      </c>
      <c r="AI120" s="560">
        <f>AG120</f>
        <v>10</v>
      </c>
    </row>
    <row r="121" spans="1:35" s="31" customFormat="1">
      <c r="A121" s="481" t="s">
        <v>232</v>
      </c>
      <c r="B121" s="481"/>
      <c r="C121" s="561" t="e">
        <f>'Summary (8)'!E88</f>
        <v>#REF!</v>
      </c>
      <c r="D121" s="561" t="e">
        <f>'Summary (8)'!F88</f>
        <v>#REF!</v>
      </c>
      <c r="E121" s="561">
        <f>'Summary (8)'!G88</f>
        <v>45413</v>
      </c>
      <c r="F121" s="561" t="e">
        <f>'Summary (8)'!H88</f>
        <v>#REF!</v>
      </c>
      <c r="G121" s="561" t="e">
        <f>'Summary (8)'!I88</f>
        <v>#REF!</v>
      </c>
      <c r="H121" s="561">
        <f>'Summary (8)'!J88</f>
        <v>45474</v>
      </c>
      <c r="I121" s="561" t="e">
        <f>'Summary (8)'!K88</f>
        <v>#REF!</v>
      </c>
      <c r="J121" s="561" t="e">
        <f>'Summary (8)'!L88</f>
        <v>#REF!</v>
      </c>
      <c r="K121" s="561">
        <f>'Summary (8)'!M88</f>
        <v>45839</v>
      </c>
      <c r="L121" s="561" t="e">
        <f>'Summary (8)'!N88</f>
        <v>#REF!</v>
      </c>
      <c r="M121" s="561" t="e">
        <f>'Summary (8)'!O88</f>
        <v>#REF!</v>
      </c>
      <c r="N121" s="561">
        <f>'Summary (8)'!P88</f>
        <v>46204</v>
      </c>
      <c r="O121" s="561" t="e">
        <f>'Summary (8)'!Q88</f>
        <v>#REF!</v>
      </c>
      <c r="P121" s="561" t="e">
        <f>'Summary (8)'!R88</f>
        <v>#REF!</v>
      </c>
      <c r="Q121" s="561">
        <f>'Summary (8)'!S88</f>
        <v>46569</v>
      </c>
      <c r="R121" s="561" t="e">
        <f>'Summary (8)'!T88</f>
        <v>#REF!</v>
      </c>
      <c r="S121" s="561" t="e">
        <f>'Summary (8)'!U88</f>
        <v>#REF!</v>
      </c>
      <c r="T121" s="561" t="e">
        <f>'Summary (8)'!V88</f>
        <v>#REF!</v>
      </c>
      <c r="U121" s="561" t="e">
        <f>'Summary (8)'!W88</f>
        <v>#REF!</v>
      </c>
      <c r="V121" s="561" t="e">
        <f>'Summary (8)'!X88</f>
        <v>#REF!</v>
      </c>
      <c r="W121" s="561" t="e">
        <f>'Summary (8)'!Y88</f>
        <v>#REF!</v>
      </c>
      <c r="X121" s="561" t="e">
        <f>'Summary (8)'!Z88</f>
        <v>#REF!</v>
      </c>
      <c r="Y121" s="561" t="e">
        <f>'Summary (8)'!AA88</f>
        <v>#REF!</v>
      </c>
      <c r="Z121" s="561" t="e">
        <f>'Summary (8)'!AB88</f>
        <v>#REF!</v>
      </c>
      <c r="AA121" s="561" t="e">
        <f>'Summary (8)'!AC88</f>
        <v>#REF!</v>
      </c>
      <c r="AB121" s="561" t="e">
        <f>'Summary (8)'!AD88</f>
        <v>#REF!</v>
      </c>
      <c r="AC121" s="561" t="e">
        <f>'Summary (8)'!AE88</f>
        <v>#REF!</v>
      </c>
      <c r="AD121" s="561" t="e">
        <f>'Summary (8)'!AF88</f>
        <v>#REF!</v>
      </c>
      <c r="AE121" s="561" t="e">
        <f>'Summary (8)'!AG88</f>
        <v>#REF!</v>
      </c>
      <c r="AF121" s="561" t="e">
        <f>'Summary (8)'!AH88</f>
        <v>#REF!</v>
      </c>
      <c r="AG121" s="561">
        <f>'Summary (8)'!AI88</f>
        <v>45413</v>
      </c>
      <c r="AH121" s="561">
        <f>'Summary (8)'!AJ88</f>
        <v>45413</v>
      </c>
      <c r="AI121" s="561">
        <f>'Summary (8)'!AK88</f>
        <v>45413</v>
      </c>
    </row>
    <row r="122" spans="1:35" s="31" customFormat="1">
      <c r="A122" s="481" t="s">
        <v>233</v>
      </c>
      <c r="B122" s="481"/>
      <c r="C122" s="561" t="e">
        <f>'Summary (8)'!E89</f>
        <v>#REF!</v>
      </c>
      <c r="D122" s="561" t="e">
        <f>'Summary (8)'!F89</f>
        <v>#REF!</v>
      </c>
      <c r="E122" s="561">
        <f>'Summary (8)'!G89</f>
        <v>45473</v>
      </c>
      <c r="F122" s="561" t="e">
        <f>'Summary (8)'!H89</f>
        <v>#REF!</v>
      </c>
      <c r="G122" s="561" t="e">
        <f>'Summary (8)'!I89</f>
        <v>#REF!</v>
      </c>
      <c r="H122" s="561">
        <f>'Summary (8)'!J89</f>
        <v>45838</v>
      </c>
      <c r="I122" s="561" t="e">
        <f>'Summary (8)'!K89</f>
        <v>#REF!</v>
      </c>
      <c r="J122" s="561" t="e">
        <f>'Summary (8)'!L89</f>
        <v>#REF!</v>
      </c>
      <c r="K122" s="561">
        <f>'Summary (8)'!M89</f>
        <v>46203</v>
      </c>
      <c r="L122" s="561" t="e">
        <f>'Summary (8)'!N89</f>
        <v>#REF!</v>
      </c>
      <c r="M122" s="561" t="e">
        <f>'Summary (8)'!O89</f>
        <v>#REF!</v>
      </c>
      <c r="N122" s="561">
        <f>'Summary (8)'!P89</f>
        <v>46568</v>
      </c>
      <c r="O122" s="561" t="e">
        <f>'Summary (8)'!Q89</f>
        <v>#REF!</v>
      </c>
      <c r="P122" s="561" t="e">
        <f>'Summary (8)'!R89</f>
        <v>#REF!</v>
      </c>
      <c r="Q122" s="561">
        <f>'Summary (8)'!S89</f>
        <v>46934</v>
      </c>
      <c r="R122" s="561" t="e">
        <f>'Summary (8)'!T89</f>
        <v>#REF!</v>
      </c>
      <c r="S122" s="561" t="e">
        <f>'Summary (8)'!U89</f>
        <v>#REF!</v>
      </c>
      <c r="T122" s="561" t="e">
        <f>'Summary (8)'!V89</f>
        <v>#REF!</v>
      </c>
      <c r="U122" s="561" t="e">
        <f>'Summary (8)'!W89</f>
        <v>#REF!</v>
      </c>
      <c r="V122" s="561" t="e">
        <f>'Summary (8)'!X89</f>
        <v>#REF!</v>
      </c>
      <c r="W122" s="561" t="e">
        <f>'Summary (8)'!Y89</f>
        <v>#REF!</v>
      </c>
      <c r="X122" s="561" t="e">
        <f>'Summary (8)'!Z89</f>
        <v>#REF!</v>
      </c>
      <c r="Y122" s="561" t="e">
        <f>'Summary (8)'!AA89</f>
        <v>#REF!</v>
      </c>
      <c r="Z122" s="561" t="e">
        <f>'Summary (8)'!AB89</f>
        <v>#REF!</v>
      </c>
      <c r="AA122" s="561" t="e">
        <f>'Summary (8)'!AC89</f>
        <v>#REF!</v>
      </c>
      <c r="AB122" s="561" t="e">
        <f>'Summary (8)'!AD89</f>
        <v>#REF!</v>
      </c>
      <c r="AC122" s="561" t="e">
        <f>'Summary (8)'!AE89</f>
        <v>#REF!</v>
      </c>
      <c r="AD122" s="561" t="e">
        <f>'Summary (8)'!AF89</f>
        <v>#REF!</v>
      </c>
      <c r="AE122" s="561" t="e">
        <f>'Summary (8)'!AG89</f>
        <v>#REF!</v>
      </c>
      <c r="AF122" s="561" t="e">
        <f>'Summary (8)'!AH89</f>
        <v>#REF!</v>
      </c>
      <c r="AG122" s="561">
        <f>'Summary (8)'!AI89</f>
        <v>47238</v>
      </c>
      <c r="AH122" s="561">
        <f>'Summary (8)'!AJ89</f>
        <v>47238</v>
      </c>
      <c r="AI122" s="561">
        <f>'Summary (8)'!AK89</f>
        <v>47238</v>
      </c>
    </row>
    <row r="123" spans="1:35">
      <c r="A123" s="480" t="s">
        <v>220</v>
      </c>
      <c r="B123" s="480"/>
      <c r="C123" s="561">
        <f>'Summary (8)'!E90</f>
        <v>0</v>
      </c>
      <c r="D123" s="561">
        <f>'Summary (8)'!F90</f>
        <v>0</v>
      </c>
      <c r="E123" s="561">
        <f>'Summary (8)'!G90</f>
        <v>0</v>
      </c>
      <c r="F123" s="561">
        <f>'Summary (8)'!H90</f>
        <v>0</v>
      </c>
      <c r="G123" s="561">
        <f>'Summary (8)'!I90</f>
        <v>0</v>
      </c>
      <c r="H123" s="561">
        <f>'Summary (8)'!J90</f>
        <v>0</v>
      </c>
      <c r="I123" s="561">
        <f>'Summary (8)'!K90</f>
        <v>0</v>
      </c>
      <c r="J123" s="561">
        <f>'Summary (8)'!L90</f>
        <v>0</v>
      </c>
      <c r="K123" s="561">
        <f>'Summary (8)'!M90</f>
        <v>0</v>
      </c>
      <c r="L123" s="561">
        <f>'Summary (8)'!N90</f>
        <v>0</v>
      </c>
      <c r="M123" s="561">
        <f>'Summary (8)'!O90</f>
        <v>0</v>
      </c>
      <c r="N123" s="561">
        <f>'Summary (8)'!P90</f>
        <v>0</v>
      </c>
      <c r="O123" s="561">
        <f>'Summary (8)'!Q90</f>
        <v>0</v>
      </c>
      <c r="P123" s="561">
        <f>'Summary (8)'!R90</f>
        <v>0</v>
      </c>
      <c r="Q123" s="561">
        <f>'Summary (8)'!S90</f>
        <v>0</v>
      </c>
      <c r="R123" s="561">
        <f>'Summary (8)'!T90</f>
        <v>0</v>
      </c>
      <c r="S123" s="561">
        <f>'Summary (8)'!U90</f>
        <v>0</v>
      </c>
      <c r="T123" s="561">
        <f>'Summary (8)'!V90</f>
        <v>0</v>
      </c>
      <c r="U123" s="561">
        <f>'Summary (8)'!W90</f>
        <v>0</v>
      </c>
      <c r="V123" s="561">
        <f>'Summary (8)'!X90</f>
        <v>0</v>
      </c>
      <c r="W123" s="561">
        <f>'Summary (8)'!Y90</f>
        <v>0</v>
      </c>
      <c r="X123" s="561">
        <f>'Summary (8)'!Z90</f>
        <v>0</v>
      </c>
      <c r="Y123" s="561">
        <f>'Summary (8)'!AA90</f>
        <v>0</v>
      </c>
      <c r="Z123" s="561">
        <f>'Summary (8)'!AB90</f>
        <v>0</v>
      </c>
      <c r="AA123" s="561">
        <f>'Summary (8)'!AC90</f>
        <v>0</v>
      </c>
      <c r="AB123" s="561">
        <f>'Summary (8)'!AD90</f>
        <v>0</v>
      </c>
      <c r="AC123" s="561">
        <f>'Summary (8)'!AE90</f>
        <v>0</v>
      </c>
      <c r="AD123" s="561">
        <f>'Summary (8)'!AF90</f>
        <v>0</v>
      </c>
      <c r="AE123" s="561">
        <f>'Summary (8)'!AG90</f>
        <v>0</v>
      </c>
      <c r="AF123" s="561">
        <f>'Summary (8)'!AH90</f>
        <v>0</v>
      </c>
      <c r="AG123" s="561">
        <f>'Summary (8)'!AI90</f>
        <v>0</v>
      </c>
      <c r="AH123" s="561">
        <f>'Summary (8)'!AJ90</f>
        <v>0</v>
      </c>
      <c r="AI123" s="561">
        <f>'Summary (8)'!AK90</f>
        <v>0</v>
      </c>
    </row>
    <row r="124" spans="1:35">
      <c r="A124" s="480" t="s">
        <v>234</v>
      </c>
      <c r="B124" s="480"/>
      <c r="C124" s="562" t="e">
        <f>'Summary (8)'!E91</f>
        <v>#REF!</v>
      </c>
      <c r="D124" s="562" t="e">
        <f>'Summary (8)'!F91</f>
        <v>#REF!</v>
      </c>
      <c r="E124" s="562" t="e">
        <f>'Summary (8)'!G91</f>
        <v>#REF!</v>
      </c>
      <c r="F124" s="562" t="e">
        <f>'Summary (8)'!H91</f>
        <v>#REF!</v>
      </c>
      <c r="G124" s="562" t="e">
        <f>'Summary (8)'!I91</f>
        <v>#REF!</v>
      </c>
      <c r="H124" s="562" t="e">
        <f>'Summary (8)'!J91</f>
        <v>#REF!</v>
      </c>
      <c r="I124" s="562" t="e">
        <f>'Summary (8)'!K91</f>
        <v>#REF!</v>
      </c>
      <c r="J124" s="562" t="e">
        <f>'Summary (8)'!L91</f>
        <v>#REF!</v>
      </c>
      <c r="K124" s="562" t="e">
        <f>'Summary (8)'!M91</f>
        <v>#REF!</v>
      </c>
      <c r="L124" s="562" t="e">
        <f>'Summary (8)'!N91</f>
        <v>#REF!</v>
      </c>
      <c r="M124" s="562" t="e">
        <f>'Summary (8)'!O91</f>
        <v>#REF!</v>
      </c>
      <c r="N124" s="562" t="e">
        <f>'Summary (8)'!P91</f>
        <v>#REF!</v>
      </c>
      <c r="O124" s="562" t="e">
        <f>'Summary (8)'!Q91</f>
        <v>#REF!</v>
      </c>
      <c r="P124" s="562" t="e">
        <f>'Summary (8)'!R91</f>
        <v>#REF!</v>
      </c>
      <c r="Q124" s="562" t="e">
        <f>'Summary (8)'!S91</f>
        <v>#REF!</v>
      </c>
      <c r="R124" s="562" t="e">
        <f>'Summary (8)'!T91</f>
        <v>#REF!</v>
      </c>
      <c r="S124" s="562" t="e">
        <f>'Summary (8)'!U91</f>
        <v>#REF!</v>
      </c>
      <c r="T124" s="562" t="e">
        <f>'Summary (8)'!V91</f>
        <v>#REF!</v>
      </c>
      <c r="U124" s="562" t="e">
        <f>'Summary (8)'!W91</f>
        <v>#REF!</v>
      </c>
      <c r="V124" s="562" t="e">
        <f>'Summary (8)'!X91</f>
        <v>#REF!</v>
      </c>
      <c r="W124" s="562" t="e">
        <f>'Summary (8)'!Y91</f>
        <v>#REF!</v>
      </c>
      <c r="X124" s="562" t="e">
        <f>'Summary (8)'!Z91</f>
        <v>#REF!</v>
      </c>
      <c r="Y124" s="562" t="e">
        <f>'Summary (8)'!AA91</f>
        <v>#REF!</v>
      </c>
      <c r="Z124" s="562" t="e">
        <f>'Summary (8)'!AB91</f>
        <v>#REF!</v>
      </c>
      <c r="AA124" s="562" t="e">
        <f>'Summary (8)'!AC91</f>
        <v>#REF!</v>
      </c>
      <c r="AB124" s="562" t="e">
        <f>'Summary (8)'!AD91</f>
        <v>#REF!</v>
      </c>
      <c r="AC124" s="562" t="e">
        <f>'Summary (8)'!AE91</f>
        <v>#REF!</v>
      </c>
      <c r="AD124" s="562" t="e">
        <f>'Summary (8)'!AF91</f>
        <v>#REF!</v>
      </c>
      <c r="AE124" s="562" t="e">
        <f>'Summary (8)'!AG91</f>
        <v>#REF!</v>
      </c>
      <c r="AF124" s="562" t="e">
        <f>'Summary (8)'!AH91</f>
        <v>#REF!</v>
      </c>
    </row>
    <row r="125" spans="1:35" s="524" customFormat="1">
      <c r="A125" s="523" t="s">
        <v>309</v>
      </c>
      <c r="B125" s="523"/>
      <c r="C125" s="525">
        <f>'Summary (8)'!E26</f>
        <v>0</v>
      </c>
      <c r="D125" s="525">
        <f>'Summary (8)'!F26</f>
        <v>0</v>
      </c>
      <c r="E125" s="525">
        <f>'Summary (8)'!G26</f>
        <v>0</v>
      </c>
      <c r="F125" s="525">
        <f>'Summary (8)'!H26</f>
        <v>0</v>
      </c>
      <c r="G125" s="525">
        <f>'Summary (8)'!I26</f>
        <v>0</v>
      </c>
      <c r="H125" s="525">
        <f>'Summary (8)'!J26</f>
        <v>0</v>
      </c>
      <c r="I125" s="525">
        <f>'Summary (8)'!K26</f>
        <v>0</v>
      </c>
      <c r="J125" s="525">
        <f>'Summary (8)'!L26</f>
        <v>0</v>
      </c>
      <c r="K125" s="525">
        <f>'Summary (8)'!M26</f>
        <v>0</v>
      </c>
      <c r="L125" s="525">
        <f>'Summary (8)'!N26</f>
        <v>0</v>
      </c>
      <c r="M125" s="525">
        <f>'Summary (8)'!O26</f>
        <v>0</v>
      </c>
      <c r="N125" s="525">
        <f>'Summary (8)'!P26</f>
        <v>0</v>
      </c>
      <c r="O125" s="525">
        <f>'Summary (8)'!Q26</f>
        <v>0</v>
      </c>
      <c r="P125" s="525">
        <f>'Summary (8)'!R26</f>
        <v>0</v>
      </c>
      <c r="Q125" s="525">
        <f>'Summary (8)'!S26</f>
        <v>0</v>
      </c>
      <c r="R125" s="525">
        <f>'Summary (8)'!T26</f>
        <v>0</v>
      </c>
      <c r="S125" s="525">
        <f>'Summary (8)'!U26</f>
        <v>0</v>
      </c>
      <c r="T125" s="525">
        <f>'Summary (8)'!V26</f>
        <v>0</v>
      </c>
      <c r="U125" s="525">
        <f>'Summary (8)'!W26</f>
        <v>0</v>
      </c>
      <c r="V125" s="525">
        <f>'Summary (8)'!X26</f>
        <v>0</v>
      </c>
      <c r="W125" s="525">
        <f>'Summary (8)'!Y26</f>
        <v>0</v>
      </c>
      <c r="X125" s="525">
        <f>'Summary (8)'!Z26</f>
        <v>0</v>
      </c>
      <c r="Y125" s="525">
        <f>'Summary (8)'!AA26</f>
        <v>0</v>
      </c>
      <c r="Z125" s="525">
        <f>'Summary (8)'!AB26</f>
        <v>0</v>
      </c>
      <c r="AA125" s="525">
        <f>'Summary (8)'!AC26</f>
        <v>0</v>
      </c>
      <c r="AB125" s="525">
        <f>'Summary (8)'!AD26</f>
        <v>0</v>
      </c>
      <c r="AC125" s="525">
        <f>'Summary (8)'!AE26</f>
        <v>0</v>
      </c>
      <c r="AD125" s="525">
        <f>'Summary (8)'!AF26</f>
        <v>0</v>
      </c>
      <c r="AE125" s="525">
        <f>'Summary (8)'!AG26</f>
        <v>0</v>
      </c>
      <c r="AF125" s="525">
        <f>'Summary (8)'!AH26</f>
        <v>0</v>
      </c>
      <c r="AG125" s="522"/>
      <c r="AH125" s="522"/>
      <c r="AI125" s="522"/>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144" priority="3">
      <formula>$A14=""</formula>
    </cfRule>
  </conditionalFormatting>
  <conditionalFormatting sqref="C14:AF106">
    <cfRule type="expression" dxfId="143" priority="2">
      <formula>C$123&gt;C$122</formula>
    </cfRule>
  </conditionalFormatting>
  <conditionalFormatting sqref="C82:AF102">
    <cfRule type="expression" dxfId="142"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141" priority="16">
      <formula>LEN(TRIM(E14))=0</formula>
    </cfRule>
  </conditionalFormatting>
  <conditionalFormatting sqref="F91">
    <cfRule type="containsBlanks" dxfId="140" priority="12">
      <formula>LEN(TRIM(F91))=0</formula>
    </cfRule>
  </conditionalFormatting>
  <conditionalFormatting sqref="I91">
    <cfRule type="containsBlanks" dxfId="139" priority="11">
      <formula>LEN(TRIM(I91))=0</formula>
    </cfRule>
  </conditionalFormatting>
  <conditionalFormatting sqref="L91">
    <cfRule type="containsBlanks" dxfId="138" priority="10">
      <formula>LEN(TRIM(L91))=0</formula>
    </cfRule>
  </conditionalFormatting>
  <conditionalFormatting sqref="O91">
    <cfRule type="containsBlanks" dxfId="137" priority="9">
      <formula>LEN(TRIM(O91))=0</formula>
    </cfRule>
  </conditionalFormatting>
  <conditionalFormatting sqref="R91">
    <cfRule type="containsBlanks" dxfId="136" priority="8">
      <formula>LEN(TRIM(R91))=0</formula>
    </cfRule>
  </conditionalFormatting>
  <conditionalFormatting sqref="U91">
    <cfRule type="containsBlanks" dxfId="135" priority="7">
      <formula>LEN(TRIM(U91))=0</formula>
    </cfRule>
  </conditionalFormatting>
  <conditionalFormatting sqref="X91">
    <cfRule type="containsBlanks" dxfId="134" priority="6">
      <formula>LEN(TRIM(X91))=0</formula>
    </cfRule>
  </conditionalFormatting>
  <conditionalFormatting sqref="AA91">
    <cfRule type="containsBlanks" dxfId="133" priority="5">
      <formula>LEN(TRIM(AA91))=0</formula>
    </cfRule>
  </conditionalFormatting>
  <conditionalFormatting sqref="AD91">
    <cfRule type="containsBlanks" dxfId="132" priority="4">
      <formula>LEN(TRIM(AD91))=0</formula>
    </cfRule>
  </conditionalFormatting>
  <dataValidations count="1">
    <dataValidation type="whole" allowBlank="1" showInputMessage="1" showErrorMessage="1" sqref="AC57:AC66 Z57:Z66 W57:W66 T57:T66 Q57:Q66 N57:N66 K57:K66 H57:H66 E57:E66 AF57:AF66" xr:uid="{33F0C947-5810-49A7-976A-5AEDDD390D3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32" id="{18B24E3C-14D9-4138-8BB6-789F19AC5E58}">
            <xm:f>C$120&gt;'Summary - SS'!#REF!</xm:f>
            <x14:dxf>
              <fill>
                <patternFill>
                  <bgColor theme="0" tint="-0.499984740745262"/>
                </patternFill>
              </fill>
            </x14:dxf>
          </x14:cfRule>
          <xm:sqref>C9:AF106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J208"/>
  <sheetViews>
    <sheetView showZeros="0" zoomScale="115" zoomScaleNormal="115" workbookViewId="0">
      <pane ySplit="2" topLeftCell="A42"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80" customWidth="1"/>
    <col min="4" max="4" width="67.7109375" style="4" customWidth="1"/>
    <col min="5" max="5" width="26.7109375" style="8" customWidth="1"/>
    <col min="6" max="6" width="20.7109375" style="8" customWidth="1"/>
    <col min="7" max="7" width="16" style="703" customWidth="1"/>
    <col min="8" max="8" width="20.5703125" style="703" customWidth="1"/>
    <col min="9" max="9" width="20.5703125" style="8" customWidth="1"/>
    <col min="10" max="10" width="19.7109375" style="8" customWidth="1"/>
    <col min="11" max="16384" width="10.85546875" style="8"/>
  </cols>
  <sheetData>
    <row r="1" spans="1:10" ht="13.5" thickBot="1">
      <c r="A1" s="9" t="s">
        <v>325</v>
      </c>
      <c r="B1" s="1463" t="s">
        <v>326</v>
      </c>
      <c r="C1" s="1463"/>
      <c r="I1" s="685" t="s">
        <v>327</v>
      </c>
      <c r="J1" s="686" t="s">
        <v>328</v>
      </c>
    </row>
    <row r="2" spans="1:10" ht="27.75" customHeight="1" thickBot="1">
      <c r="A2" s="225">
        <f>'Summary (8)'!B12</f>
        <v>0</v>
      </c>
      <c r="B2" s="1464"/>
      <c r="C2" s="1465"/>
      <c r="D2" s="665"/>
      <c r="F2" s="207"/>
      <c r="I2" s="687" t="str">
        <f>IFERROR(VLOOKUP(B2,'Dropdown Lists'!F:G,2,FALSE), "auto-populate")</f>
        <v>auto-populate</v>
      </c>
      <c r="J2" s="688" t="str">
        <f>IFERROR(VLOOKUP(B2,'Dropdown Lists'!F:H,3,FALSE),"auto-populate")</f>
        <v>auto-populate</v>
      </c>
    </row>
    <row r="3" spans="1:10" s="4" customFormat="1" ht="38.25">
      <c r="A3" s="718" t="s">
        <v>329</v>
      </c>
      <c r="B3" s="211" t="s">
        <v>317</v>
      </c>
      <c r="C3" s="212" t="s">
        <v>318</v>
      </c>
      <c r="D3" s="211" t="s">
        <v>330</v>
      </c>
      <c r="E3" s="211" t="s">
        <v>331</v>
      </c>
      <c r="F3" s="663" t="s">
        <v>332</v>
      </c>
      <c r="G3" s="704"/>
      <c r="H3" s="704"/>
      <c r="I3" s="14"/>
    </row>
    <row r="4" spans="1:10">
      <c r="A4" s="826">
        <f>'Salary Detail (8)'!A15</f>
        <v>0</v>
      </c>
      <c r="B4" s="6" t="e" cm="1">
        <f t="array" ref="B4">INDEX('Salary Detail (8)'!$C15:$BT15,0,MATCH(1,('Salary Detail (8)'!$C$14:$BT$14='Budget Narrative (8)'!$B$3)*('Salary Detail (8)'!$C$75:$BT$75='Budget Narrative (8)'!$I$2),0))</f>
        <v>#N/A</v>
      </c>
      <c r="C4" s="195" t="e">
        <f t="array" ref="C4">INDEX('Salary Detail (8)'!$C15:$BT15,0,MATCH(1,('Salary Detail (8)'!$C$13:$BT$13="New")*('Salary Detail (8)'!$C$75:$BT$75='Budget Narrative (8)'!$I$2),0))</f>
        <v>#N/A</v>
      </c>
      <c r="D4" s="653"/>
      <c r="E4" s="653"/>
      <c r="F4" s="664"/>
      <c r="I4" s="7"/>
      <c r="J4" s="14"/>
    </row>
    <row r="5" spans="1:10">
      <c r="A5" s="826">
        <f>'Salary Detail (8)'!A16</f>
        <v>0</v>
      </c>
      <c r="B5" s="6" t="e">
        <f t="array" ref="B5">INDEX('Salary Detail (8)'!$C16:$BT16,0,MATCH(1,('Salary Detail (8)'!$C$14:$BT$14='Budget Narrative (8)'!$B$3)*('Salary Detail (8)'!$C$75:$BT$75='Budget Narrative (8)'!$I$2),0))</f>
        <v>#N/A</v>
      </c>
      <c r="C5" s="195" t="e">
        <f t="array" ref="C5">INDEX('Salary Detail (8)'!$C16:$BT16,0,MATCH(1,('Salary Detail (8)'!$C$13:$BT$13="New")*('Salary Detail (8)'!$C$75:$BT$75='Budget Narrative (8)'!$I$2),0))</f>
        <v>#N/A</v>
      </c>
      <c r="D5" s="653"/>
      <c r="E5" s="10"/>
      <c r="F5" s="664"/>
      <c r="I5" s="208"/>
      <c r="J5" s="14"/>
    </row>
    <row r="6" spans="1:10">
      <c r="A6" s="826">
        <f>'Salary Detail (8)'!A17</f>
        <v>0</v>
      </c>
      <c r="B6" s="6" t="e">
        <f t="array" ref="B6">INDEX('Salary Detail (8)'!$C17:$BT17,0,MATCH(1,('Salary Detail (8)'!$C$14:$BT$14='Budget Narrative (8)'!$B$3)*('Salary Detail (8)'!$C$75:$BT$75='Budget Narrative (8)'!$I$2),0))</f>
        <v>#N/A</v>
      </c>
      <c r="C6" s="195" t="e">
        <f t="array" ref="C6">INDEX('Salary Detail (8)'!$C17:$BT17,0,MATCH(1,('Salary Detail (8)'!$C$13:$BT$13="New")*('Salary Detail (8)'!$C$75:$BT$75='Budget Narrative (8)'!$I$2),0))</f>
        <v>#N/A</v>
      </c>
      <c r="D6" s="653"/>
      <c r="E6" s="10"/>
      <c r="F6" s="664"/>
      <c r="I6" s="209"/>
      <c r="J6" s="14"/>
    </row>
    <row r="7" spans="1:10">
      <c r="A7" s="826">
        <f>'Salary Detail (8)'!A18</f>
        <v>0</v>
      </c>
      <c r="B7" s="6" t="e">
        <f t="array" ref="B7">INDEX('Salary Detail (8)'!$C18:$BT18,0,MATCH(1,('Salary Detail (8)'!$C$14:$BT$14='Budget Narrative (8)'!$B$3)*('Salary Detail (8)'!$C$75:$BT$75='Budget Narrative (8)'!$I$2),0))</f>
        <v>#N/A</v>
      </c>
      <c r="C7" s="195" t="e">
        <f t="array" ref="C7">INDEX('Salary Detail (8)'!$C18:$BT18,0,MATCH(1,('Salary Detail (8)'!$C$13:$BT$13="New")*('Salary Detail (8)'!$C$75:$BT$75='Budget Narrative (8)'!$I$2),0))</f>
        <v>#N/A</v>
      </c>
      <c r="D7" s="653"/>
      <c r="E7" s="10"/>
      <c r="F7" s="664"/>
      <c r="I7" s="7"/>
      <c r="J7" s="14"/>
    </row>
    <row r="8" spans="1:10">
      <c r="A8" s="826">
        <f>'Salary Detail (8)'!A19</f>
        <v>0</v>
      </c>
      <c r="B8" s="6" t="e">
        <f t="array" ref="B8">INDEX('Salary Detail (8)'!$C19:$BT19,0,MATCH(1,('Salary Detail (8)'!$C$14:$BT$14='Budget Narrative (8)'!$B$3)*('Salary Detail (8)'!$C$75:$BT$75='Budget Narrative (8)'!$I$2),0))</f>
        <v>#N/A</v>
      </c>
      <c r="C8" s="195" t="e">
        <f t="array" ref="C8">INDEX('Salary Detail (8)'!$C19:$BT19,0,MATCH(1,('Salary Detail (8)'!$C$13:$BT$13="New")*('Salary Detail (8)'!$C$75:$BT$75='Budget Narrative (8)'!$I$2),0))</f>
        <v>#N/A</v>
      </c>
      <c r="D8" s="653"/>
      <c r="E8" s="10"/>
      <c r="F8" s="664"/>
      <c r="I8" s="7"/>
      <c r="J8" s="14"/>
    </row>
    <row r="9" spans="1:10">
      <c r="A9" s="826">
        <f>'Salary Detail (8)'!A20</f>
        <v>0</v>
      </c>
      <c r="B9" s="6" t="e">
        <f t="array" ref="B9">INDEX('Salary Detail (8)'!$C20:$BT20,0,MATCH(1,('Salary Detail (8)'!$C$14:$BT$14='Budget Narrative (8)'!$B$3)*('Salary Detail (8)'!$C$75:$BT$75='Budget Narrative (8)'!$I$2),0))</f>
        <v>#N/A</v>
      </c>
      <c r="C9" s="195" t="e">
        <f t="array" ref="C9">INDEX('Salary Detail (8)'!$C20:$BT20,0,MATCH(1,('Salary Detail (8)'!$C$13:$BT$13="New")*('Salary Detail (8)'!$C$75:$BT$75='Budget Narrative (8)'!$I$2),0))</f>
        <v>#N/A</v>
      </c>
      <c r="D9" s="653"/>
      <c r="E9" s="10"/>
      <c r="F9" s="664"/>
      <c r="I9" s="7"/>
      <c r="J9" s="14"/>
    </row>
    <row r="10" spans="1:10">
      <c r="A10" s="826">
        <f>'Salary Detail (8)'!A21</f>
        <v>0</v>
      </c>
      <c r="B10" s="6" t="e">
        <f t="array" ref="B10">INDEX('Salary Detail (8)'!$C21:$BT21,0,MATCH(1,('Salary Detail (8)'!$C$14:$BT$14='Budget Narrative (8)'!$B$3)*('Salary Detail (8)'!$C$75:$BT$75='Budget Narrative (8)'!$I$2),0))</f>
        <v>#N/A</v>
      </c>
      <c r="C10" s="195" t="e">
        <f t="array" ref="C10">INDEX('Salary Detail (8)'!$C21:$BT21,0,MATCH(1,('Salary Detail (8)'!$C$13:$BT$13="New")*('Salary Detail (8)'!$C$75:$BT$75='Budget Narrative (8)'!$I$2),0))</f>
        <v>#N/A</v>
      </c>
      <c r="D10" s="653"/>
      <c r="E10" s="10"/>
      <c r="F10" s="664"/>
      <c r="I10" s="7"/>
      <c r="J10" s="14"/>
    </row>
    <row r="11" spans="1:10">
      <c r="A11" s="826">
        <f>'Salary Detail (8)'!A22</f>
        <v>0</v>
      </c>
      <c r="B11" s="6" t="e">
        <f t="array" ref="B11">INDEX('Salary Detail (8)'!$C22:$BT22,0,MATCH(1,('Salary Detail (8)'!$C$14:$BT$14='Budget Narrative (8)'!$B$3)*('Salary Detail (8)'!$C$75:$BT$75='Budget Narrative (8)'!$I$2),0))</f>
        <v>#N/A</v>
      </c>
      <c r="C11" s="195" t="e">
        <f t="array" ref="C11">INDEX('Salary Detail (8)'!$C22:$BT22,0,MATCH(1,('Salary Detail (8)'!$C$13:$BT$13="New")*('Salary Detail (8)'!$C$75:$BT$75='Budget Narrative (8)'!$I$2),0))</f>
        <v>#N/A</v>
      </c>
      <c r="D11" s="653"/>
      <c r="E11" s="10"/>
      <c r="F11" s="664"/>
      <c r="I11" s="7"/>
      <c r="J11" s="14"/>
    </row>
    <row r="12" spans="1:10">
      <c r="A12" s="826">
        <f>'Salary Detail (8)'!A23</f>
        <v>0</v>
      </c>
      <c r="B12" s="6" t="e">
        <f t="array" ref="B12">INDEX('Salary Detail (8)'!$C23:$BT23,0,MATCH(1,('Salary Detail (8)'!$C$14:$BT$14='Budget Narrative (8)'!$B$3)*('Salary Detail (8)'!$C$75:$BT$75='Budget Narrative (8)'!$I$2),0))</f>
        <v>#N/A</v>
      </c>
      <c r="C12" s="195" t="e">
        <f t="array" ref="C12">INDEX('Salary Detail (8)'!$C23:$BT23,0,MATCH(1,('Salary Detail (8)'!$C$13:$BT$13="New")*('Salary Detail (8)'!$C$75:$BT$75='Budget Narrative (8)'!$I$2),0))</f>
        <v>#N/A</v>
      </c>
      <c r="D12" s="653"/>
      <c r="E12" s="10"/>
      <c r="F12" s="664"/>
      <c r="I12" s="7"/>
      <c r="J12" s="14"/>
    </row>
    <row r="13" spans="1:10">
      <c r="A13" s="826">
        <f>'Salary Detail (8)'!A24</f>
        <v>0</v>
      </c>
      <c r="B13" s="6" t="e">
        <f t="array" ref="B13">INDEX('Salary Detail (8)'!$C24:$BT24,0,MATCH(1,('Salary Detail (8)'!$C$14:$BT$14='Budget Narrative (8)'!$B$3)*('Salary Detail (8)'!$C$75:$BT$75='Budget Narrative (8)'!$I$2),0))</f>
        <v>#N/A</v>
      </c>
      <c r="C13" s="195" t="e">
        <f t="array" ref="C13">INDEX('Salary Detail (8)'!$C24:$BT24,0,MATCH(1,('Salary Detail (8)'!$C$13:$BT$13="New")*('Salary Detail (8)'!$C$75:$BT$75='Budget Narrative (8)'!$I$2),0))</f>
        <v>#N/A</v>
      </c>
      <c r="D13" s="653"/>
      <c r="E13" s="10"/>
      <c r="F13" s="664"/>
      <c r="I13" s="7"/>
      <c r="J13" s="14"/>
    </row>
    <row r="14" spans="1:10">
      <c r="A14" s="826">
        <f>'Salary Detail (8)'!A25</f>
        <v>0</v>
      </c>
      <c r="B14" s="6" t="e">
        <f t="array" ref="B14">INDEX('Salary Detail (8)'!$C25:$BT25,0,MATCH(1,('Salary Detail (8)'!$C$14:$BT$14='Budget Narrative (8)'!$B$3)*('Salary Detail (8)'!$C$75:$BT$75='Budget Narrative (8)'!$I$2),0))</f>
        <v>#N/A</v>
      </c>
      <c r="C14" s="427" t="e">
        <f t="array" ref="C14">INDEX('Salary Detail (8)'!$C25:$BT25,0,MATCH(1,('Salary Detail (8)'!$C$13:$BT$13="New")*('Salary Detail (8)'!$C$75:$BT$75='Budget Narrative (8)'!$I$2),0))</f>
        <v>#N/A</v>
      </c>
      <c r="D14" s="653"/>
      <c r="E14" s="10"/>
      <c r="F14" s="664"/>
      <c r="I14" s="7"/>
      <c r="J14" s="14"/>
    </row>
    <row r="15" spans="1:10">
      <c r="A15" s="826">
        <f>'Salary Detail (8)'!A26</f>
        <v>0</v>
      </c>
      <c r="B15" s="6" t="e">
        <f t="array" ref="B15">INDEX('Salary Detail (8)'!$C26:$BT26,0,MATCH(1,('Salary Detail (8)'!$C$14:$BT$14='Budget Narrative (8)'!$B$3)*('Salary Detail (8)'!$C$75:$BT$75='Budget Narrative (8)'!$I$2),0))</f>
        <v>#N/A</v>
      </c>
      <c r="C15" s="427" t="e">
        <f t="array" ref="C15">INDEX('Salary Detail (8)'!$C26:$BT26,0,MATCH(1,('Salary Detail (8)'!$C$13:$BT$13="New")*('Salary Detail (8)'!$C$75:$BT$75='Budget Narrative (8)'!$I$2),0))</f>
        <v>#N/A</v>
      </c>
      <c r="D15" s="653"/>
      <c r="E15" s="10"/>
      <c r="F15" s="664"/>
      <c r="I15" s="7"/>
      <c r="J15" s="14"/>
    </row>
    <row r="16" spans="1:10">
      <c r="A16" s="826">
        <f>'Salary Detail (8)'!A27</f>
        <v>0</v>
      </c>
      <c r="B16" s="6" t="e">
        <f t="array" ref="B16">INDEX('Salary Detail (8)'!$C27:$BT27,0,MATCH(1,('Salary Detail (8)'!$C$14:$BT$14='Budget Narrative (8)'!$B$3)*('Salary Detail (8)'!$C$75:$BT$75='Budget Narrative (8)'!$I$2),0))</f>
        <v>#N/A</v>
      </c>
      <c r="C16" s="427" t="e">
        <f t="array" ref="C16">INDEX('Salary Detail (8)'!$C27:$BT27,0,MATCH(1,('Salary Detail (8)'!$C$13:$BT$13="New")*('Salary Detail (8)'!$C$75:$BT$75='Budget Narrative (8)'!$I$2),0))</f>
        <v>#N/A</v>
      </c>
      <c r="D16" s="653"/>
      <c r="E16" s="10"/>
      <c r="F16" s="664"/>
      <c r="I16" s="7"/>
      <c r="J16" s="14"/>
    </row>
    <row r="17" spans="1:10">
      <c r="A17" s="826">
        <f>'Salary Detail (8)'!A28</f>
        <v>0</v>
      </c>
      <c r="B17" s="6" t="e">
        <f t="array" ref="B17">INDEX('Salary Detail (8)'!$C28:$BT28,0,MATCH(1,('Salary Detail (8)'!$C$14:$BT$14='Budget Narrative (8)'!$B$3)*('Salary Detail (8)'!$C$75:$BT$75='Budget Narrative (8)'!$I$2),0))</f>
        <v>#N/A</v>
      </c>
      <c r="C17" s="195" t="e">
        <f t="array" ref="C17">INDEX('Salary Detail (8)'!$C28:$BT28,0,MATCH(1,('Salary Detail (8)'!$C$13:$BT$13="New")*('Salary Detail (8)'!$C$75:$BT$75='Budget Narrative (8)'!$I$2),0))</f>
        <v>#N/A</v>
      </c>
      <c r="D17" s="653"/>
      <c r="E17" s="10"/>
      <c r="F17" s="664"/>
      <c r="I17" s="7"/>
      <c r="J17" s="14"/>
    </row>
    <row r="18" spans="1:10">
      <c r="A18" s="826">
        <f>'Salary Detail (8)'!A29</f>
        <v>0</v>
      </c>
      <c r="B18" s="6" t="e">
        <f t="array" ref="B18">INDEX('Salary Detail (8)'!$C29:$BT29,0,MATCH(1,('Salary Detail (8)'!$C$14:$BT$14='Budget Narrative (8)'!$B$3)*('Salary Detail (8)'!$C$75:$BT$75='Budget Narrative (8)'!$I$2),0))</f>
        <v>#N/A</v>
      </c>
      <c r="C18" s="195" t="e">
        <f t="array" ref="C18">INDEX('Salary Detail (8)'!$C29:$BT29,0,MATCH(1,('Salary Detail (8)'!$C$13:$BT$13="New")*('Salary Detail (8)'!$C$75:$BT$75='Budget Narrative (8)'!$I$2),0))</f>
        <v>#N/A</v>
      </c>
      <c r="D18" s="653"/>
      <c r="E18" s="10"/>
      <c r="F18" s="664"/>
      <c r="I18" s="7"/>
      <c r="J18" s="14"/>
    </row>
    <row r="19" spans="1:10">
      <c r="A19" s="826">
        <f>'Salary Detail (8)'!A30</f>
        <v>0</v>
      </c>
      <c r="B19" s="6" t="e">
        <f t="array" ref="B19">INDEX('Salary Detail (8)'!$C30:$BT30,0,MATCH(1,('Salary Detail (8)'!$C$14:$BT$14='Budget Narrative (8)'!$B$3)*('Salary Detail (8)'!$C$75:$BT$75='Budget Narrative (8)'!$I$2),0))</f>
        <v>#N/A</v>
      </c>
      <c r="C19" s="195" t="e">
        <f t="array" ref="C19">INDEX('Salary Detail (8)'!$C30:$BT30,0,MATCH(1,('Salary Detail (8)'!$C$13:$BT$13="New")*('Salary Detail (8)'!$C$75:$BT$75='Budget Narrative (8)'!$I$2),0))</f>
        <v>#N/A</v>
      </c>
      <c r="D19" s="653"/>
      <c r="E19" s="10"/>
      <c r="F19" s="664"/>
      <c r="I19" s="7"/>
      <c r="J19" s="14"/>
    </row>
    <row r="20" spans="1:10">
      <c r="A20" s="826">
        <f>'Salary Detail (8)'!A31</f>
        <v>0</v>
      </c>
      <c r="B20" s="6" t="e">
        <f t="array" ref="B20">INDEX('Salary Detail (8)'!$C31:$BT31,0,MATCH(1,('Salary Detail (8)'!$C$14:$BT$14='Budget Narrative (8)'!$B$3)*('Salary Detail (8)'!$C$75:$BT$75='Budget Narrative (8)'!$I$2),0))</f>
        <v>#N/A</v>
      </c>
      <c r="C20" s="195" t="e">
        <f t="array" ref="C20">INDEX('Salary Detail (8)'!$C31:$BT31,0,MATCH(1,('Salary Detail (8)'!$C$13:$BT$13="New")*('Salary Detail (8)'!$C$75:$BT$75='Budget Narrative (8)'!$I$2),0))</f>
        <v>#N/A</v>
      </c>
      <c r="D20" s="653"/>
      <c r="E20" s="10"/>
      <c r="F20" s="664"/>
      <c r="I20" s="7"/>
      <c r="J20" s="14"/>
    </row>
    <row r="21" spans="1:10">
      <c r="A21" s="826">
        <f>'Salary Detail (8)'!A32</f>
        <v>0</v>
      </c>
      <c r="B21" s="6" t="e">
        <f t="array" ref="B21">INDEX('Salary Detail (8)'!$C32:$BT32,0,MATCH(1,('Salary Detail (8)'!$C$14:$BT$14='Budget Narrative (8)'!$B$3)*('Salary Detail (8)'!$C$75:$BT$75='Budget Narrative (8)'!$I$2),0))</f>
        <v>#N/A</v>
      </c>
      <c r="C21" s="195" t="e">
        <f t="array" ref="C21">INDEX('Salary Detail (8)'!$C32:$BT32,0,MATCH(1,('Salary Detail (8)'!$C$13:$BT$13="New")*('Salary Detail (8)'!$C$75:$BT$75='Budget Narrative (8)'!$I$2),0))</f>
        <v>#N/A</v>
      </c>
      <c r="D21" s="653"/>
      <c r="E21" s="10"/>
      <c r="F21" s="664"/>
      <c r="I21" s="7"/>
      <c r="J21" s="14"/>
    </row>
    <row r="22" spans="1:10">
      <c r="A22" s="826">
        <f>'Salary Detail (8)'!A33</f>
        <v>0</v>
      </c>
      <c r="B22" s="6" t="e">
        <f t="array" ref="B22">INDEX('Salary Detail (8)'!$C33:$BT33,0,MATCH(1,('Salary Detail (8)'!$C$14:$BT$14='Budget Narrative (8)'!$B$3)*('Salary Detail (8)'!$C$75:$BT$75='Budget Narrative (8)'!$I$2),0))</f>
        <v>#N/A</v>
      </c>
      <c r="C22" s="195" t="e">
        <f t="array" ref="C22">INDEX('Salary Detail (8)'!$C33:$BT33,0,MATCH(1,('Salary Detail (8)'!$C$13:$BT$13="New")*('Salary Detail (8)'!$C$75:$BT$75='Budget Narrative (8)'!$I$2),0))</f>
        <v>#N/A</v>
      </c>
      <c r="D22" s="653"/>
      <c r="E22" s="10"/>
      <c r="F22" s="664"/>
      <c r="I22" s="7"/>
      <c r="J22" s="14"/>
    </row>
    <row r="23" spans="1:10">
      <c r="A23" s="826">
        <f>'Salary Detail (8)'!A34</f>
        <v>0</v>
      </c>
      <c r="B23" s="6" t="e">
        <f t="array" ref="B23">INDEX('Salary Detail (8)'!$C34:$BT34,0,MATCH(1,('Salary Detail (8)'!$C$14:$BT$14='Budget Narrative (8)'!$B$3)*('Salary Detail (8)'!$C$75:$BT$75='Budget Narrative (8)'!$I$2),0))</f>
        <v>#N/A</v>
      </c>
      <c r="C23" s="195" t="e">
        <f t="array" ref="C23">INDEX('Salary Detail (8)'!$C34:$BT34,0,MATCH(1,('Salary Detail (8)'!$C$13:$BT$13="New")*('Salary Detail (8)'!$C$75:$BT$75='Budget Narrative (8)'!$I$2),0))</f>
        <v>#N/A</v>
      </c>
      <c r="D23" s="653"/>
      <c r="E23" s="10"/>
      <c r="F23" s="664"/>
      <c r="I23" s="7"/>
      <c r="J23" s="14"/>
    </row>
    <row r="24" spans="1:10">
      <c r="A24" s="826">
        <f>'Salary Detail (8)'!A35</f>
        <v>0</v>
      </c>
      <c r="B24" s="6" t="e">
        <f t="array" ref="B24">INDEX('Salary Detail (8)'!$C35:$BT35,0,MATCH(1,('Salary Detail (8)'!$C$14:$BT$14='Budget Narrative (8)'!$B$3)*('Salary Detail (8)'!$C$75:$BT$75='Budget Narrative (8)'!$I$2),0))</f>
        <v>#N/A</v>
      </c>
      <c r="C24" s="195" t="e">
        <f t="array" ref="C24">INDEX('Salary Detail (8)'!$C35:$BT35,0,MATCH(1,('Salary Detail (8)'!$C$13:$BT$13="New")*('Salary Detail (8)'!$C$75:$BT$75='Budget Narrative (8)'!$I$2),0))</f>
        <v>#N/A</v>
      </c>
      <c r="D24" s="653"/>
      <c r="E24" s="10"/>
      <c r="F24" s="664"/>
      <c r="I24" s="7"/>
      <c r="J24" s="14"/>
    </row>
    <row r="25" spans="1:10">
      <c r="A25" s="826">
        <f>'Salary Detail (8)'!A36</f>
        <v>0</v>
      </c>
      <c r="B25" s="6" t="e">
        <f t="array" ref="B25">INDEX('Salary Detail (8)'!$C36:$BT36,0,MATCH(1,('Salary Detail (8)'!$C$14:$BT$14='Budget Narrative (8)'!$B$3)*('Salary Detail (8)'!$C$75:$BT$75='Budget Narrative (8)'!$I$2),0))</f>
        <v>#N/A</v>
      </c>
      <c r="C25" s="195" t="e" cm="1">
        <f t="array" ref="C25">INDEX('Salary Detail (8)'!$C36:$BT36,0,MATCH(1,('Salary Detail (8)'!$C$13:$BT$13="New")*('Salary Detail (8)'!$C$75:$BT$75='Budget Narrative (8)'!$I$2),0))</f>
        <v>#N/A</v>
      </c>
      <c r="D25" s="653"/>
      <c r="E25" s="10"/>
      <c r="F25" s="664"/>
      <c r="I25" s="7"/>
      <c r="J25" s="14"/>
    </row>
    <row r="26" spans="1:10">
      <c r="A26" s="826">
        <f>'Salary Detail (8)'!A37</f>
        <v>0</v>
      </c>
      <c r="B26" s="6" t="e">
        <f t="array" ref="B26">INDEX('Salary Detail (8)'!$C37:$BT37,0,MATCH(1,('Salary Detail (8)'!$C$14:$BT$14='Budget Narrative (8)'!$B$3)*('Salary Detail (8)'!$C$75:$BT$75='Budget Narrative (8)'!$I$2),0))</f>
        <v>#N/A</v>
      </c>
      <c r="C26" s="195" t="e">
        <f t="array" ref="C26">INDEX('Salary Detail (8)'!$C37:$BT37,0,MATCH(1,('Salary Detail (8)'!$C$13:$BT$13="New")*('Salary Detail (8)'!$C$75:$BT$75='Budget Narrative (8)'!$I$2),0))</f>
        <v>#N/A</v>
      </c>
      <c r="D26" s="653"/>
      <c r="E26" s="10"/>
      <c r="F26" s="664"/>
      <c r="J26" s="14"/>
    </row>
    <row r="27" spans="1:10">
      <c r="A27" s="826">
        <f>'Salary Detail (8)'!A38</f>
        <v>0</v>
      </c>
      <c r="B27" s="6" t="e">
        <f t="array" ref="B27">INDEX('Salary Detail (8)'!$C38:$BT38,0,MATCH(1,('Salary Detail (8)'!$C$14:$BT$14='Budget Narrative (8)'!$B$3)*('Salary Detail (8)'!$C$75:$BT$75='Budget Narrative (8)'!$I$2),0))</f>
        <v>#N/A</v>
      </c>
      <c r="C27" s="195" t="e">
        <f t="array" ref="C27">INDEX('Salary Detail (8)'!$C38:$BT38,0,MATCH(1,('Salary Detail (8)'!$C$13:$BT$13="New")*('Salary Detail (8)'!$C$75:$BT$75='Budget Narrative (8)'!$I$2),0))</f>
        <v>#N/A</v>
      </c>
      <c r="D27" s="653"/>
      <c r="E27" s="10"/>
      <c r="F27" s="664"/>
      <c r="I27" s="7"/>
      <c r="J27" s="14"/>
    </row>
    <row r="28" spans="1:10">
      <c r="A28" s="826">
        <f>'Salary Detail (8)'!A39</f>
        <v>0</v>
      </c>
      <c r="B28" s="6" t="e">
        <f t="array" ref="B28">INDEX('Salary Detail (8)'!$C39:$BT39,0,MATCH(1,('Salary Detail (8)'!$C$14:$BT$14='Budget Narrative (8)'!$B$3)*('Salary Detail (8)'!$C$75:$BT$75='Budget Narrative (8)'!$I$2),0))</f>
        <v>#N/A</v>
      </c>
      <c r="C28" s="195" t="e">
        <f t="array" ref="C28">INDEX('Salary Detail (8)'!$C39:$BT39,0,MATCH(1,('Salary Detail (8)'!$C$13:$BT$13="New")*('Salary Detail (8)'!$C$75:$BT$75='Budget Narrative (8)'!$I$2),0))</f>
        <v>#N/A</v>
      </c>
      <c r="D28" s="653"/>
      <c r="E28" s="10"/>
      <c r="F28" s="664"/>
      <c r="I28" s="7"/>
      <c r="J28" s="14"/>
    </row>
    <row r="29" spans="1:10">
      <c r="A29" s="826">
        <f>'Salary Detail (8)'!A40</f>
        <v>0</v>
      </c>
      <c r="B29" s="6" t="e">
        <f t="array" ref="B29">INDEX('Salary Detail (8)'!$C40:$BT40,0,MATCH(1,('Salary Detail (8)'!$C$14:$BT$14='Budget Narrative (8)'!$B$3)*('Salary Detail (8)'!$C$75:$BT$75='Budget Narrative (8)'!$I$2),0))</f>
        <v>#N/A</v>
      </c>
      <c r="C29" s="195" t="e">
        <f t="array" ref="C29">INDEX('Salary Detail (8)'!$C40:$BT40,0,MATCH(1,('Salary Detail (8)'!$C$13:$BT$13="New")*('Salary Detail (8)'!$C$75:$BT$75='Budget Narrative (8)'!$I$2),0))</f>
        <v>#N/A</v>
      </c>
      <c r="D29" s="653"/>
      <c r="E29" s="10"/>
      <c r="F29" s="664"/>
      <c r="I29" s="7"/>
      <c r="J29" s="14"/>
    </row>
    <row r="30" spans="1:10">
      <c r="A30" s="826">
        <f>'Salary Detail (8)'!A41</f>
        <v>0</v>
      </c>
      <c r="B30" s="6" t="e">
        <f t="array" ref="B30">INDEX('Salary Detail (8)'!$C41:$BT41,0,MATCH(1,('Salary Detail (8)'!$C$14:$BT$14='Budget Narrative (8)'!$B$3)*('Salary Detail (8)'!$C$75:$BT$75='Budget Narrative (8)'!$I$2),0))</f>
        <v>#N/A</v>
      </c>
      <c r="C30" s="195" t="e">
        <f t="array" ref="C30">INDEX('Salary Detail (8)'!$C41:$BT41,0,MATCH(1,('Salary Detail (8)'!$C$13:$BT$13="New")*('Salary Detail (8)'!$C$75:$BT$75='Budget Narrative (8)'!$I$2),0))</f>
        <v>#N/A</v>
      </c>
      <c r="D30" s="653"/>
      <c r="E30" s="10"/>
      <c r="F30" s="664"/>
      <c r="I30" s="7"/>
      <c r="J30" s="14"/>
    </row>
    <row r="31" spans="1:10">
      <c r="A31" s="826">
        <f>'Salary Detail (8)'!A42</f>
        <v>0</v>
      </c>
      <c r="B31" s="6" t="e">
        <f t="array" ref="B31">INDEX('Salary Detail (8)'!$C42:$BT42,0,MATCH(1,('Salary Detail (8)'!$C$14:$BT$14='Budget Narrative (8)'!$B$3)*('Salary Detail (8)'!$C$75:$BT$75='Budget Narrative (8)'!$I$2),0))</f>
        <v>#N/A</v>
      </c>
      <c r="C31" s="195" t="e">
        <f t="array" ref="C31">INDEX('Salary Detail (8)'!$C42:$BT42,0,MATCH(1,('Salary Detail (8)'!$C$13:$BT$13="New")*('Salary Detail (8)'!$C$75:$BT$75='Budget Narrative (8)'!$I$2),0))</f>
        <v>#N/A</v>
      </c>
      <c r="D31" s="653"/>
      <c r="E31" s="10"/>
      <c r="F31" s="664"/>
      <c r="I31" s="7"/>
      <c r="J31" s="14"/>
    </row>
    <row r="32" spans="1:10">
      <c r="A32" s="826">
        <f>'Salary Detail (8)'!A43</f>
        <v>0</v>
      </c>
      <c r="B32" s="6" t="e">
        <f t="array" ref="B32">INDEX('Salary Detail (8)'!$C43:$BT43,0,MATCH(1,('Salary Detail (8)'!$C$14:$BT$14='Budget Narrative (8)'!$B$3)*('Salary Detail (8)'!$C$75:$BT$75='Budget Narrative (8)'!$I$2),0))</f>
        <v>#N/A</v>
      </c>
      <c r="C32" s="195" t="e">
        <f t="array" ref="C32">INDEX('Salary Detail (8)'!$C43:$BT43,0,MATCH(1,('Salary Detail (8)'!$C$13:$BT$13="New")*('Salary Detail (8)'!$C$75:$BT$75='Budget Narrative (8)'!$I$2),0))</f>
        <v>#N/A</v>
      </c>
      <c r="D32" s="653"/>
      <c r="E32" s="10"/>
      <c r="F32" s="664"/>
      <c r="I32" s="7"/>
      <c r="J32" s="14"/>
    </row>
    <row r="33" spans="1:10">
      <c r="A33" s="826">
        <f>'Salary Detail (8)'!A44</f>
        <v>0</v>
      </c>
      <c r="B33" s="6" t="e">
        <f t="array" ref="B33">INDEX('Salary Detail (8)'!$C44:$BT44,0,MATCH(1,('Salary Detail (8)'!$C$14:$BT$14='Budget Narrative (8)'!$B$3)*('Salary Detail (8)'!$C$75:$BT$75='Budget Narrative (8)'!$I$2),0))</f>
        <v>#N/A</v>
      </c>
      <c r="C33" s="195" t="e">
        <f t="array" ref="C33">INDEX('Salary Detail (8)'!$C44:$BT44,0,MATCH(1,('Salary Detail (8)'!$C$13:$BT$13="New")*('Salary Detail (8)'!$C$75:$BT$75='Budget Narrative (8)'!$I$2),0))</f>
        <v>#N/A</v>
      </c>
      <c r="D33" s="653"/>
      <c r="E33" s="10"/>
      <c r="F33" s="664"/>
      <c r="I33" s="7"/>
      <c r="J33" s="14"/>
    </row>
    <row r="34" spans="1:10">
      <c r="A34" s="826">
        <f>'Salary Detail (8)'!A45</f>
        <v>0</v>
      </c>
      <c r="B34" s="6" t="e">
        <f t="array" ref="B34">INDEX('Salary Detail (8)'!$C45:$BT45,0,MATCH(1,('Salary Detail (8)'!$C$14:$BT$14='Budget Narrative (8)'!$B$3)*('Salary Detail (8)'!$C$75:$BT$75='Budget Narrative (8)'!$I$2),0))</f>
        <v>#N/A</v>
      </c>
      <c r="C34" s="195" t="e">
        <f t="array" ref="C34">INDEX('Salary Detail (8)'!$C45:$BT45,0,MATCH(1,('Salary Detail (8)'!$C$13:$BT$13="New")*('Salary Detail (8)'!$C$75:$BT$75='Budget Narrative (8)'!$I$2),0))</f>
        <v>#N/A</v>
      </c>
      <c r="D34" s="653"/>
      <c r="E34" s="10"/>
      <c r="F34" s="664"/>
      <c r="I34" s="7"/>
      <c r="J34" s="14"/>
    </row>
    <row r="35" spans="1:10">
      <c r="A35" s="826">
        <f>'Salary Detail (8)'!A46</f>
        <v>0</v>
      </c>
      <c r="B35" s="6" t="e">
        <f t="array" ref="B35">INDEX('Salary Detail (8)'!$C46:$BT46,0,MATCH(1,('Salary Detail (8)'!$C$14:$BT$14='Budget Narrative (8)'!$B$3)*('Salary Detail (8)'!$C$75:$BT$75='Budget Narrative (8)'!$I$2),0))</f>
        <v>#N/A</v>
      </c>
      <c r="C35" s="195" t="e">
        <f t="array" ref="C35">INDEX('Salary Detail (8)'!$C46:$BT46,0,MATCH(1,('Salary Detail (8)'!$C$13:$BT$13="New")*('Salary Detail (8)'!$C$75:$BT$75='Budget Narrative (8)'!$I$2),0))</f>
        <v>#N/A</v>
      </c>
      <c r="D35" s="653"/>
      <c r="E35" s="10"/>
      <c r="F35" s="664"/>
      <c r="I35" s="7"/>
      <c r="J35" s="14"/>
    </row>
    <row r="36" spans="1:10">
      <c r="A36" s="826">
        <f>'Salary Detail (8)'!A47</f>
        <v>0</v>
      </c>
      <c r="B36" s="6" t="e">
        <f t="array" ref="B36">INDEX('Salary Detail (8)'!$C47:$BT47,0,MATCH(1,('Salary Detail (8)'!$C$14:$BT$14='Budget Narrative (8)'!$B$3)*('Salary Detail (8)'!$C$75:$BT$75='Budget Narrative (8)'!$I$2),0))</f>
        <v>#N/A</v>
      </c>
      <c r="C36" s="195" t="e">
        <f t="array" ref="C36">INDEX('Salary Detail (8)'!$C47:$BT47,0,MATCH(1,('Salary Detail (8)'!$C$13:$BT$13="New")*('Salary Detail (8)'!$C$75:$BT$75='Budget Narrative (8)'!$I$2),0))</f>
        <v>#N/A</v>
      </c>
      <c r="D36" s="653"/>
      <c r="E36" s="10"/>
      <c r="F36" s="664"/>
      <c r="I36" s="7"/>
      <c r="J36" s="14"/>
    </row>
    <row r="37" spans="1:10">
      <c r="A37" s="826">
        <f>'Salary Detail (8)'!A48</f>
        <v>0</v>
      </c>
      <c r="B37" s="6" t="e">
        <f t="array" ref="B37">INDEX('Salary Detail (8)'!$C48:$BT48,0,MATCH(1,('Salary Detail (8)'!$C$14:$BT$14='Budget Narrative (8)'!$B$3)*('Salary Detail (8)'!$C$75:$BT$75='Budget Narrative (8)'!$I$2),0))</f>
        <v>#N/A</v>
      </c>
      <c r="C37" s="195" t="e">
        <f t="array" ref="C37">INDEX('Salary Detail (8)'!$C48:$BT48,0,MATCH(1,('Salary Detail (8)'!$C$13:$BT$13="New")*('Salary Detail (8)'!$C$75:$BT$75='Budget Narrative (8)'!$I$2),0))</f>
        <v>#N/A</v>
      </c>
      <c r="D37" s="653"/>
      <c r="E37" s="10"/>
      <c r="F37" s="664"/>
      <c r="I37" s="7"/>
      <c r="J37" s="14"/>
    </row>
    <row r="38" spans="1:10">
      <c r="A38" s="826">
        <f>'Salary Detail (8)'!A49</f>
        <v>0</v>
      </c>
      <c r="B38" s="6" t="e">
        <f t="array" ref="B38">INDEX('Salary Detail (8)'!$C49:$BT49,0,MATCH(1,('Salary Detail (8)'!$C$14:$BT$14='Budget Narrative (8)'!$B$3)*('Salary Detail (8)'!$C$75:$BT$75='Budget Narrative (8)'!$I$2),0))</f>
        <v>#N/A</v>
      </c>
      <c r="C38" s="195" t="e">
        <f t="array" ref="C38">INDEX('Salary Detail (8)'!$C49:$BT49,0,MATCH(1,('Salary Detail (8)'!$C$13:$BT$13="New")*('Salary Detail (8)'!$C$75:$BT$75='Budget Narrative (8)'!$I$2),0))</f>
        <v>#N/A</v>
      </c>
      <c r="D38" s="653"/>
      <c r="E38" s="10"/>
      <c r="F38" s="664"/>
      <c r="I38" s="7"/>
      <c r="J38" s="14"/>
    </row>
    <row r="39" spans="1:10">
      <c r="A39" s="826">
        <f>'Salary Detail (8)'!A50</f>
        <v>0</v>
      </c>
      <c r="B39" s="6" t="e">
        <f t="array" ref="B39">INDEX('Salary Detail (8)'!$C50:$BT50,0,MATCH(1,('Salary Detail (8)'!$C$14:$BT$14='Budget Narrative (8)'!$B$3)*('Salary Detail (8)'!$C$75:$BT$75='Budget Narrative (8)'!$I$2),0))</f>
        <v>#N/A</v>
      </c>
      <c r="C39" s="195" t="e">
        <f t="array" ref="C39">INDEX('Salary Detail (8)'!$C50:$BT50,0,MATCH(1,('Salary Detail (8)'!$C$13:$BT$13="New")*('Salary Detail (8)'!$C$75:$BT$75='Budget Narrative (8)'!$I$2),0))</f>
        <v>#N/A</v>
      </c>
      <c r="D39" s="653"/>
      <c r="E39" s="10"/>
      <c r="F39" s="664"/>
      <c r="I39" s="7"/>
      <c r="J39" s="14"/>
    </row>
    <row r="40" spans="1:10">
      <c r="A40" s="826">
        <f>'Salary Detail (8)'!A51</f>
        <v>0</v>
      </c>
      <c r="B40" s="6" t="e">
        <f t="array" ref="B40">INDEX('Salary Detail (8)'!$C51:$BT51,0,MATCH(1,('Salary Detail (8)'!$C$14:$BT$14='Budget Narrative (8)'!$B$3)*('Salary Detail (8)'!$C$75:$BT$75='Budget Narrative (8)'!$I$2),0))</f>
        <v>#N/A</v>
      </c>
      <c r="C40" s="195" t="e">
        <f t="array" ref="C40">INDEX('Salary Detail (8)'!$C51:$BT51,0,MATCH(1,('Salary Detail (8)'!$C$13:$BT$13="New")*('Salary Detail (8)'!$C$75:$BT$75='Budget Narrative (8)'!$I$2),0))</f>
        <v>#N/A</v>
      </c>
      <c r="D40" s="653"/>
      <c r="E40" s="3"/>
      <c r="F40" s="664"/>
    </row>
    <row r="41" spans="1:10">
      <c r="A41" s="826">
        <f>'Salary Detail (8)'!A52</f>
        <v>0</v>
      </c>
      <c r="B41" s="6" t="e">
        <f t="array" ref="B41">INDEX('Salary Detail (8)'!$C52:$BT52,0,MATCH(1,('Salary Detail (8)'!$C$14:$BT$14='Budget Narrative (8)'!$B$3)*('Salary Detail (8)'!$C$75:$BT$75='Budget Narrative (8)'!$I$2),0))</f>
        <v>#N/A</v>
      </c>
      <c r="C41" s="195" t="e">
        <f t="array" ref="C41">INDEX('Salary Detail (8)'!$C52:$BT52,0,MATCH(1,('Salary Detail (8)'!$C$13:$BT$13="New")*('Salary Detail (8)'!$C$75:$BT$75='Budget Narrative (8)'!$I$2),0))</f>
        <v>#N/A</v>
      </c>
      <c r="D41" s="653"/>
      <c r="E41" s="3"/>
      <c r="F41" s="664"/>
    </row>
    <row r="42" spans="1:10" ht="15.6" customHeight="1">
      <c r="A42" s="826">
        <f>'Salary Detail (8)'!A53</f>
        <v>0</v>
      </c>
      <c r="B42" s="6" t="e">
        <f t="array" ref="B42">INDEX('Salary Detail (8)'!$C53:$BT53,0,MATCH(1,('Salary Detail (8)'!$C$14:$BT$14='Budget Narrative (8)'!$B$3)*('Salary Detail (8)'!$C$75:$BT$75='Budget Narrative (8)'!$I$2),0))</f>
        <v>#N/A</v>
      </c>
      <c r="C42" s="195" t="e">
        <f t="array" ref="C42">INDEX('Salary Detail (8)'!$C53:$BT53,0,MATCH(1,('Salary Detail (8)'!$C$13:$BT$13="New")*('Salary Detail (8)'!$C$75:$BT$75='Budget Narrative (8)'!$I$2),0))</f>
        <v>#N/A</v>
      </c>
      <c r="D42" s="653"/>
      <c r="E42" s="10"/>
      <c r="F42" s="664"/>
      <c r="I42" s="7"/>
      <c r="J42" s="14"/>
    </row>
    <row r="43" spans="1:10" ht="15.6" customHeight="1">
      <c r="A43" s="826">
        <f>'Salary Detail (8)'!A54</f>
        <v>0</v>
      </c>
      <c r="B43" s="6" t="e">
        <f t="array" ref="B43">INDEX('Salary Detail (8)'!$C54:$BT54,0,MATCH(1,('Salary Detail (8)'!$C$14:$BT$14='Budget Narrative (8)'!$B$3)*('Salary Detail (8)'!$C$75:$BT$75='Budget Narrative (8)'!$I$2),0))</f>
        <v>#N/A</v>
      </c>
      <c r="C43" s="195" t="e">
        <f t="array" ref="C43">INDEX('Salary Detail (8)'!$C54:$BT54,0,MATCH(1,('Salary Detail (8)'!$C$13:$BT$13="New")*('Salary Detail (8)'!$C$75:$BT$75='Budget Narrative (8)'!$I$2),0))</f>
        <v>#N/A</v>
      </c>
      <c r="D43" s="653"/>
      <c r="E43" s="10"/>
      <c r="F43" s="664"/>
      <c r="I43" s="7"/>
      <c r="J43" s="14"/>
    </row>
    <row r="44" spans="1:10" ht="15.6" customHeight="1">
      <c r="A44" s="826">
        <f>'Salary Detail (8)'!A55</f>
        <v>0</v>
      </c>
      <c r="B44" s="6" t="e">
        <f t="array" ref="B44">INDEX('Salary Detail (8)'!$C55:$BT55,0,MATCH(1,('Salary Detail (8)'!$C$14:$BT$14='Budget Narrative (8)'!$B$3)*('Salary Detail (8)'!$C$75:$BT$75='Budget Narrative (8)'!$I$2),0))</f>
        <v>#N/A</v>
      </c>
      <c r="C44" s="195" t="e">
        <f t="array" ref="C44">INDEX('Salary Detail (8)'!$C55:$BT55,0,MATCH(1,('Salary Detail (8)'!$C$13:$BT$13="New")*('Salary Detail (8)'!$C$75:$BT$75='Budget Narrative (8)'!$I$2),0))</f>
        <v>#N/A</v>
      </c>
      <c r="D44" s="653"/>
      <c r="E44" s="10"/>
      <c r="F44" s="664"/>
      <c r="I44" s="7"/>
      <c r="J44" s="14"/>
    </row>
    <row r="45" spans="1:10" ht="15.6" customHeight="1">
      <c r="A45" s="829">
        <f>'Salary Detail (8)'!A56</f>
        <v>0</v>
      </c>
      <c r="B45" s="6" t="e">
        <f t="array" ref="B45">INDEX('Salary Detail (8)'!$C56:$BT56,0,MATCH(1,('Salary Detail (8)'!$C$14:$BT$14='Budget Narrative (8)'!$B$3)*('Salary Detail (8)'!$C$75:$BT$75='Budget Narrative (8)'!$I$2),0))</f>
        <v>#N/A</v>
      </c>
      <c r="C45" s="195" t="e">
        <f t="array" ref="C45">INDEX('Salary Detail (8)'!$C56:$BT56,0,MATCH(1,('Salary Detail (8)'!$C$13:$BT$13="New")*('Salary Detail (8)'!$C$75:$BT$75='Budget Narrative (8)'!$I$2),0))</f>
        <v>#N/A</v>
      </c>
      <c r="D45" s="654"/>
      <c r="E45" s="178"/>
      <c r="F45" s="664"/>
      <c r="I45" s="7"/>
      <c r="J45" s="14"/>
    </row>
    <row r="46" spans="1:10" ht="15.6"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(8)'!$C61:$BT61,0,MATCH(1,('Salary Detail (8)'!$C$13:$BT$13="New")*('Salary Detail (8)'!$C$75:$BT$75='Budget Narrative (8)'!$I$2),0))</f>
        <v>#N/A</v>
      </c>
      <c r="D47" s="746" t="s">
        <v>335</v>
      </c>
      <c r="E47" s="747"/>
      <c r="F47" s="748"/>
      <c r="G47" s="727"/>
      <c r="H47" s="728"/>
      <c r="I47" s="729"/>
      <c r="J47" s="730"/>
    </row>
    <row r="48" spans="1:10" s="731" customFormat="1" ht="16.5" customHeight="1" thickBot="1">
      <c r="A48" s="1468" t="s">
        <v>336</v>
      </c>
      <c r="B48" s="1469"/>
      <c r="C48" s="723" t="e">
        <f>C46+C47</f>
        <v>#N/A</v>
      </c>
      <c r="D48" s="724"/>
      <c r="E48" s="725"/>
      <c r="F48" s="726"/>
      <c r="G48" s="727"/>
      <c r="H48" s="728"/>
      <c r="I48" s="729"/>
      <c r="J48" s="730"/>
    </row>
    <row r="49" spans="1:10" ht="13.5" thickBot="1">
      <c r="A49" s="10"/>
      <c r="B49" s="12"/>
      <c r="C49" s="181"/>
      <c r="E49" s="10"/>
      <c r="F49" s="10"/>
      <c r="G49" s="705"/>
      <c r="I49" s="7"/>
      <c r="J49" s="4"/>
    </row>
    <row r="50" spans="1:10" s="4" customFormat="1" ht="39" customHeight="1">
      <c r="A50" s="1466" t="s">
        <v>263</v>
      </c>
      <c r="B50" s="1467"/>
      <c r="C50" s="212" t="s">
        <v>290</v>
      </c>
      <c r="D50" s="211" t="s">
        <v>330</v>
      </c>
      <c r="E50" s="213" t="s">
        <v>331</v>
      </c>
      <c r="F50" s="198"/>
      <c r="G50" s="704"/>
      <c r="H50" s="704"/>
    </row>
    <row r="51" spans="1:10">
      <c r="A51" s="1461" t="str">
        <f>'Operating Detail (8)'!A14</f>
        <v>Rental of Property</v>
      </c>
      <c r="B51" s="1462"/>
      <c r="C51" s="228" t="e">
        <f t="array" ref="C51">INDEX('Operating Detail (8)'!$C14:$AF14,0,MATCH(1,('Operating Detail (8)'!$C$12:$AF$12="New")*('Operating Detail (8)'!$C$121:$AF$121='Budget Narrative (8)'!$I$2),0))</f>
        <v>#N/A</v>
      </c>
      <c r="D51" s="657"/>
      <c r="E51" s="658"/>
      <c r="F51" s="827"/>
      <c r="I51" s="11"/>
      <c r="J51" s="4"/>
    </row>
    <row r="52" spans="1:10">
      <c r="A52" s="1461" t="str">
        <f>'Operating Detail (8)'!A15</f>
        <v xml:space="preserve">Utilities(Elec, Water, Gas, Phone, Scavenger) </v>
      </c>
      <c r="B52" s="1462"/>
      <c r="C52" s="228" t="e">
        <f t="array" ref="C52">INDEX('Operating Detail (8)'!$C15:$AF15,0,MATCH(1,('Operating Detail (8)'!$C$12:$AF$12="New")*('Operating Detail (8)'!$C$121:$AF$121='Budget Narrative (8)'!$I$2),0))</f>
        <v>#N/A</v>
      </c>
      <c r="D52" s="657"/>
      <c r="E52" s="659"/>
      <c r="F52" s="827"/>
      <c r="I52" s="11"/>
      <c r="J52" s="4"/>
    </row>
    <row r="53" spans="1:10">
      <c r="A53" s="1461" t="str">
        <f>'Operating Detail (8)'!A16</f>
        <v>Office Supplies, Postage</v>
      </c>
      <c r="B53" s="1462"/>
      <c r="C53" s="228" t="e">
        <f t="array" ref="C53">INDEX('Operating Detail (8)'!$C16:$AF16,0,MATCH(1,('Operating Detail (8)'!$C$12:$AF$12="New")*('Operating Detail (8)'!$C$121:$AF$121='Budget Narrative (8)'!$I$2),0))</f>
        <v>#N/A</v>
      </c>
      <c r="D53" s="657"/>
      <c r="E53" s="660"/>
      <c r="F53" s="827"/>
      <c r="I53" s="7"/>
      <c r="J53" s="14"/>
    </row>
    <row r="54" spans="1:10">
      <c r="A54" s="1461" t="str">
        <f>'Operating Detail (8)'!A17</f>
        <v>Building Maintenance Supplies and Repair</v>
      </c>
      <c r="B54" s="1462"/>
      <c r="C54" s="228" t="e">
        <f t="array" ref="C54">INDEX('Operating Detail (8)'!$C17:$AF17,0,MATCH(1,('Operating Detail (8)'!$C$12:$AF$12="New")*('Operating Detail (8)'!$C$121:$AF$121='Budget Narrative (8)'!$I$2),0))</f>
        <v>#N/A</v>
      </c>
      <c r="D54" s="657"/>
      <c r="E54" s="659"/>
      <c r="F54" s="827"/>
      <c r="I54" s="7"/>
      <c r="J54" s="14"/>
    </row>
    <row r="55" spans="1:10">
      <c r="A55" s="1461" t="str">
        <f>'Operating Detail (8)'!A18</f>
        <v>Printing and Reproduction</v>
      </c>
      <c r="B55" s="1462"/>
      <c r="C55" s="228" t="e">
        <f t="array" ref="C55">INDEX('Operating Detail (8)'!$C18:$AF18,0,MATCH(1,('Operating Detail (8)'!$C$12:$AF$12="New")*('Operating Detail (8)'!$C$121:$AF$121='Budget Narrative (8)'!$I$2),0))</f>
        <v>#N/A</v>
      </c>
      <c r="D55" s="657"/>
      <c r="E55" s="659"/>
      <c r="F55" s="827"/>
      <c r="I55" s="11"/>
      <c r="J55" s="14"/>
    </row>
    <row r="56" spans="1:10">
      <c r="A56" s="1461" t="str">
        <f>'Operating Detail (8)'!A19</f>
        <v>Insurance</v>
      </c>
      <c r="B56" s="1462"/>
      <c r="C56" s="228" t="e">
        <f t="array" ref="C56">INDEX('Operating Detail (8)'!$C19:$AF19,0,MATCH(1,('Operating Detail (8)'!$C$12:$AF$12="New")*('Operating Detail (8)'!$C$121:$AF$121='Budget Narrative (8)'!$I$2),0))</f>
        <v>#N/A</v>
      </c>
      <c r="D56" s="657"/>
      <c r="E56" s="659"/>
      <c r="F56" s="827"/>
      <c r="I56" s="11"/>
      <c r="J56" s="14"/>
    </row>
    <row r="57" spans="1:10">
      <c r="A57" s="1461" t="str">
        <f>'Operating Detail (8)'!A20</f>
        <v>Staff Training</v>
      </c>
      <c r="B57" s="1462"/>
      <c r="C57" s="228" t="e">
        <f t="array" ref="C57">INDEX('Operating Detail (8)'!$C20:$AF20,0,MATCH(1,('Operating Detail (8)'!$C$12:$AF$12="New")*('Operating Detail (8)'!$C$121:$AF$121='Budget Narrative (8)'!$I$2),0))</f>
        <v>#N/A</v>
      </c>
      <c r="D57" s="657"/>
      <c r="E57" s="659"/>
      <c r="F57" s="827"/>
      <c r="I57" s="11"/>
      <c r="J57" s="14"/>
    </row>
    <row r="58" spans="1:10">
      <c r="A58" s="1461" t="str">
        <f>'Operating Detail (8)'!A21</f>
        <v>Staff Travel-(Local &amp; Out of Town)</v>
      </c>
      <c r="B58" s="1462"/>
      <c r="C58" s="228" t="e">
        <f t="array" ref="C58">INDEX('Operating Detail (8)'!$C21:$AF21,0,MATCH(1,('Operating Detail (8)'!$C$12:$AF$12="New")*('Operating Detail (8)'!$C$121:$AF$121='Budget Narrative (8)'!$I$2),0))</f>
        <v>#N/A</v>
      </c>
      <c r="D58" s="657"/>
      <c r="E58" s="659"/>
      <c r="F58" s="827"/>
      <c r="I58" s="11"/>
      <c r="J58" s="14"/>
    </row>
    <row r="59" spans="1:10">
      <c r="A59" s="1461" t="str">
        <f>'Operating Detail (8)'!A22</f>
        <v>Rental of Equipment</v>
      </c>
      <c r="B59" s="1462"/>
      <c r="C59" s="228" t="e">
        <f t="array" ref="C59">INDEX('Operating Detail (8)'!$C22:$AF22,0,MATCH(1,('Operating Detail (8)'!$C$12:$AF$12="New")*('Operating Detail (8)'!$C$121:$AF$121='Budget Narrative (8)'!$I$2),0))</f>
        <v>#N/A</v>
      </c>
      <c r="D59" s="657"/>
      <c r="E59" s="659"/>
      <c r="F59" s="827"/>
      <c r="I59" s="11"/>
      <c r="J59" s="14"/>
    </row>
    <row r="60" spans="1:10">
      <c r="A60" s="1470">
        <f>'Operating Detail (8)'!A23</f>
        <v>0</v>
      </c>
      <c r="B60" s="1471"/>
      <c r="C60" s="228" t="e">
        <f t="array" ref="C60">INDEX('Operating Detail (8)'!$C23:$AF23,0,MATCH(1,('Operating Detail (8)'!$C$12:$AF$12="New")*('Operating Detail (8)'!$C$121:$AF$121='Budget Narrative (8)'!$I$2),0))</f>
        <v>#N/A</v>
      </c>
      <c r="D60" s="657"/>
      <c r="E60" s="659"/>
      <c r="F60" s="827"/>
      <c r="I60" s="11"/>
      <c r="J60" s="14"/>
    </row>
    <row r="61" spans="1:10">
      <c r="A61" s="1470">
        <f>'Operating Detail (8)'!A24</f>
        <v>0</v>
      </c>
      <c r="B61" s="1471"/>
      <c r="C61" s="228" t="e">
        <f t="array" ref="C61">INDEX('Operating Detail (8)'!$C24:$AF24,0,MATCH(1,('Operating Detail (8)'!$C$12:$AF$12="New")*('Operating Detail (8)'!$C$121:$AF$121='Budget Narrative (8)'!$I$2),0))</f>
        <v>#N/A</v>
      </c>
      <c r="D61" s="657"/>
      <c r="E61" s="659"/>
      <c r="F61" s="827"/>
      <c r="I61" s="7"/>
      <c r="J61" s="14"/>
    </row>
    <row r="62" spans="1:10">
      <c r="A62" s="1470">
        <f>'Operating Detail (8)'!A25</f>
        <v>0</v>
      </c>
      <c r="B62" s="1471"/>
      <c r="C62" s="228" t="e">
        <f t="array" ref="C62">INDEX('Operating Detail (8)'!$C25:$AF25,0,MATCH(1,('Operating Detail (8)'!$C$12:$AF$12="New")*('Operating Detail (8)'!$C$121:$AF$121='Budget Narrative (8)'!$I$2),0))</f>
        <v>#N/A</v>
      </c>
      <c r="D62" s="657"/>
      <c r="E62" s="659"/>
      <c r="F62" s="827"/>
      <c r="I62" s="7"/>
      <c r="J62" s="14"/>
    </row>
    <row r="63" spans="1:10">
      <c r="A63" s="1470">
        <f>'Operating Detail (8)'!A26</f>
        <v>0</v>
      </c>
      <c r="B63" s="1471"/>
      <c r="C63" s="228" t="e">
        <f t="array" ref="C63">INDEX('Operating Detail (8)'!$C26:$AF26,0,MATCH(1,('Operating Detail (8)'!$C$12:$AF$12="New")*('Operating Detail (8)'!$C$121:$AF$121='Budget Narrative (8)'!$I$2),0))</f>
        <v>#N/A</v>
      </c>
      <c r="D63" s="657"/>
      <c r="E63" s="659"/>
      <c r="F63" s="827"/>
      <c r="I63" s="7"/>
      <c r="J63" s="14"/>
    </row>
    <row r="64" spans="1:10">
      <c r="A64" s="1470">
        <f>'Operating Detail (8)'!A27</f>
        <v>0</v>
      </c>
      <c r="B64" s="1471"/>
      <c r="C64" s="228" t="e">
        <f t="array" ref="C64">INDEX('Operating Detail (8)'!$C27:$AF27,0,MATCH(1,('Operating Detail (8)'!$C$12:$AF$12="New")*('Operating Detail (8)'!$C$121:$AF$121='Budget Narrative (8)'!$I$2),0))</f>
        <v>#N/A</v>
      </c>
      <c r="D64" s="657"/>
      <c r="E64" s="659"/>
      <c r="F64" s="827"/>
      <c r="I64" s="7"/>
      <c r="J64" s="14"/>
    </row>
    <row r="65" spans="1:10">
      <c r="A65" s="1470">
        <f>'Operating Detail (8)'!A28</f>
        <v>0</v>
      </c>
      <c r="B65" s="1471"/>
      <c r="C65" s="228" t="e">
        <f t="array" ref="C65">INDEX('Operating Detail (8)'!$C28:$AF28,0,MATCH(1,('Operating Detail (8)'!$C$12:$AF$12="New")*('Operating Detail (8)'!$C$121:$AF$121='Budget Narrative (8)'!$I$2),0))</f>
        <v>#N/A</v>
      </c>
      <c r="D65" s="657"/>
      <c r="E65" s="659"/>
      <c r="F65" s="827"/>
    </row>
    <row r="66" spans="1:10">
      <c r="A66" s="1470">
        <f>'Operating Detail (8)'!A29</f>
        <v>0</v>
      </c>
      <c r="B66" s="1471"/>
      <c r="C66" s="228" t="e">
        <f t="array" ref="C66">INDEX('Operating Detail (8)'!$C29:$AF29,0,MATCH(1,('Operating Detail (8)'!$C$12:$AF$12="New")*('Operating Detail (8)'!$C$121:$AF$121='Budget Narrative (8)'!$I$2),0))</f>
        <v>#N/A</v>
      </c>
      <c r="D66" s="657"/>
      <c r="E66" s="659"/>
      <c r="F66" s="827"/>
      <c r="I66" s="7"/>
      <c r="J66" s="14"/>
    </row>
    <row r="67" spans="1:10">
      <c r="A67" s="1470">
        <f>'Operating Detail (8)'!A30</f>
        <v>0</v>
      </c>
      <c r="B67" s="1471"/>
      <c r="C67" s="228" t="e">
        <f t="array" ref="C67">INDEX('Operating Detail (8)'!$C30:$AF30,0,MATCH(1,('Operating Detail (8)'!$C$12:$AF$12="New")*('Operating Detail (8)'!$C$121:$AF$121='Budget Narrative (8)'!$I$2),0))</f>
        <v>#N/A</v>
      </c>
      <c r="D67" s="657"/>
      <c r="E67" s="659"/>
      <c r="F67" s="827"/>
      <c r="I67" s="7"/>
      <c r="J67" s="14"/>
    </row>
    <row r="68" spans="1:10">
      <c r="A68" s="1470">
        <f>'Operating Detail (8)'!A31</f>
        <v>0</v>
      </c>
      <c r="B68" s="1471"/>
      <c r="C68" s="228" t="e">
        <f t="array" ref="C68">INDEX('Operating Detail (8)'!$C31:$AF31,0,MATCH(1,('Operating Detail (8)'!$C$12:$AF$12="New")*('Operating Detail (8)'!$C$121:$AF$121='Budget Narrative (8)'!$I$2),0))</f>
        <v>#N/A</v>
      </c>
      <c r="D68" s="657"/>
      <c r="E68" s="659"/>
      <c r="F68" s="827"/>
      <c r="I68" s="7"/>
      <c r="J68" s="14"/>
    </row>
    <row r="69" spans="1:10">
      <c r="A69" s="1470">
        <f>'Operating Detail (8)'!A32</f>
        <v>0</v>
      </c>
      <c r="B69" s="1471"/>
      <c r="C69" s="228" t="e">
        <f t="array" ref="C69">INDEX('Operating Detail (8)'!$C32:$AF32,0,MATCH(1,('Operating Detail (8)'!$C$12:$AF$12="New")*('Operating Detail (8)'!$C$121:$AF$121='Budget Narrative (8)'!$I$2),0))</f>
        <v>#N/A</v>
      </c>
      <c r="D69" s="657"/>
      <c r="E69" s="659"/>
      <c r="F69" s="827"/>
      <c r="I69" s="7"/>
    </row>
    <row r="70" spans="1:10">
      <c r="A70" s="1470">
        <f>'Operating Detail (8)'!A33</f>
        <v>0</v>
      </c>
      <c r="B70" s="1471"/>
      <c r="C70" s="228" t="e">
        <f t="array" ref="C70">INDEX('Operating Detail (8)'!$C33:$AF33,0,MATCH(1,('Operating Detail (8)'!$C$12:$AF$12="New")*('Operating Detail (8)'!$C$121:$AF$121='Budget Narrative (8)'!$I$2),0))</f>
        <v>#N/A</v>
      </c>
      <c r="D70" s="657"/>
      <c r="E70" s="659"/>
      <c r="F70" s="827"/>
      <c r="I70" s="7"/>
      <c r="J70" s="14"/>
    </row>
    <row r="71" spans="1:10">
      <c r="A71" s="1470">
        <f>'Operating Detail (8)'!A34</f>
        <v>0</v>
      </c>
      <c r="B71" s="1471"/>
      <c r="C71" s="228" t="e">
        <f t="array" ref="C71">INDEX('Operating Detail (8)'!$C34:$AF34,0,MATCH(1,('Operating Detail (8)'!$C$12:$AF$12="New")*('Operating Detail (8)'!$C$121:$AF$121='Budget Narrative (8)'!$I$2),0))</f>
        <v>#N/A</v>
      </c>
      <c r="D71" s="657"/>
      <c r="E71" s="659"/>
      <c r="F71" s="827"/>
      <c r="I71" s="7"/>
      <c r="J71" s="14"/>
    </row>
    <row r="72" spans="1:10">
      <c r="A72" s="1470">
        <f>'Operating Detail (8)'!A35</f>
        <v>0</v>
      </c>
      <c r="B72" s="1471"/>
      <c r="C72" s="228" t="e">
        <f t="array" ref="C72">INDEX('Operating Detail (8)'!$C35:$AF35,0,MATCH(1,('Operating Detail (8)'!$C$12:$AF$12="New")*('Operating Detail (8)'!$C$121:$AF$121='Budget Narrative (8)'!$I$2),0))</f>
        <v>#N/A</v>
      </c>
      <c r="D72" s="657"/>
      <c r="E72" s="659"/>
      <c r="F72" s="827"/>
      <c r="I72" s="7"/>
      <c r="J72" s="14"/>
    </row>
    <row r="73" spans="1:10">
      <c r="A73" s="1470">
        <f>'Operating Detail (8)'!A36</f>
        <v>0</v>
      </c>
      <c r="B73" s="1471"/>
      <c r="C73" s="228" t="e">
        <f t="array" ref="C73">INDEX('Operating Detail (8)'!$C36:$AF36,0,MATCH(1,('Operating Detail (8)'!$C$12:$AF$12="New")*('Operating Detail (8)'!$C$121:$AF$121='Budget Narrative (8)'!$I$2),0))</f>
        <v>#N/A</v>
      </c>
      <c r="D73" s="657"/>
      <c r="E73" s="659"/>
      <c r="F73" s="827"/>
    </row>
    <row r="74" spans="1:10">
      <c r="A74" s="1470">
        <f>'Operating Detail (8)'!A37</f>
        <v>0</v>
      </c>
      <c r="B74" s="1471"/>
      <c r="C74" s="228" t="e">
        <f t="array" ref="C74">INDEX('Operating Detail (8)'!$C37:$AF37,0,MATCH(1,('Operating Detail (8)'!$C$12:$AF$12="New")*('Operating Detail (8)'!$C$121:$AF$121='Budget Narrative (8)'!$I$2),0))</f>
        <v>#N/A</v>
      </c>
      <c r="D74" s="657"/>
      <c r="E74" s="659"/>
      <c r="F74" s="827"/>
      <c r="I74" s="7"/>
      <c r="J74" s="4"/>
    </row>
    <row r="75" spans="1:10">
      <c r="A75" s="1470">
        <f>'Operating Detail (8)'!A38</f>
        <v>0</v>
      </c>
      <c r="B75" s="1471"/>
      <c r="C75" s="228" t="e">
        <f t="array" ref="C75">INDEX('Operating Detail (8)'!$C38:$AF38,0,MATCH(1,('Operating Detail (8)'!$C$12:$AF$12="New")*('Operating Detail (8)'!$C$121:$AF$121='Budget Narrative (8)'!$I$2),0))</f>
        <v>#N/A</v>
      </c>
      <c r="D75" s="657"/>
      <c r="E75" s="659"/>
      <c r="F75" s="827"/>
      <c r="I75" s="7"/>
      <c r="J75" s="4"/>
    </row>
    <row r="76" spans="1:10">
      <c r="A76" s="1470">
        <f>'Operating Detail (8)'!A39</f>
        <v>0</v>
      </c>
      <c r="B76" s="1471"/>
      <c r="C76" s="228" t="e">
        <f t="array" ref="C76">INDEX('Operating Detail (8)'!$C39:$AF39,0,MATCH(1,('Operating Detail (8)'!$C$12:$AF$12="New")*('Operating Detail (8)'!$C$121:$AF$121='Budget Narrative (8)'!$I$2),0))</f>
        <v>#N/A</v>
      </c>
      <c r="D76" s="657"/>
      <c r="E76" s="659"/>
      <c r="F76" s="827"/>
      <c r="I76" s="7"/>
      <c r="J76" s="4"/>
    </row>
    <row r="77" spans="1:10">
      <c r="A77" s="1470">
        <f>'Operating Detail (8)'!A40</f>
        <v>0</v>
      </c>
      <c r="B77" s="1471"/>
      <c r="C77" s="228" t="e">
        <f t="array" ref="C77">INDEX('Operating Detail (8)'!$C40:$AF40,0,MATCH(1,('Operating Detail (8)'!$C$12:$AF$12="New")*('Operating Detail (8)'!$C$121:$AF$121='Budget Narrative (8)'!$I$2),0))</f>
        <v>#N/A</v>
      </c>
      <c r="D77" s="657"/>
      <c r="E77" s="659"/>
      <c r="F77" s="827"/>
    </row>
    <row r="78" spans="1:10">
      <c r="A78" s="1470">
        <f>'Operating Detail (8)'!A41</f>
        <v>0</v>
      </c>
      <c r="B78" s="1471"/>
      <c r="C78" s="228" t="e">
        <f t="array" ref="C78">INDEX('Operating Detail (8)'!$C41:$AF41,0,MATCH(1,('Operating Detail (8)'!$C$12:$AF$12="New")*('Operating Detail (8)'!$C$121:$AF$121='Budget Narrative (8)'!$I$2),0))</f>
        <v>#N/A</v>
      </c>
      <c r="D78" s="657"/>
      <c r="E78" s="659"/>
      <c r="F78" s="827"/>
      <c r="I78" s="7"/>
      <c r="J78" s="14"/>
    </row>
    <row r="79" spans="1:10">
      <c r="A79" s="1470">
        <f>'Operating Detail (8)'!A42</f>
        <v>0</v>
      </c>
      <c r="B79" s="1471"/>
      <c r="C79" s="228" t="e">
        <f t="array" ref="C79">INDEX('Operating Detail (8)'!$C42:$AF42,0,MATCH(1,('Operating Detail (8)'!$C$12:$AF$12="New")*('Operating Detail (8)'!$C$121:$AF$121='Budget Narrative (8)'!$I$2),0))</f>
        <v>#N/A</v>
      </c>
      <c r="D79" s="657"/>
      <c r="E79" s="659"/>
      <c r="F79" s="827"/>
      <c r="I79" s="7"/>
      <c r="J79" s="14"/>
    </row>
    <row r="80" spans="1:10">
      <c r="A80" s="1470">
        <f>'Operating Detail (8)'!A43</f>
        <v>0</v>
      </c>
      <c r="B80" s="1471"/>
      <c r="C80" s="228" t="e">
        <f t="array" ref="C80">INDEX('Operating Detail (8)'!$C43:$AF43,0,MATCH(1,('Operating Detail (8)'!$C$12:$AF$12="New")*('Operating Detail (8)'!$C$121:$AF$121='Budget Narrative (8)'!$I$2),0))</f>
        <v>#N/A</v>
      </c>
      <c r="D80" s="657"/>
      <c r="E80" s="659"/>
      <c r="F80" s="827"/>
      <c r="I80" s="7"/>
      <c r="J80" s="14"/>
    </row>
    <row r="81" spans="1:10">
      <c r="A81" s="1470">
        <f>'Operating Detail (8)'!A44</f>
        <v>0</v>
      </c>
      <c r="B81" s="1471"/>
      <c r="C81" s="228" t="e">
        <f t="array" ref="C81">INDEX('Operating Detail (8)'!$C44:$AF44,0,MATCH(1,('Operating Detail (8)'!$C$12:$AF$12="New")*('Operating Detail (8)'!$C$121:$AF$121='Budget Narrative (8)'!$I$2),0))</f>
        <v>#N/A</v>
      </c>
      <c r="D81" s="657"/>
      <c r="E81" s="659"/>
      <c r="F81" s="827"/>
      <c r="I81" s="7"/>
      <c r="J81" s="14"/>
    </row>
    <row r="82" spans="1:10">
      <c r="A82" s="1470">
        <f>'Operating Detail (8)'!A45</f>
        <v>0</v>
      </c>
      <c r="B82" s="1471"/>
      <c r="C82" s="228" t="e">
        <f t="array" ref="C82">INDEX('Operating Detail (8)'!$C45:$AF45,0,MATCH(1,('Operating Detail (8)'!$C$12:$AF$12="New")*('Operating Detail (8)'!$C$121:$AF$121='Budget Narrative (8)'!$I$2),0))</f>
        <v>#N/A</v>
      </c>
      <c r="D82" s="657"/>
      <c r="E82" s="659"/>
      <c r="F82" s="827"/>
      <c r="I82" s="7"/>
      <c r="J82" s="14"/>
    </row>
    <row r="83" spans="1:10">
      <c r="A83" s="1470">
        <f>'Operating Detail (8)'!A46</f>
        <v>0</v>
      </c>
      <c r="B83" s="1471"/>
      <c r="C83" s="228" t="e">
        <f t="array" ref="C83">INDEX('Operating Detail (8)'!$C46:$AF46,0,MATCH(1,('Operating Detail (8)'!$C$12:$AF$12="New")*('Operating Detail (8)'!$C$121:$AF$121='Budget Narrative (8)'!$I$2),0))</f>
        <v>#N/A</v>
      </c>
      <c r="D83" s="657"/>
      <c r="E83" s="659"/>
      <c r="F83" s="827"/>
      <c r="I83" s="7"/>
      <c r="J83" s="14"/>
    </row>
    <row r="84" spans="1:10">
      <c r="A84" s="1470">
        <f>'Operating Detail (8)'!A47</f>
        <v>0</v>
      </c>
      <c r="B84" s="1471"/>
      <c r="C84" s="228" t="e">
        <f t="array" ref="C84">INDEX('Operating Detail (8)'!$C47:$AF47,0,MATCH(1,('Operating Detail (8)'!$C$12:$AF$12="New")*('Operating Detail (8)'!$C$121:$AF$121='Budget Narrative (8)'!$I$2),0))</f>
        <v>#N/A</v>
      </c>
      <c r="D84" s="657"/>
      <c r="E84" s="659"/>
      <c r="F84" s="827"/>
      <c r="I84" s="7"/>
      <c r="J84" s="14"/>
    </row>
    <row r="85" spans="1:10">
      <c r="A85" s="1470">
        <f>'Operating Detail (8)'!A48</f>
        <v>0</v>
      </c>
      <c r="B85" s="1471"/>
      <c r="C85" s="228" t="e">
        <f t="array" ref="C85">INDEX('Operating Detail (8)'!$C48:$AF48,0,MATCH(1,('Operating Detail (8)'!$C$12:$AF$12="New")*('Operating Detail (8)'!$C$121:$AF$121='Budget Narrative (8)'!$I$2),0))</f>
        <v>#N/A</v>
      </c>
      <c r="D85" s="657"/>
      <c r="E85" s="659"/>
      <c r="F85" s="827"/>
      <c r="I85" s="7"/>
      <c r="J85" s="14"/>
    </row>
    <row r="86" spans="1:10">
      <c r="A86" s="1470">
        <f>'Operating Detail (8)'!A49</f>
        <v>0</v>
      </c>
      <c r="B86" s="1471"/>
      <c r="C86" s="228" t="e">
        <f t="array" ref="C86">INDEX('Operating Detail (8)'!$C49:$AF49,0,MATCH(1,('Operating Detail (8)'!$C$12:$AF$12="New")*('Operating Detail (8)'!$C$121:$AF$121='Budget Narrative (8)'!$I$2),0))</f>
        <v>#N/A</v>
      </c>
      <c r="D86" s="657"/>
      <c r="E86" s="659"/>
      <c r="F86" s="827"/>
      <c r="I86" s="7"/>
      <c r="J86" s="14"/>
    </row>
    <row r="87" spans="1:10">
      <c r="A87" s="1470">
        <f>'Operating Detail (8)'!A50</f>
        <v>0</v>
      </c>
      <c r="B87" s="1471"/>
      <c r="C87" s="228" t="e">
        <f t="array" ref="C87">INDEX('Operating Detail (8)'!$C50:$AF50,0,MATCH(1,('Operating Detail (8)'!$C$12:$AF$12="New")*('Operating Detail (8)'!$C$121:$AF$121='Budget Narrative (8)'!$I$2),0))</f>
        <v>#N/A</v>
      </c>
      <c r="D87" s="657"/>
      <c r="E87" s="659"/>
      <c r="F87" s="827"/>
      <c r="I87" s="7"/>
      <c r="J87" s="14"/>
    </row>
    <row r="88" spans="1:10">
      <c r="A88" s="1470">
        <f>'Operating Detail (8)'!A51</f>
        <v>0</v>
      </c>
      <c r="B88" s="1471"/>
      <c r="C88" s="228" t="e">
        <f t="array" ref="C88">INDEX('Operating Detail (8)'!$C51:$AF51,0,MATCH(1,('Operating Detail (8)'!$C$12:$AF$12="New")*('Operating Detail (8)'!$C$121:$AF$121='Budget Narrative (8)'!$I$2),0))</f>
        <v>#N/A</v>
      </c>
      <c r="D88" s="657"/>
      <c r="E88" s="659"/>
      <c r="F88" s="827"/>
      <c r="I88" s="7"/>
      <c r="J88" s="14"/>
    </row>
    <row r="89" spans="1:10">
      <c r="A89" s="1470">
        <f>'Operating Detail (8)'!A52</f>
        <v>0</v>
      </c>
      <c r="B89" s="1471"/>
      <c r="C89" s="228" t="e">
        <f t="array" ref="C89">INDEX('Operating Detail (8)'!$C52:$AF52,0,MATCH(1,('Operating Detail (8)'!$C$12:$AF$12="New")*('Operating Detail (8)'!$C$121:$AF$121='Budget Narrative (8)'!$I$2),0))</f>
        <v>#N/A</v>
      </c>
      <c r="D89" s="657"/>
      <c r="E89" s="659"/>
      <c r="F89" s="827"/>
      <c r="I89" s="7"/>
      <c r="J89" s="14"/>
    </row>
    <row r="90" spans="1:10">
      <c r="A90" s="1470">
        <f>'Operating Detail (8)'!A53</f>
        <v>0</v>
      </c>
      <c r="B90" s="1471"/>
      <c r="C90" s="228" t="e">
        <f t="array" ref="C90">INDEX('Operating Detail (8)'!$C53:$AF53,0,MATCH(1,('Operating Detail (8)'!$C$12:$AF$12="New")*('Operating Detail (8)'!$C$121:$AF$121='Budget Narrative (8)'!$I$2),0))</f>
        <v>#N/A</v>
      </c>
      <c r="D90" s="657"/>
      <c r="E90" s="659"/>
      <c r="F90" s="827"/>
      <c r="I90" s="7"/>
      <c r="J90" s="14"/>
    </row>
    <row r="91" spans="1:10">
      <c r="A91" s="1470">
        <f>'Operating Detail (8)'!A54</f>
        <v>0</v>
      </c>
      <c r="B91" s="1471"/>
      <c r="C91" s="228" t="e">
        <f t="array" ref="C91">INDEX('Operating Detail (8)'!$C54:$AF54,0,MATCH(1,('Operating Detail (8)'!$C$12:$AF$12="New")*('Operating Detail (8)'!$C$121:$AF$121='Budget Narrative (8)'!$I$2),0))</f>
        <v>#N/A</v>
      </c>
      <c r="D91" s="657"/>
      <c r="E91" s="659"/>
      <c r="F91" s="827"/>
      <c r="I91" s="7"/>
      <c r="J91" s="14"/>
    </row>
    <row r="92" spans="1:10">
      <c r="A92" s="1470">
        <f>'Operating Detail (8)'!A55</f>
        <v>0</v>
      </c>
      <c r="B92" s="1471"/>
      <c r="C92" s="228" t="e">
        <f t="array" ref="C92">INDEX('Operating Detail (8)'!$C55:$AF55,0,MATCH(1,('Operating Detail (8)'!$C$12:$AF$12="New")*('Operating Detail (8)'!$C$121:$AF$121='Budget Narrative (8)'!$I$2),0))</f>
        <v>#N/A</v>
      </c>
      <c r="D92" s="657"/>
      <c r="E92" s="659"/>
      <c r="F92" s="827"/>
      <c r="I92" s="7"/>
      <c r="J92" s="14"/>
    </row>
    <row r="93" spans="1:10">
      <c r="A93" s="1472" t="str">
        <f>'Operating Detail (8)'!A56</f>
        <v>Consultants:</v>
      </c>
      <c r="B93" s="1473"/>
      <c r="C93" s="661"/>
      <c r="D93" s="661"/>
      <c r="E93" s="662"/>
      <c r="F93" s="827"/>
      <c r="I93" s="7"/>
      <c r="J93" s="14"/>
    </row>
    <row r="94" spans="1:10">
      <c r="A94" s="1470">
        <f>'Operating Detail (8)'!A57</f>
        <v>0</v>
      </c>
      <c r="B94" s="1471"/>
      <c r="C94" s="228" t="e">
        <f t="array" ref="C94">INDEX('Operating Detail (8)'!$C57:$AF57,0,MATCH(1,('Operating Detail (8)'!$C$12:$AF$12="New")*('Operating Detail (8)'!$C$121:$AF$121='Budget Narrative (8)'!$I$2),0))</f>
        <v>#N/A</v>
      </c>
      <c r="D94" s="657"/>
      <c r="E94" s="659"/>
      <c r="F94" s="827"/>
      <c r="I94" s="7"/>
      <c r="J94" s="14"/>
    </row>
    <row r="95" spans="1:10">
      <c r="A95" s="1470">
        <f>'Operating Detail (8)'!A58</f>
        <v>0</v>
      </c>
      <c r="B95" s="1471"/>
      <c r="C95" s="228" t="e">
        <f t="array" ref="C95">INDEX('Operating Detail (8)'!$C58:$AF58,0,MATCH(1,('Operating Detail (8)'!$C$12:$AF$12="New")*('Operating Detail (8)'!$C$121:$AF$121='Budget Narrative (8)'!$I$2),0))</f>
        <v>#N/A</v>
      </c>
      <c r="D95" s="657"/>
      <c r="E95" s="659"/>
      <c r="F95" s="827"/>
      <c r="I95" s="7"/>
      <c r="J95" s="14"/>
    </row>
    <row r="96" spans="1:10">
      <c r="A96" s="1470">
        <f>'Operating Detail (8)'!A59</f>
        <v>0</v>
      </c>
      <c r="B96" s="1471"/>
      <c r="C96" s="228" t="e">
        <f t="array" ref="C96">INDEX('Operating Detail (8)'!$C59:$AF59,0,MATCH(1,('Operating Detail (8)'!$C$12:$AF$12="New")*('Operating Detail (8)'!$C$121:$AF$121='Budget Narrative (8)'!$I$2),0))</f>
        <v>#N/A</v>
      </c>
      <c r="D96" s="657"/>
      <c r="E96" s="659"/>
      <c r="F96" s="827"/>
      <c r="I96" s="7"/>
      <c r="J96" s="14"/>
    </row>
    <row r="97" spans="1:10">
      <c r="A97" s="1470">
        <f>'Operating Detail (8)'!A60</f>
        <v>0</v>
      </c>
      <c r="B97" s="1471"/>
      <c r="C97" s="228" t="e">
        <f t="array" ref="C97">INDEX('Operating Detail (8)'!$C60:$AF60,0,MATCH(1,('Operating Detail (8)'!$C$12:$AF$12="New")*('Operating Detail (8)'!$C$121:$AF$121='Budget Narrative (8)'!$I$2),0))</f>
        <v>#N/A</v>
      </c>
      <c r="D97" s="657"/>
      <c r="E97" s="659"/>
      <c r="F97" s="827"/>
      <c r="I97" s="7"/>
      <c r="J97" s="14"/>
    </row>
    <row r="98" spans="1:10">
      <c r="A98" s="1470">
        <f>'Operating Detail (8)'!A61</f>
        <v>0</v>
      </c>
      <c r="B98" s="1471"/>
      <c r="C98" s="228" t="e">
        <f t="array" ref="C98">INDEX('Operating Detail (8)'!$C61:$AF61,0,MATCH(1,('Operating Detail (8)'!$C$12:$AF$12="New")*('Operating Detail (8)'!$C$121:$AF$121='Budget Narrative (8)'!$I$2),0))</f>
        <v>#N/A</v>
      </c>
      <c r="D98" s="657"/>
      <c r="E98" s="659"/>
      <c r="F98" s="827"/>
      <c r="I98" s="7"/>
      <c r="J98" s="14"/>
    </row>
    <row r="99" spans="1:10">
      <c r="A99" s="1470">
        <f>'Operating Detail (8)'!A62</f>
        <v>0</v>
      </c>
      <c r="B99" s="1471"/>
      <c r="C99" s="228" t="e">
        <f t="array" ref="C99">INDEX('Operating Detail (8)'!$C62:$AF62,0,MATCH(1,('Operating Detail (8)'!$C$12:$AF$12="New")*('Operating Detail (8)'!$C$121:$AF$121='Budget Narrative (8)'!$I$2),0))</f>
        <v>#N/A</v>
      </c>
      <c r="D99" s="657"/>
      <c r="E99" s="659"/>
      <c r="F99" s="827"/>
      <c r="I99" s="7"/>
      <c r="J99" s="14"/>
    </row>
    <row r="100" spans="1:10">
      <c r="A100" s="1470">
        <f>'Operating Detail (8)'!A63</f>
        <v>0</v>
      </c>
      <c r="B100" s="1471"/>
      <c r="C100" s="228" t="e">
        <f t="array" ref="C100">INDEX('Operating Detail (8)'!$C63:$AF63,0,MATCH(1,('Operating Detail (8)'!$C$12:$AF$12="New")*('Operating Detail (8)'!$C$121:$AF$121='Budget Narrative (8)'!$I$2),0))</f>
        <v>#N/A</v>
      </c>
      <c r="D100" s="657"/>
      <c r="E100" s="659"/>
      <c r="F100" s="827"/>
      <c r="I100" s="7"/>
      <c r="J100" s="14"/>
    </row>
    <row r="101" spans="1:10">
      <c r="A101" s="1470">
        <f>'Operating Detail (8)'!A64</f>
        <v>0</v>
      </c>
      <c r="B101" s="1471"/>
      <c r="C101" s="228" t="e">
        <f t="array" ref="C101">INDEX('Operating Detail (8)'!$C64:$AF64,0,MATCH(1,('Operating Detail (8)'!$C$12:$AF$12="New")*('Operating Detail (8)'!$C$121:$AF$121='Budget Narrative (8)'!$I$2),0))</f>
        <v>#N/A</v>
      </c>
      <c r="D101" s="657"/>
      <c r="E101" s="659"/>
      <c r="F101" s="827"/>
      <c r="I101" s="7"/>
      <c r="J101" s="14"/>
    </row>
    <row r="102" spans="1:10">
      <c r="A102" s="1470">
        <f>'Operating Detail (8)'!A65</f>
        <v>0</v>
      </c>
      <c r="B102" s="1471"/>
      <c r="C102" s="228" t="e">
        <f t="array" ref="C102">INDEX('Operating Detail (8)'!$C65:$AF65,0,MATCH(1,('Operating Detail (8)'!$C$12:$AF$12="New")*('Operating Detail (8)'!$C$121:$AF$121='Budget Narrative (8)'!$I$2),0))</f>
        <v>#N/A</v>
      </c>
      <c r="D102" s="657"/>
      <c r="E102" s="659"/>
      <c r="F102" s="827"/>
      <c r="I102" s="7"/>
      <c r="J102" s="14"/>
    </row>
    <row r="103" spans="1:10">
      <c r="A103" s="1470">
        <f>'Operating Detail (8)'!A65</f>
        <v>0</v>
      </c>
      <c r="B103" s="1471"/>
      <c r="C103" s="228" t="e">
        <f t="array" ref="C103">INDEX('Operating Detail (8)'!$C66:$AF66,0,MATCH(1,('Operating Detail (8)'!$C$12:$AF$12="New")*('Operating Detail (8)'!$C$121:$AF$121='Budget Narrative (8)'!$I$2),0))</f>
        <v>#N/A</v>
      </c>
      <c r="D103" s="657"/>
      <c r="E103" s="659"/>
      <c r="F103" s="827"/>
      <c r="I103" s="7"/>
      <c r="J103" s="14"/>
    </row>
    <row r="104" spans="1:10">
      <c r="A104" s="1470">
        <f>'Operating Detail (8)'!A66</f>
        <v>0</v>
      </c>
      <c r="B104" s="1471"/>
      <c r="C104" s="228" t="e">
        <f t="array" ref="C104">INDEX('Operating Detail (8)'!$C67:$AF67,0,MATCH(1,('Operating Detail (8)'!$C$12:$AF$12="New")*('Operating Detail (8)'!$C$121:$AF$121='Budget Narrative (8)'!$I$2),0))</f>
        <v>#N/A</v>
      </c>
      <c r="D104" s="657"/>
      <c r="E104" s="659"/>
      <c r="F104" s="827"/>
      <c r="I104" s="7"/>
      <c r="J104" s="14"/>
    </row>
    <row r="105" spans="1:10">
      <c r="A105" s="1474">
        <f>'Operating Detail (8)'!A67</f>
        <v>0</v>
      </c>
      <c r="B105" s="1475"/>
      <c r="C105" s="370"/>
      <c r="D105" s="179"/>
      <c r="E105" s="219"/>
      <c r="F105" s="827"/>
      <c r="I105" s="7"/>
      <c r="J105" s="14"/>
    </row>
    <row r="106" spans="1:10">
      <c r="A106" s="1476" t="str">
        <f>'Operating Detail (8)'!A68</f>
        <v>TOTAL OPERATING EXPENSES</v>
      </c>
      <c r="B106" s="1477"/>
      <c r="C106" s="717" t="e">
        <f>SUM(C51:C105)</f>
        <v>#N/A</v>
      </c>
      <c r="D106" s="14"/>
      <c r="E106" s="218"/>
      <c r="F106" s="3"/>
      <c r="I106" s="7"/>
      <c r="J106" s="14"/>
    </row>
    <row r="107" spans="1:10" s="731" customFormat="1" ht="13.5" thickBot="1">
      <c r="A107" s="732" t="s">
        <v>337</v>
      </c>
      <c r="B107" s="733" t="e">
        <f t="array" ref="B107">INDEX('Summary (8)'!E26:AH26,0,MATCH(1,('Summary (8)'!$E$21:$AH$21="New")*('Summary (8)'!$E$88:$AH$88='Budget Narrative (8)'!$I$2),0))</f>
        <v>#N/A</v>
      </c>
      <c r="C107" s="734" t="e">
        <f t="array" ref="C107">INDEX('Summary (8)'!E27:AH27,0,MATCH(1,('Summary (8)'!$E$21:$AH$21="New")*('Summary (8)'!$E$88:$AH$88='Budget Narrative (8)'!$I$2),0))</f>
        <v>#N/A</v>
      </c>
      <c r="D107" s="735"/>
      <c r="E107" s="736"/>
      <c r="F107" s="737"/>
      <c r="G107" s="728"/>
      <c r="H107" s="728"/>
      <c r="J107" s="730"/>
    </row>
    <row r="108" spans="1:10">
      <c r="A108" s="3"/>
      <c r="B108" s="6"/>
      <c r="C108" s="181"/>
      <c r="E108" s="3"/>
      <c r="F108" s="3"/>
      <c r="H108" s="706"/>
      <c r="I108" s="5"/>
      <c r="J108" s="4"/>
    </row>
    <row r="109" spans="1:10" ht="13.5" thickBot="1">
      <c r="A109" s="3"/>
      <c r="B109" s="6"/>
      <c r="C109" s="181"/>
      <c r="E109" s="3"/>
      <c r="F109" s="3"/>
      <c r="H109" s="706"/>
      <c r="I109" s="5"/>
      <c r="J109" s="4"/>
    </row>
    <row r="110" spans="1:10" s="4" customFormat="1" ht="25.5" customHeight="1">
      <c r="A110" s="1478" t="s">
        <v>338</v>
      </c>
      <c r="B110" s="1479"/>
      <c r="C110" s="212" t="s">
        <v>339</v>
      </c>
      <c r="D110" s="211" t="s">
        <v>330</v>
      </c>
      <c r="E110" s="213" t="s">
        <v>331</v>
      </c>
      <c r="F110" s="198"/>
      <c r="G110" s="704"/>
      <c r="H110" s="704"/>
    </row>
    <row r="111" spans="1:10">
      <c r="A111" s="1470">
        <f>'Operating Detail (8)'!A71</f>
        <v>0</v>
      </c>
      <c r="B111" s="1471"/>
      <c r="C111" s="228" t="e">
        <f t="array" ref="C111">INDEX('Operating Detail (8)'!$C71:$AF71,0,MATCH(1,('Operating Detail (8)'!$C$12:$AF$12="New")*('Operating Detail (8)'!$C$121:$AF$121='Budget Narrative (8)'!$I$2),0))</f>
        <v>#N/A</v>
      </c>
      <c r="D111" s="20"/>
      <c r="E111" s="214"/>
      <c r="F111" s="827"/>
    </row>
    <row r="112" spans="1:10">
      <c r="A112" s="1470">
        <f>'Operating Detail (8)'!A72</f>
        <v>0</v>
      </c>
      <c r="B112" s="1471"/>
      <c r="C112" s="228" t="e">
        <f t="array" ref="C112">INDEX('Operating Detail (8)'!$C72:$AF72,0,MATCH(1,('Operating Detail (8)'!$C$12:$AF$12="New")*('Operating Detail (8)'!$C$121:$AF$121='Budget Narrative (8)'!$I$2),0))</f>
        <v>#N/A</v>
      </c>
      <c r="D112" s="20"/>
      <c r="E112" s="215"/>
      <c r="F112" s="827"/>
    </row>
    <row r="113" spans="1:6">
      <c r="A113" s="1470">
        <f>'Operating Detail (8)'!A73</f>
        <v>0</v>
      </c>
      <c r="B113" s="1471"/>
      <c r="C113" s="228" t="e">
        <f t="array" ref="C113">INDEX('Operating Detail (8)'!$C73:$AF73,0,MATCH(1,('Operating Detail (8)'!$C$12:$AF$12="New")*('Operating Detail (8)'!$C$121:$AF$121='Budget Narrative (8)'!$I$2),0))</f>
        <v>#N/A</v>
      </c>
      <c r="D113" s="20"/>
      <c r="E113" s="215"/>
      <c r="F113" s="827"/>
    </row>
    <row r="114" spans="1:6">
      <c r="A114" s="1470">
        <f>'Operating Detail (8)'!A74</f>
        <v>0</v>
      </c>
      <c r="B114" s="1471"/>
      <c r="C114" s="228" t="e">
        <f t="array" ref="C114">INDEX('Operating Detail (8)'!$C74:$AF74,0,MATCH(1,('Operating Detail (8)'!$C$12:$AF$12="New")*('Operating Detail (8)'!$C$121:$AF$121='Budget Narrative (8)'!$I$2),0))</f>
        <v>#N/A</v>
      </c>
      <c r="D114" s="20"/>
      <c r="E114" s="215"/>
      <c r="F114" s="827"/>
    </row>
    <row r="115" spans="1:6">
      <c r="A115" s="1470">
        <f>'Operating Detail (8)'!A75</f>
        <v>0</v>
      </c>
      <c r="B115" s="1471"/>
      <c r="C115" s="228" t="e">
        <f t="array" ref="C115">INDEX('Operating Detail (8)'!$C75:$AF75,0,MATCH(1,('Operating Detail (8)'!$C$12:$AF$12="New")*('Operating Detail (8)'!$C$121:$AF$121='Budget Narrative (8)'!$I$2),0))</f>
        <v>#N/A</v>
      </c>
      <c r="D115" s="20"/>
      <c r="E115" s="215"/>
      <c r="F115" s="827"/>
    </row>
    <row r="116" spans="1:6">
      <c r="A116" s="1470">
        <f>'Operating Detail (8)'!A76</f>
        <v>0</v>
      </c>
      <c r="B116" s="1471"/>
      <c r="C116" s="228" t="e">
        <f t="array" ref="C116">INDEX('Operating Detail (8)'!$C76:$AF76,0,MATCH(1,('Operating Detail (8)'!$C$12:$AF$12="New")*('Operating Detail (8)'!$C$121:$AF$121='Budget Narrative (8)'!$I$2),0))</f>
        <v>#N/A</v>
      </c>
      <c r="D116" s="20"/>
      <c r="E116" s="215"/>
      <c r="F116" s="827"/>
    </row>
    <row r="117" spans="1:6">
      <c r="A117" s="1470">
        <f>'Operating Detail (8)'!A77</f>
        <v>0</v>
      </c>
      <c r="B117" s="1471"/>
      <c r="C117" s="228" t="e">
        <f t="array" ref="C117">INDEX('Operating Detail (8)'!$C77:$AF77,0,MATCH(1,('Operating Detail (8)'!$C$12:$AF$12="New")*('Operating Detail (8)'!$C$121:$AF$121='Budget Narrative (8)'!$I$2),0))</f>
        <v>#N/A</v>
      </c>
      <c r="D117" s="20"/>
      <c r="E117" s="215"/>
      <c r="F117" s="827"/>
    </row>
    <row r="118" spans="1:6">
      <c r="A118" s="1470">
        <f>'Operating Detail (8)'!A78</f>
        <v>0</v>
      </c>
      <c r="B118" s="1471"/>
      <c r="C118" s="228" t="e">
        <f t="array" ref="C118">INDEX('Operating Detail (8)'!$C78:$AF78,0,MATCH(1,('Operating Detail (8)'!$C$12:$AF$12="New")*('Operating Detail (8)'!$C$121:$AF$121='Budget Narrative (8)'!$I$2),0))</f>
        <v>#N/A</v>
      </c>
      <c r="D118" s="20"/>
      <c r="E118" s="215"/>
      <c r="F118" s="827"/>
    </row>
    <row r="119" spans="1:6">
      <c r="A119" s="1470">
        <f>'Operating Detail (8)'!A79</f>
        <v>0</v>
      </c>
      <c r="B119" s="1471"/>
      <c r="C119" s="228" t="e">
        <f t="array" ref="C119">INDEX('Operating Detail (8)'!$C79:$AF79,0,MATCH(1,('Operating Detail (8)'!$C$12:$AF$12="New")*('Operating Detail (8)'!$C$121:$AF$121='Budget Narrative (8)'!$I$2),0))</f>
        <v>#N/A</v>
      </c>
      <c r="D119" s="20"/>
      <c r="E119" s="215"/>
      <c r="F119" s="827"/>
    </row>
    <row r="120" spans="1:6">
      <c r="A120" s="1470">
        <f>'Operating Detail (8)'!A80</f>
        <v>0</v>
      </c>
      <c r="B120" s="1471"/>
      <c r="C120" s="228" t="e">
        <f t="array" ref="C120">INDEX('Operating Detail (8)'!$C80:$AF80,0,MATCH(1,('Operating Detail (8)'!$C$12:$AF$12="New")*('Operating Detail (8)'!$C$121:$AF$121='Budget Narrative (8)'!$I$2),0))</f>
        <v>#N/A</v>
      </c>
      <c r="D120" s="20"/>
      <c r="E120" s="215"/>
      <c r="F120" s="827"/>
    </row>
    <row r="121" spans="1:6">
      <c r="A121" s="1472" t="str">
        <f>'Operating Detail (8)'!A81</f>
        <v>Subcontractors:</v>
      </c>
      <c r="B121" s="1473"/>
      <c r="C121" s="661"/>
      <c r="D121" s="661"/>
      <c r="E121" s="662"/>
      <c r="F121" s="827"/>
    </row>
    <row r="122" spans="1:6">
      <c r="A122" s="1470">
        <f>'Operating Detail (8)'!A82</f>
        <v>0</v>
      </c>
      <c r="B122" s="1471"/>
      <c r="C122" s="228" t="e">
        <f t="array" ref="C122">INDEX('Operating Detail (8)'!$C82:$AF82,0,MATCH(1,('Operating Detail (8)'!$C$12:$AF$12="New")*('Operating Detail (8)'!$C$121:$AF$121='Budget Narrative (8)'!$I$2),0))</f>
        <v>#N/A</v>
      </c>
      <c r="D122" s="20"/>
      <c r="E122" s="216"/>
      <c r="F122" s="827"/>
    </row>
    <row r="123" spans="1:6">
      <c r="A123" s="1470">
        <f>'Operating Detail (8)'!A83</f>
        <v>0</v>
      </c>
      <c r="B123" s="1471"/>
      <c r="C123" s="228" t="e">
        <f t="array" ref="C123">INDEX('Operating Detail (8)'!$C83:$AF83,0,MATCH(1,('Operating Detail (8)'!$C$12:$AF$12="New")*('Operating Detail (8)'!$C$121:$AF$121='Budget Narrative (8)'!$I$2),0))</f>
        <v>#N/A</v>
      </c>
      <c r="D123" s="20"/>
      <c r="E123" s="216"/>
      <c r="F123" s="827"/>
    </row>
    <row r="124" spans="1:6">
      <c r="A124" s="1470">
        <f>'Operating Detail (8)'!A84</f>
        <v>0</v>
      </c>
      <c r="B124" s="1471"/>
      <c r="C124" s="228" t="e">
        <f t="array" ref="C124">INDEX('Operating Detail (8)'!$C84:$AF84,0,MATCH(1,('Operating Detail (8)'!$C$12:$AF$12="New")*('Operating Detail (8)'!$C$121:$AF$121='Budget Narrative (8)'!$I$2),0))</f>
        <v>#N/A</v>
      </c>
      <c r="D124" s="20"/>
      <c r="E124" s="215"/>
      <c r="F124" s="827"/>
    </row>
    <row r="125" spans="1:6">
      <c r="A125" s="1470">
        <f>'Operating Detail (8)'!A85</f>
        <v>0</v>
      </c>
      <c r="B125" s="1471"/>
      <c r="C125" s="228" t="e">
        <f t="array" ref="C125">INDEX('Operating Detail (8)'!$C85:$AF85,0,MATCH(1,('Operating Detail (8)'!$C$12:$AF$12="New")*('Operating Detail (8)'!$C$121:$AF$121='Budget Narrative (8)'!$I$2),0))</f>
        <v>#N/A</v>
      </c>
      <c r="D125" s="20"/>
      <c r="E125" s="215"/>
      <c r="F125" s="827"/>
    </row>
    <row r="126" spans="1:6">
      <c r="A126" s="1470">
        <f>'Operating Detail (8)'!A86</f>
        <v>0</v>
      </c>
      <c r="B126" s="1471"/>
      <c r="C126" s="228" t="e">
        <f t="array" ref="C126">INDEX('Operating Detail (8)'!$C86:$AF86,0,MATCH(1,('Operating Detail (8)'!$C$12:$AF$12="New")*('Operating Detail (8)'!$C$121:$AF$121='Budget Narrative (8)'!$I$2),0))</f>
        <v>#N/A</v>
      </c>
      <c r="D126" s="20"/>
      <c r="E126" s="215"/>
      <c r="F126" s="827"/>
    </row>
    <row r="127" spans="1:6">
      <c r="A127" s="1470">
        <f>'Operating Detail (8)'!A87</f>
        <v>0</v>
      </c>
      <c r="B127" s="1471"/>
      <c r="C127" s="228" t="e">
        <f t="array" ref="C127">INDEX('Operating Detail (8)'!$C87:$AF87,0,MATCH(1,('Operating Detail (8)'!$C$12:$AF$12="New")*('Operating Detail (8)'!$C$121:$AF$121='Budget Narrative (8)'!$I$2),0))</f>
        <v>#N/A</v>
      </c>
      <c r="D127" s="20"/>
      <c r="E127" s="215"/>
      <c r="F127" s="827"/>
    </row>
    <row r="128" spans="1:6">
      <c r="A128" s="1470">
        <f>'Operating Detail (8)'!A88</f>
        <v>0</v>
      </c>
      <c r="B128" s="1471"/>
      <c r="C128" s="228" t="e">
        <f t="array" ref="C128">INDEX('Operating Detail (8)'!$C88:$AF88,0,MATCH(1,('Operating Detail (8)'!$C$12:$AF$12="New")*('Operating Detail (8)'!$C$121:$AF$121='Budget Narrative (8)'!$I$2),0))</f>
        <v>#N/A</v>
      </c>
      <c r="E128" s="217"/>
    </row>
    <row r="129" spans="1:8">
      <c r="A129" s="1470">
        <f>'Operating Detail (8)'!A89</f>
        <v>0</v>
      </c>
      <c r="B129" s="1471"/>
      <c r="C129" s="228" t="e">
        <f t="array" ref="C129">INDEX('Operating Detail (8)'!$C89:$AF89,0,MATCH(1,('Operating Detail (8)'!$C$12:$AF$12="New")*('Operating Detail (8)'!$C$121:$AF$121='Budget Narrative (8)'!$I$2),0))</f>
        <v>#N/A</v>
      </c>
      <c r="E129" s="217"/>
    </row>
    <row r="130" spans="1:8">
      <c r="A130" s="1470">
        <f>'Operating Detail (8)'!A90</f>
        <v>0</v>
      </c>
      <c r="B130" s="1471"/>
      <c r="C130" s="228" t="e">
        <f t="array" ref="C130">INDEX('Operating Detail (8)'!$C90:$AF90,0,MATCH(1,('Operating Detail (8)'!$C$12:$AF$12="New")*('Operating Detail (8)'!$C$121:$AF$121='Budget Narrative (8)'!$I$2),0))</f>
        <v>#N/A</v>
      </c>
      <c r="E130" s="217"/>
    </row>
    <row r="131" spans="1:8">
      <c r="A131" s="1470" t="str">
        <f>'Operating Detail (8)'!A91</f>
        <v>Subcontractor indirect (First $25k only)</v>
      </c>
      <c r="B131" s="1471"/>
      <c r="C131" s="228" t="e" cm="1">
        <f t="array" ref="C131">INDEX('Operating Detail Capacity Build'!$C90:$G90,0,MATCH(1,('Operating Detail Capacity Build'!$C$11:$G$11="New")*('Operating Detail Capacity Build'!$C$117:$G$117='Budget Narrative Capacity Build'!$I$3),0))</f>
        <v>#N/A</v>
      </c>
      <c r="E131" s="217"/>
    </row>
    <row r="132" spans="1:8">
      <c r="A132" s="1470"/>
      <c r="B132" s="1471"/>
      <c r="C132" s="228"/>
      <c r="E132" s="217"/>
    </row>
    <row r="133" spans="1:8" s="731" customFormat="1" ht="13.5" thickBot="1">
      <c r="A133" s="1480" t="str">
        <f>'Operating Detail (8)'!A93</f>
        <v>TOTAL OTHER EXPENSES</v>
      </c>
      <c r="B133" s="1481"/>
      <c r="C133" s="734" t="e">
        <f>SUM(C111:C131)</f>
        <v>#N/A</v>
      </c>
      <c r="D133" s="735"/>
      <c r="E133" s="738"/>
      <c r="F133" s="739"/>
      <c r="G133" s="728"/>
      <c r="H133" s="728"/>
    </row>
    <row r="134" spans="1:8">
      <c r="A134" s="1471">
        <f>'Operating Detail (8)'!A94</f>
        <v>0</v>
      </c>
      <c r="B134" s="1471"/>
      <c r="C134" s="228"/>
    </row>
    <row r="135" spans="1:8" ht="13.5" thickBot="1">
      <c r="A135" s="827"/>
      <c r="B135" s="827"/>
      <c r="C135" s="228"/>
    </row>
    <row r="136" spans="1:8" ht="12.75" customHeight="1">
      <c r="A136" s="1478" t="str">
        <f>'Operating Detail (8)'!A95</f>
        <v>CAPITAL EXPENSES</v>
      </c>
      <c r="B136" s="1479"/>
      <c r="C136" s="212" t="s">
        <v>339</v>
      </c>
      <c r="D136" s="211" t="s">
        <v>330</v>
      </c>
      <c r="E136" s="213" t="s">
        <v>331</v>
      </c>
    </row>
    <row r="137" spans="1:8">
      <c r="A137" s="1470">
        <f>'Operating Detail (8)'!A96</f>
        <v>0</v>
      </c>
      <c r="B137" s="1471"/>
      <c r="C137" s="228" t="e" cm="1">
        <f t="array" ref="C137">INDEX('Operating Detail - SS'!$C95:$G95,0,MATCH(1,('Operating Detail - SS'!$C$11:$G$11="New")*('Operating Detail - SS'!$C$113:$G$113='Budget Narrative - SS'!#REF!),0))</f>
        <v>#N/A</v>
      </c>
      <c r="E137" s="217"/>
    </row>
    <row r="138" spans="1:8">
      <c r="A138" s="1470">
        <f>'Operating Detail (8)'!A97</f>
        <v>0</v>
      </c>
      <c r="B138" s="1471"/>
      <c r="C138" s="228" t="e">
        <f t="array" ref="C138">INDEX('Operating Detail (8)'!$C97:$AF97,0,MATCH(1,('Operating Detail (8)'!$C$12:$AF$12="New")*('Operating Detail (8)'!$C$121:$AF$121='Budget Narrative (8)'!$I$2),0))</f>
        <v>#N/A</v>
      </c>
      <c r="E138" s="217"/>
    </row>
    <row r="139" spans="1:8">
      <c r="A139" s="1470">
        <f>'Operating Detail (8)'!A98</f>
        <v>0</v>
      </c>
      <c r="B139" s="1471"/>
      <c r="C139" s="228" t="e">
        <f t="array" ref="C139">INDEX('Operating Detail (8)'!$C98:$AF98,0,MATCH(1,('Operating Detail (8)'!$C$12:$AF$12="New")*('Operating Detail (8)'!$C$121:$AF$121='Budget Narrative (8)'!$I$2),0))</f>
        <v>#N/A</v>
      </c>
      <c r="E139" s="217"/>
    </row>
    <row r="140" spans="1:8">
      <c r="A140" s="1470">
        <f>'Operating Detail (8)'!A99</f>
        <v>0</v>
      </c>
      <c r="B140" s="1471"/>
      <c r="C140" s="228" t="e">
        <f t="array" ref="C140">INDEX('Operating Detail (8)'!$C99:$AF99,0,MATCH(1,('Operating Detail (8)'!$C$12:$AF$12="New")*('Operating Detail (8)'!$C$121:$AF$121='Budget Narrative (8)'!$I$2),0))</f>
        <v>#N/A</v>
      </c>
      <c r="E140" s="217"/>
    </row>
    <row r="141" spans="1:8">
      <c r="A141" s="1470">
        <f>'Operating Detail (8)'!A100</f>
        <v>0</v>
      </c>
      <c r="B141" s="1471"/>
      <c r="C141" s="228" t="e">
        <f t="array" ref="C141">INDEX('Operating Detail (8)'!$C100:$AF100,0,MATCH(1,('Operating Detail (8)'!$C$12:$AF$12="New")*('Operating Detail (8)'!$C$121:$AF$121='Budget Narrative (8)'!$I$2),0))</f>
        <v>#N/A</v>
      </c>
      <c r="E141" s="217"/>
    </row>
    <row r="142" spans="1:8">
      <c r="A142" s="1470">
        <f>'Operating Detail (8)'!A101</f>
        <v>0</v>
      </c>
      <c r="B142" s="1471"/>
      <c r="C142" s="228" t="e">
        <f t="array" ref="C142">INDEX('Operating Detail (8)'!$C101:$AF101,0,MATCH(1,('Operating Detail (8)'!$C$12:$AF$12="New")*('Operating Detail (8)'!$C$121:$AF$121='Budget Narrative (8)'!$I$2),0))</f>
        <v>#N/A</v>
      </c>
      <c r="E142" s="217"/>
    </row>
    <row r="143" spans="1:8">
      <c r="A143" s="1470">
        <f>'Operating Detail (8)'!A102</f>
        <v>0</v>
      </c>
      <c r="B143" s="1471"/>
      <c r="C143" s="228" t="e">
        <f t="array" ref="C143">INDEX('Operating Detail (8)'!$C102:$AF102,0,MATCH(1,('Operating Detail (8)'!$C$12:$AF$12="New")*('Operating Detail (8)'!$C$121:$AF$121='Budget Narrative (8)'!$I$2),0))</f>
        <v>#N/A</v>
      </c>
      <c r="E143" s="217"/>
    </row>
    <row r="144" spans="1:8">
      <c r="A144" s="1470">
        <f>'Operating Detail (8)'!A103</f>
        <v>0</v>
      </c>
      <c r="B144" s="1471"/>
      <c r="C144" s="228"/>
      <c r="E144" s="217"/>
    </row>
    <row r="145" spans="1:8" s="731" customFormat="1" ht="13.5" thickBot="1">
      <c r="A145" s="1480" t="str">
        <f>'Operating Detail (8)'!A104</f>
        <v>TOTAL CAPITAL EXPENSES</v>
      </c>
      <c r="B145" s="1481"/>
      <c r="C145" s="734" t="e">
        <f>SUM(C137:C143)</f>
        <v>#N/A</v>
      </c>
      <c r="D145" s="735"/>
      <c r="E145" s="738"/>
      <c r="F145" s="739"/>
      <c r="G145" s="728"/>
      <c r="H145" s="728"/>
    </row>
    <row r="146" spans="1:8">
      <c r="A146" s="1471"/>
      <c r="B146" s="1471"/>
      <c r="C146" s="228"/>
    </row>
    <row r="147" spans="1:8" ht="13.5" thickBot="1">
      <c r="A147" s="1471"/>
      <c r="B147" s="1471"/>
      <c r="C147" s="228"/>
    </row>
    <row r="148" spans="1:8">
      <c r="A148" s="1478" t="s">
        <v>340</v>
      </c>
      <c r="B148" s="1479"/>
      <c r="C148" s="212" t="s">
        <v>339</v>
      </c>
      <c r="D148" s="211" t="s">
        <v>330</v>
      </c>
      <c r="E148" s="213" t="s">
        <v>331</v>
      </c>
    </row>
    <row r="149" spans="1:8">
      <c r="A149" s="1470"/>
      <c r="B149" s="1471"/>
      <c r="C149" s="228"/>
      <c r="E149" s="217"/>
    </row>
    <row r="150" spans="1:8">
      <c r="A150" s="1470"/>
      <c r="B150" s="1471"/>
      <c r="C150" s="228"/>
      <c r="E150" s="217"/>
    </row>
    <row r="151" spans="1:8">
      <c r="A151" s="1470"/>
      <c r="B151" s="1471"/>
      <c r="C151" s="228"/>
      <c r="E151" s="217"/>
    </row>
    <row r="152" spans="1:8">
      <c r="A152" s="1470"/>
      <c r="B152" s="1471"/>
      <c r="C152" s="228"/>
      <c r="E152" s="217"/>
    </row>
    <row r="153" spans="1:8">
      <c r="A153" s="1470"/>
      <c r="B153" s="1471"/>
      <c r="C153" s="228"/>
      <c r="E153" s="217"/>
    </row>
    <row r="154" spans="1:8">
      <c r="A154" s="1470"/>
      <c r="B154" s="1471"/>
      <c r="C154" s="228"/>
      <c r="E154" s="217"/>
    </row>
    <row r="155" spans="1:8">
      <c r="A155" s="1470"/>
      <c r="B155" s="1471"/>
      <c r="C155" s="228"/>
      <c r="E155" s="217"/>
    </row>
    <row r="156" spans="1:8">
      <c r="A156" s="1470"/>
      <c r="B156" s="1471"/>
      <c r="C156" s="228"/>
      <c r="E156" s="217"/>
    </row>
    <row r="157" spans="1:8">
      <c r="A157" s="1470"/>
      <c r="B157" s="1471"/>
      <c r="C157" s="228"/>
      <c r="E157" s="217"/>
    </row>
    <row r="158" spans="1:8">
      <c r="A158" s="1470"/>
      <c r="B158" s="1471"/>
      <c r="C158" s="228"/>
      <c r="E158" s="217"/>
    </row>
    <row r="159" spans="1:8">
      <c r="A159" s="1470"/>
      <c r="B159" s="1471"/>
      <c r="C159" s="228"/>
      <c r="E159" s="217"/>
    </row>
    <row r="160" spans="1:8">
      <c r="A160" s="1470"/>
      <c r="B160" s="1471"/>
      <c r="C160" s="228"/>
      <c r="E160" s="217"/>
    </row>
    <row r="161" spans="1:5">
      <c r="A161" s="1470"/>
      <c r="B161" s="1471"/>
      <c r="C161" s="228"/>
      <c r="E161" s="217"/>
    </row>
    <row r="162" spans="1:5">
      <c r="A162" s="1470"/>
      <c r="B162" s="1471"/>
      <c r="C162" s="228"/>
      <c r="E162" s="217"/>
    </row>
    <row r="163" spans="1:5">
      <c r="A163" s="1470"/>
      <c r="B163" s="1471"/>
      <c r="C163" s="228"/>
      <c r="E163" s="217"/>
    </row>
    <row r="164" spans="1:5">
      <c r="A164" s="1470"/>
      <c r="B164" s="1471"/>
      <c r="C164" s="228"/>
      <c r="E164" s="217"/>
    </row>
    <row r="165" spans="1:5">
      <c r="A165" s="1470"/>
      <c r="B165" s="1471"/>
      <c r="C165" s="228"/>
      <c r="E165" s="217"/>
    </row>
    <row r="166" spans="1:5">
      <c r="A166" s="1470"/>
      <c r="B166" s="1471"/>
      <c r="C166" s="228"/>
      <c r="E166" s="217"/>
    </row>
    <row r="167" spans="1:5">
      <c r="A167" s="1470"/>
      <c r="B167" s="1471"/>
      <c r="C167" s="228"/>
      <c r="E167" s="217"/>
    </row>
    <row r="168" spans="1:5">
      <c r="A168" s="1470"/>
      <c r="B168" s="1471"/>
      <c r="C168" s="228"/>
      <c r="E168" s="217"/>
    </row>
    <row r="169" spans="1:5">
      <c r="A169" s="1470"/>
      <c r="B169" s="1471"/>
      <c r="C169" s="228"/>
      <c r="E169" s="217"/>
    </row>
    <row r="170" spans="1:5">
      <c r="A170" s="1470"/>
      <c r="B170" s="1471"/>
      <c r="C170" s="228"/>
      <c r="E170" s="217"/>
    </row>
    <row r="171" spans="1:5">
      <c r="A171" s="1470"/>
      <c r="B171" s="1471"/>
      <c r="C171" s="228"/>
      <c r="E171" s="217"/>
    </row>
    <row r="172" spans="1:5">
      <c r="A172" s="1470"/>
      <c r="B172" s="1471"/>
      <c r="C172" s="228"/>
      <c r="E172" s="217"/>
    </row>
    <row r="173" spans="1:5">
      <c r="A173" s="1470"/>
      <c r="B173" s="1471"/>
      <c r="C173" s="228"/>
      <c r="E173" s="217"/>
    </row>
    <row r="174" spans="1:5">
      <c r="A174" s="1470"/>
      <c r="B174" s="1471"/>
      <c r="C174" s="228"/>
      <c r="E174" s="217"/>
    </row>
    <row r="175" spans="1:5">
      <c r="A175" s="1470"/>
      <c r="B175" s="1471"/>
      <c r="C175" s="228"/>
      <c r="E175" s="217"/>
    </row>
    <row r="176" spans="1:5">
      <c r="A176" s="1470"/>
      <c r="B176" s="1471"/>
      <c r="C176" s="228"/>
      <c r="E176" s="217"/>
    </row>
    <row r="177" spans="1:9">
      <c r="A177" s="1470"/>
      <c r="B177" s="1471"/>
      <c r="C177" s="228"/>
      <c r="E177" s="217"/>
    </row>
    <row r="178" spans="1:9" s="737" customFormat="1">
      <c r="A178" s="1646" t="s">
        <v>341</v>
      </c>
      <c r="B178" s="1647"/>
      <c r="C178" s="740">
        <f>SUM(C149:C177)</f>
        <v>0</v>
      </c>
      <c r="D178" s="741"/>
      <c r="E178" s="742"/>
      <c r="G178" s="743"/>
      <c r="H178" s="743"/>
    </row>
    <row r="179" spans="1:9" s="731" customFormat="1" ht="13.5" thickBot="1">
      <c r="A179" s="1648" t="s">
        <v>342</v>
      </c>
      <c r="B179" s="1649"/>
      <c r="C179" s="744" t="e">
        <f t="array" ref="C179">INDEX('Summary (8)'!$E30:$AH30,0,MATCH(1,('Summary (8)'!$E21:$AH21="New")*('Summary (8)'!$E88:$AH88='Budget Narrative (8)'!$I$2),0))</f>
        <v>#N/A</v>
      </c>
      <c r="D179" s="735"/>
      <c r="E179" s="738"/>
      <c r="G179" s="728"/>
      <c r="H179" s="728"/>
    </row>
    <row r="180" spans="1:9" s="731" customFormat="1">
      <c r="A180" s="1650" t="s">
        <v>343</v>
      </c>
      <c r="B180" s="1650"/>
      <c r="C180" s="745" t="e">
        <f>C179-C178</f>
        <v>#N/A</v>
      </c>
      <c r="D180" s="730"/>
      <c r="G180" s="728"/>
      <c r="H180" s="728"/>
    </row>
    <row r="181" spans="1:9" ht="13.5" thickBot="1">
      <c r="A181" s="1471"/>
      <c r="B181" s="1471"/>
      <c r="C181" s="228"/>
    </row>
    <row r="182" spans="1:9" ht="15">
      <c r="A182" s="1651" t="s">
        <v>344</v>
      </c>
      <c r="B182" s="1652"/>
      <c r="C182" s="1652"/>
      <c r="D182" s="1652"/>
      <c r="E182" s="1652"/>
      <c r="F182" s="1652"/>
      <c r="G182" s="1652"/>
      <c r="H182" s="1652"/>
      <c r="I182" s="1653"/>
    </row>
    <row r="183" spans="1:9">
      <c r="A183" s="1654" t="s">
        <v>345</v>
      </c>
      <c r="B183" s="1654"/>
      <c r="C183" s="1654"/>
      <c r="D183" s="367" t="s">
        <v>1</v>
      </c>
      <c r="E183" s="1655" t="s">
        <v>346</v>
      </c>
      <c r="F183" s="1655"/>
      <c r="G183" s="1655" t="s">
        <v>2</v>
      </c>
      <c r="H183" s="1655"/>
      <c r="I183" s="1655"/>
    </row>
    <row r="184" spans="1:9" ht="96.75" customHeight="1">
      <c r="A184" s="1678" t="s">
        <v>347</v>
      </c>
      <c r="B184" s="1678"/>
      <c r="C184" s="1678"/>
      <c r="D184" s="368" t="s">
        <v>348</v>
      </c>
      <c r="E184" s="1656"/>
      <c r="F184" s="1656"/>
      <c r="G184" s="1657" t="s">
        <v>349</v>
      </c>
      <c r="H184" s="1658"/>
      <c r="I184" s="1659"/>
    </row>
    <row r="185" spans="1:9">
      <c r="A185" s="1678"/>
      <c r="B185" s="1678"/>
      <c r="C185" s="1678"/>
      <c r="D185" s="368" t="s">
        <v>350</v>
      </c>
      <c r="E185" s="1666" t="s">
        <v>367</v>
      </c>
      <c r="F185" s="1667"/>
      <c r="G185" s="1660"/>
      <c r="H185" s="1661"/>
      <c r="I185" s="1662"/>
    </row>
    <row r="186" spans="1:9">
      <c r="A186" s="1678"/>
      <c r="B186" s="1678"/>
      <c r="C186" s="1678"/>
      <c r="D186" s="368" t="s">
        <v>351</v>
      </c>
      <c r="E186" s="1666" t="s">
        <v>368</v>
      </c>
      <c r="F186" s="1667"/>
      <c r="G186" s="1660"/>
      <c r="H186" s="1661"/>
      <c r="I186" s="1662"/>
    </row>
    <row r="187" spans="1:9" ht="25.5">
      <c r="A187" s="1678"/>
      <c r="B187" s="1678"/>
      <c r="C187" s="1678"/>
      <c r="D187" s="368" t="s">
        <v>352</v>
      </c>
      <c r="E187" s="1666" t="s">
        <v>369</v>
      </c>
      <c r="F187" s="1667"/>
      <c r="G187" s="1660"/>
      <c r="H187" s="1661"/>
      <c r="I187" s="1662"/>
    </row>
    <row r="188" spans="1:9" ht="25.5">
      <c r="A188" s="1678"/>
      <c r="B188" s="1678"/>
      <c r="C188" s="1678"/>
      <c r="D188" s="368" t="s">
        <v>353</v>
      </c>
      <c r="E188" s="1666" t="s">
        <v>370</v>
      </c>
      <c r="F188" s="1667"/>
      <c r="G188" s="1660"/>
      <c r="H188" s="1661"/>
      <c r="I188" s="1662"/>
    </row>
    <row r="189" spans="1:9" ht="25.5">
      <c r="A189" s="1678"/>
      <c r="B189" s="1678"/>
      <c r="C189" s="1678"/>
      <c r="D189" s="368" t="s">
        <v>354</v>
      </c>
      <c r="E189" s="1666" t="s">
        <v>370</v>
      </c>
      <c r="F189" s="1667"/>
      <c r="G189" s="1660"/>
      <c r="H189" s="1661"/>
      <c r="I189" s="1662"/>
    </row>
    <row r="190" spans="1:9">
      <c r="A190" s="1678"/>
      <c r="B190" s="1678"/>
      <c r="C190" s="1678"/>
      <c r="D190" s="368" t="s">
        <v>355</v>
      </c>
      <c r="E190" s="1666" t="s">
        <v>371</v>
      </c>
      <c r="F190" s="1667"/>
      <c r="G190" s="1660"/>
      <c r="H190" s="1661"/>
      <c r="I190" s="1662"/>
    </row>
    <row r="191" spans="1:9">
      <c r="A191" s="1678"/>
      <c r="B191" s="1678"/>
      <c r="C191" s="1678"/>
      <c r="D191" s="368" t="s">
        <v>356</v>
      </c>
      <c r="E191" s="1666" t="s">
        <v>372</v>
      </c>
      <c r="F191" s="1667"/>
      <c r="G191" s="1660"/>
      <c r="H191" s="1661"/>
      <c r="I191" s="1662"/>
    </row>
    <row r="192" spans="1:9" ht="25.5">
      <c r="A192" s="1678"/>
      <c r="B192" s="1678"/>
      <c r="C192" s="1678"/>
      <c r="D192" s="368" t="s">
        <v>357</v>
      </c>
      <c r="E192" s="1666" t="s">
        <v>373</v>
      </c>
      <c r="F192" s="1667"/>
      <c r="G192" s="1663"/>
      <c r="H192" s="1664"/>
      <c r="I192" s="1665"/>
    </row>
    <row r="193" spans="1:9">
      <c r="A193" s="1678"/>
      <c r="B193" s="1678"/>
      <c r="C193" s="1678"/>
      <c r="D193" s="369"/>
      <c r="E193" s="1673"/>
      <c r="F193" s="1674"/>
      <c r="G193" s="1675"/>
      <c r="H193" s="1676"/>
      <c r="I193" s="1677"/>
    </row>
    <row r="194" spans="1:9" ht="15.75">
      <c r="A194" s="1678"/>
      <c r="B194" s="1678"/>
      <c r="C194" s="1678"/>
      <c r="D194" s="368" t="s">
        <v>358</v>
      </c>
      <c r="E194" s="1666" t="s">
        <v>374</v>
      </c>
      <c r="F194" s="1667"/>
      <c r="G194" s="1669"/>
      <c r="H194" s="1669"/>
      <c r="I194" s="1669"/>
    </row>
    <row r="195" spans="1:9" ht="28.5">
      <c r="A195" s="1678"/>
      <c r="B195" s="1678"/>
      <c r="C195" s="1678"/>
      <c r="D195" s="368" t="s">
        <v>359</v>
      </c>
      <c r="E195" s="1666" t="s">
        <v>375</v>
      </c>
      <c r="F195" s="1667"/>
      <c r="G195" s="1669"/>
      <c r="H195" s="1669"/>
      <c r="I195" s="1669"/>
    </row>
    <row r="196" spans="1:9" ht="28.5">
      <c r="A196" s="1678"/>
      <c r="B196" s="1678"/>
      <c r="C196" s="1678"/>
      <c r="D196" s="368" t="s">
        <v>360</v>
      </c>
      <c r="E196" s="1666" t="s">
        <v>376</v>
      </c>
      <c r="F196" s="1667"/>
      <c r="G196" s="1669"/>
      <c r="H196" s="1669"/>
      <c r="I196" s="1669"/>
    </row>
    <row r="197" spans="1:9" ht="25.5">
      <c r="A197" s="1678" t="s">
        <v>361</v>
      </c>
      <c r="B197" s="1678"/>
      <c r="C197" s="1678"/>
      <c r="D197" s="828" t="s">
        <v>362</v>
      </c>
      <c r="E197" s="1666" t="s">
        <v>377</v>
      </c>
      <c r="F197" s="1667"/>
      <c r="G197" s="1669"/>
      <c r="H197" s="1669"/>
      <c r="I197" s="1669"/>
    </row>
    <row r="198" spans="1:9" ht="15.75">
      <c r="A198" s="1668" t="s">
        <v>363</v>
      </c>
      <c r="B198" s="1668"/>
      <c r="C198" s="1668"/>
      <c r="D198" s="828" t="s">
        <v>364</v>
      </c>
      <c r="E198" s="1667"/>
      <c r="F198" s="1667"/>
      <c r="G198" s="1669"/>
      <c r="H198" s="1669"/>
      <c r="I198" s="1669"/>
    </row>
    <row r="199" spans="1:9">
      <c r="A199" s="1670" t="s">
        <v>365</v>
      </c>
      <c r="B199" s="1670"/>
      <c r="C199" s="1670"/>
      <c r="D199" s="1670"/>
      <c r="E199" s="1670"/>
      <c r="F199" s="1670"/>
      <c r="G199" s="1670"/>
      <c r="H199" s="1670"/>
      <c r="I199" s="1670"/>
    </row>
    <row r="200" spans="1:9">
      <c r="A200" s="1671" t="s">
        <v>366</v>
      </c>
      <c r="B200" s="1672"/>
      <c r="C200" s="1672"/>
      <c r="D200" s="1672"/>
      <c r="E200" s="1672"/>
      <c r="F200" s="1672"/>
      <c r="G200" s="1672"/>
      <c r="H200" s="1672"/>
      <c r="I200" s="1672"/>
    </row>
    <row r="201" spans="1:9">
      <c r="A201" s="827">
        <f>'Operating Detail (8)'!A160</f>
        <v>0</v>
      </c>
      <c r="B201" s="827"/>
      <c r="C201" s="228"/>
    </row>
    <row r="202" spans="1:9">
      <c r="A202" s="827">
        <f>'Operating Detail (8)'!A161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48:B48"/>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21:B121"/>
    <mergeCell ref="A113:B113"/>
    <mergeCell ref="A114:B114"/>
    <mergeCell ref="A115:B115"/>
    <mergeCell ref="A116:B116"/>
    <mergeCell ref="A117:B117"/>
    <mergeCell ref="A118:B118"/>
    <mergeCell ref="A119:B119"/>
    <mergeCell ref="A120:B120"/>
    <mergeCell ref="A90:B90"/>
    <mergeCell ref="A91:B91"/>
    <mergeCell ref="A92:B92"/>
    <mergeCell ref="A93:B93"/>
    <mergeCell ref="A94:B94"/>
    <mergeCell ref="A95:B95"/>
    <mergeCell ref="A84:B84"/>
    <mergeCell ref="A85:B85"/>
    <mergeCell ref="A86:B86"/>
    <mergeCell ref="A87:B87"/>
    <mergeCell ref="A88:B88"/>
    <mergeCell ref="A89:B89"/>
    <mergeCell ref="A75:B75"/>
    <mergeCell ref="A76:B76"/>
    <mergeCell ref="A77:B77"/>
    <mergeCell ref="B1:C1"/>
    <mergeCell ref="B2:C2"/>
    <mergeCell ref="A50:B50"/>
    <mergeCell ref="A51:B51"/>
    <mergeCell ref="A52:B52"/>
    <mergeCell ref="A53:B53"/>
    <mergeCell ref="A66:B66"/>
    <mergeCell ref="A67:B67"/>
    <mergeCell ref="A68:B68"/>
    <mergeCell ref="A60:B60"/>
    <mergeCell ref="A61:B61"/>
    <mergeCell ref="A62:B62"/>
    <mergeCell ref="A63:B63"/>
    <mergeCell ref="A64:B64"/>
    <mergeCell ref="A65:B65"/>
    <mergeCell ref="A54:B54"/>
    <mergeCell ref="A55:B55"/>
    <mergeCell ref="A56:B56"/>
    <mergeCell ref="A57:B57"/>
    <mergeCell ref="A58:B58"/>
    <mergeCell ref="A59:B59"/>
    <mergeCell ref="A69:B69"/>
    <mergeCell ref="A70:B70"/>
    <mergeCell ref="A71:B71"/>
    <mergeCell ref="A102:B102"/>
    <mergeCell ref="A103:B103"/>
    <mergeCell ref="A104:B104"/>
    <mergeCell ref="A105:B105"/>
    <mergeCell ref="A106:B106"/>
    <mergeCell ref="A110:B110"/>
    <mergeCell ref="A96:B96"/>
    <mergeCell ref="A97:B97"/>
    <mergeCell ref="A98:B98"/>
    <mergeCell ref="A99:B99"/>
    <mergeCell ref="A100:B100"/>
    <mergeCell ref="A101:B101"/>
    <mergeCell ref="A78:B78"/>
    <mergeCell ref="A79:B79"/>
    <mergeCell ref="A80:B80"/>
    <mergeCell ref="A81:B81"/>
    <mergeCell ref="A82:B82"/>
    <mergeCell ref="A83:B83"/>
    <mergeCell ref="A72:B72"/>
    <mergeCell ref="A73:B73"/>
    <mergeCell ref="A74:B74"/>
  </mergeCells>
  <conditionalFormatting sqref="B2">
    <cfRule type="containsBlanks" dxfId="131" priority="2">
      <formula>LEN(TRIM(B2))=0</formula>
    </cfRule>
  </conditionalFormatting>
  <conditionalFormatting sqref="B4:F45 C111:E120 C122:E131 C137:E143">
    <cfRule type="expression" dxfId="130" priority="17">
      <formula>$C4=0</formula>
    </cfRule>
  </conditionalFormatting>
  <conditionalFormatting sqref="C48">
    <cfRule type="expression" dxfId="129" priority="1">
      <formula>$A48=0</formula>
    </cfRule>
  </conditionalFormatting>
  <conditionalFormatting sqref="C106">
    <cfRule type="expression" dxfId="128" priority="15">
      <formula>$A106=0</formula>
    </cfRule>
  </conditionalFormatting>
  <conditionalFormatting sqref="C133">
    <cfRule type="expression" dxfId="127" priority="14">
      <formula>$A133=0</formula>
    </cfRule>
  </conditionalFormatting>
  <conditionalFormatting sqref="C145">
    <cfRule type="expression" dxfId="126" priority="13">
      <formula>$A145=0</formula>
    </cfRule>
  </conditionalFormatting>
  <conditionalFormatting sqref="C179">
    <cfRule type="expression" dxfId="125" priority="10">
      <formula>$C179=0</formula>
    </cfRule>
  </conditionalFormatting>
  <conditionalFormatting sqref="C180">
    <cfRule type="cellIs" dxfId="124" priority="9" operator="notBetween">
      <formula>-2</formula>
      <formula>2</formula>
    </cfRule>
  </conditionalFormatting>
  <conditionalFormatting sqref="C51:E92">
    <cfRule type="expression" dxfId="123" priority="5">
      <formula>$C51=0</formula>
    </cfRule>
  </conditionalFormatting>
  <conditionalFormatting sqref="C94:E105">
    <cfRule type="expression" dxfId="122" priority="3">
      <formula>$C94=0</formula>
    </cfRule>
  </conditionalFormatting>
  <conditionalFormatting sqref="C149:E177">
    <cfRule type="expression" dxfId="121" priority="11">
      <formula>$C149=0</formula>
    </cfRule>
  </conditionalFormatting>
  <conditionalFormatting sqref="D51:E92">
    <cfRule type="containsBlanks" dxfId="120" priority="6">
      <formula>LEN(TRIM(D51))=0</formula>
    </cfRule>
  </conditionalFormatting>
  <conditionalFormatting sqref="D94:E104">
    <cfRule type="containsBlanks" dxfId="119" priority="4">
      <formula>LEN(TRIM(D94))=0</formula>
    </cfRule>
  </conditionalFormatting>
  <conditionalFormatting sqref="D149:E177">
    <cfRule type="containsBlanks" dxfId="118" priority="12">
      <formula>LEN(TRIM(D149))=0</formula>
    </cfRule>
  </conditionalFormatting>
  <conditionalFormatting sqref="D4:F45 D111:E120 D122:E131 D137:E143">
    <cfRule type="containsBlanks" dxfId="117" priority="18">
      <formula>LEN(TRIM(D4))=0</formula>
    </cfRule>
  </conditionalFormatting>
  <hyperlinks>
    <hyperlink ref="A200" r:id="rId1" xr:uid="{00000000-0004-0000-2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C2B21FC-9188-4017-9C25-6361510C7F8A}">
          <x14:formula1>
            <xm:f>'Dropdown Lists'!$F$2:$F$31</xm:f>
          </x14:formula1>
          <xm:sqref>B2:C2</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6A074-D933-401E-BB55-5388D3E0C061}">
  <sheetPr>
    <tabColor rgb="FF99CCFF"/>
    <pageSetUpPr fitToPage="1"/>
  </sheetPr>
  <dimension ref="A1:AM93"/>
  <sheetViews>
    <sheetView showGridLines="0" topLeftCell="A52" zoomScaleNormal="100" workbookViewId="0">
      <pane xSplit="4" topLeftCell="E1" activePane="topRight" state="frozen"/>
      <selection activeCell="C9" sqref="C9:I9"/>
      <selection pane="topRight" activeCell="C9" sqref="C9:I9"/>
    </sheetView>
  </sheetViews>
  <sheetFormatPr defaultColWidth="11.42578125" defaultRowHeight="15.75" outlineLevelCol="1"/>
  <cols>
    <col min="1" max="1" width="18" style="33" customWidth="1"/>
    <col min="2" max="3" width="15.42578125" style="33" customWidth="1"/>
    <col min="4" max="4" width="13.7109375" style="33" customWidth="1"/>
    <col min="5" max="6" width="16.5703125" style="33" customWidth="1" outlineLevel="1"/>
    <col min="7" max="7" width="16.5703125" style="33" customWidth="1"/>
    <col min="8" max="9" width="16.5703125" style="33" customWidth="1" outlineLevel="1"/>
    <col min="10" max="10" width="16.5703125" style="33" customWidth="1"/>
    <col min="11" max="12" width="16.5703125" style="33" customWidth="1" outlineLevel="1"/>
    <col min="13" max="13" width="16.5703125" style="33" customWidth="1"/>
    <col min="14" max="15" width="16.5703125" style="33" customWidth="1" outlineLevel="1"/>
    <col min="16" max="16" width="16.5703125" style="33" customWidth="1"/>
    <col min="17" max="18" width="16.5703125" style="33" customWidth="1" outlineLevel="1"/>
    <col min="19" max="19" width="16.5703125" style="33" customWidth="1"/>
    <col min="20" max="21" width="16.5703125" style="33" customWidth="1" outlineLevel="1"/>
    <col min="22" max="22" width="16.5703125" style="33" customWidth="1"/>
    <col min="23" max="24" width="16.5703125" style="33" customWidth="1" outlineLevel="1"/>
    <col min="25" max="25" width="16.5703125" style="33" customWidth="1"/>
    <col min="26" max="27" width="16.5703125" style="33" customWidth="1" outlineLevel="1"/>
    <col min="28" max="28" width="16.5703125" style="33" customWidth="1"/>
    <col min="29" max="30" width="16.5703125" style="33" customWidth="1" outlineLevel="1"/>
    <col min="31" max="31" width="16.5703125" style="33" customWidth="1"/>
    <col min="32" max="33" width="16.5703125" style="33" customWidth="1" outlineLevel="1"/>
    <col min="34" max="37" width="16.5703125" style="33" customWidth="1"/>
    <col min="38" max="38" width="14.28515625" style="33" customWidth="1"/>
    <col min="39" max="39" width="14" style="33" bestFit="1" customWidth="1"/>
    <col min="40" max="41" width="21.140625" style="33" customWidth="1"/>
    <col min="42" max="42" width="14" style="33" bestFit="1" customWidth="1"/>
    <col min="43" max="16384" width="11.42578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45413</v>
      </c>
      <c r="C5" s="817">
        <f>'Summary - SS'!C5</f>
        <v>46934</v>
      </c>
      <c r="D5" s="810">
        <f>ROUNDUP(YEARFRAC(B5,C5),0)</f>
        <v>5</v>
      </c>
    </row>
    <row r="6" spans="1:29">
      <c r="A6" s="35" t="s">
        <v>226</v>
      </c>
      <c r="B6" s="817">
        <f>B5</f>
        <v>45413</v>
      </c>
      <c r="C6" s="817" t="e">
        <f>'Summary - SS'!#REF!</f>
        <v>#REF!</v>
      </c>
      <c r="D6" s="810" t="e">
        <f>ROUNDUP(YEARFRAC(B6,C6),0)</f>
        <v>#REF!</v>
      </c>
      <c r="AB6" s="652"/>
    </row>
    <row r="7" spans="1:29" ht="15.75" customHeight="1">
      <c r="A7" s="37" t="s">
        <v>378</v>
      </c>
      <c r="B7" s="1309">
        <f>'Summary - SS'!B6</f>
        <v>0</v>
      </c>
      <c r="C7" s="1300">
        <f>'Summary - SS'!C6</f>
        <v>0</v>
      </c>
      <c r="D7" s="1310">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6" t="str">
        <f>'Summary - SS'!B7</f>
        <v>RFQ #142 TAY Site in SOMA</v>
      </c>
      <c r="C8" s="1457">
        <f>'Summary - SS'!C7</f>
        <v>0</v>
      </c>
      <c r="D8" s="1458">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3" t="e">
        <f>'Summary - SS'!#REF!</f>
        <v>#REF!</v>
      </c>
      <c r="C9" s="1183" t="e">
        <f>'Summary - SS'!#REF!</f>
        <v>#REF!</v>
      </c>
      <c r="D9" s="1183"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3" t="e">
        <f>'Summary - SS'!#REF!</f>
        <v>#REF!</v>
      </c>
      <c r="C10" s="1183" t="e">
        <f>'Summary - SS'!#REF!</f>
        <v>#REF!</v>
      </c>
      <c r="D10" s="1183"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4" t="e">
        <f>'Summary - SS'!#REF!</f>
        <v>#REF!</v>
      </c>
      <c r="C11" s="1584" t="e">
        <f>'Summary - SS'!#REF!</f>
        <v>#REF!</v>
      </c>
      <c r="D11" s="1584" t="e">
        <f>'Summary - SS'!#REF!</f>
        <v>#REF!</v>
      </c>
    </row>
    <row r="12" spans="1:29">
      <c r="A12" s="34" t="s">
        <v>283</v>
      </c>
      <c r="B12" s="1701"/>
      <c r="C12" s="1702"/>
      <c r="D12" s="1703"/>
    </row>
    <row r="13" spans="1:29">
      <c r="A13" s="32" t="s">
        <v>258</v>
      </c>
      <c r="B13" s="193" t="s">
        <v>380</v>
      </c>
      <c r="C13" s="390" t="s">
        <v>260</v>
      </c>
      <c r="D13" s="1689">
        <f>'Summary - SS'!D9</f>
        <v>0</v>
      </c>
    </row>
    <row r="14" spans="1:29">
      <c r="A14" s="34" t="s">
        <v>381</v>
      </c>
      <c r="B14" s="881">
        <f>AI53</f>
        <v>0</v>
      </c>
      <c r="C14" s="881">
        <f>AK53</f>
        <v>0</v>
      </c>
      <c r="D14" s="1690"/>
    </row>
    <row r="15" spans="1:29" ht="18.75" customHeight="1">
      <c r="A15" s="34" t="s">
        <v>382</v>
      </c>
      <c r="B15" s="253" t="e">
        <f>'Summary (ALL Budgets)'!#REF!</f>
        <v>#REF!</v>
      </c>
      <c r="C15" s="253" t="e">
        <f>'Summary (ALL Budgets)'!#REF!</f>
        <v>#REF!</v>
      </c>
      <c r="D15" s="1690"/>
    </row>
    <row r="16" spans="1:29" s="32" customFormat="1" ht="18.75" customHeight="1">
      <c r="A16" s="192" t="s">
        <v>383</v>
      </c>
      <c r="B16" s="253" t="e">
        <f>'Summary - SS'!#REF!</f>
        <v>#REF!</v>
      </c>
      <c r="C16" s="253" t="e">
        <f>'Summary (ALL Budgets)'!#REF!</f>
        <v>#REF!</v>
      </c>
      <c r="D16" s="1691"/>
    </row>
    <row r="17" spans="1:38" s="646" customFormat="1" ht="18.75" customHeight="1" thickBot="1">
      <c r="A17" s="642"/>
      <c r="B17" s="642"/>
      <c r="C17" s="642"/>
      <c r="D17" s="642"/>
      <c r="E17" s="1574" t="e">
        <f>IF((AND(F87&gt;$D$5,F87&lt;=$D$6)),"EXTENSION YEAR"," ")</f>
        <v>#REF!</v>
      </c>
      <c r="F17" s="1574"/>
      <c r="G17" s="1574"/>
      <c r="H17" s="1574" t="e">
        <f>IF((AND(I87&gt;$D$5,I87&lt;=$D$6)),"EXTENSION YEAR"," ")</f>
        <v>#REF!</v>
      </c>
      <c r="I17" s="1574"/>
      <c r="J17" s="1574"/>
      <c r="K17" s="1574" t="e">
        <f>IF((AND(L87&gt;$D$5,L87&lt;=$D$6)),"EXTENSION YEAR"," ")</f>
        <v>#REF!</v>
      </c>
      <c r="L17" s="1574"/>
      <c r="M17" s="1574"/>
      <c r="N17" s="1574" t="e">
        <f>IF((AND(O87&gt;$D$5,O87&lt;=$D$6)),"EXTENSION YEAR"," ")</f>
        <v>#REF!</v>
      </c>
      <c r="O17" s="1574"/>
      <c r="P17" s="1574"/>
      <c r="Q17" s="1574" t="e">
        <f>IF((AND(R87&gt;$D$5,R87&lt;=$D$6)),"EXTENSION YEAR"," ")</f>
        <v>#REF!</v>
      </c>
      <c r="R17" s="1574"/>
      <c r="S17" s="1574"/>
      <c r="T17" s="1574" t="e">
        <f>IF((AND(U87&gt;$D$5,U87&lt;=$D$6)),"EXTENSION YEAR"," ")</f>
        <v>#REF!</v>
      </c>
      <c r="U17" s="1574"/>
      <c r="V17" s="1574"/>
      <c r="W17" s="1574" t="e">
        <f>IF((AND(X87&gt;$D$5,X87&lt;=$D$6)),"EXTENSION YEAR"," ")</f>
        <v>#REF!</v>
      </c>
      <c r="X17" s="1574"/>
      <c r="Y17" s="1574"/>
      <c r="Z17" s="1574" t="e">
        <f>IF((AND(AA87&gt;$D$5,AA87&lt;=$D$6)),"EXTENSION YEAR"," ")</f>
        <v>#REF!</v>
      </c>
      <c r="AA17" s="1574"/>
      <c r="AB17" s="1574"/>
      <c r="AC17" s="1574" t="e">
        <f>IF((AND(AD87&gt;$D$5,AD87&lt;=$D$6)),"EXTENSION YEAR"," ")</f>
        <v>#REF!</v>
      </c>
      <c r="AD17" s="1574"/>
      <c r="AE17" s="1574"/>
      <c r="AF17" s="1574" t="e">
        <f>IF((AND(AG87&gt;$D$5,AG87&lt;=$D$6)),"EXTENSION YEAR"," ")</f>
        <v>#REF!</v>
      </c>
      <c r="AG17" s="1574"/>
      <c r="AH17" s="1574"/>
      <c r="AI17" s="645"/>
      <c r="AJ17" s="645"/>
      <c r="AK17" s="645"/>
    </row>
    <row r="18" spans="1:38" s="73" customFormat="1" ht="18.75" customHeight="1">
      <c r="E18" s="1246" t="s">
        <v>237</v>
      </c>
      <c r="F18" s="1247"/>
      <c r="G18" s="1248"/>
      <c r="H18" s="1250" t="s">
        <v>238</v>
      </c>
      <c r="I18" s="1250"/>
      <c r="J18" s="1251"/>
      <c r="K18" s="1253" t="s">
        <v>239</v>
      </c>
      <c r="L18" s="1253"/>
      <c r="M18" s="1253"/>
      <c r="N18" s="1255" t="s">
        <v>240</v>
      </c>
      <c r="O18" s="1256"/>
      <c r="P18" s="1257"/>
      <c r="Q18" s="1258" t="s">
        <v>241</v>
      </c>
      <c r="R18" s="1259"/>
      <c r="S18" s="1260"/>
      <c r="T18" s="1261" t="s">
        <v>242</v>
      </c>
      <c r="U18" s="1261"/>
      <c r="V18" s="1261"/>
      <c r="W18" s="1218" t="s">
        <v>243</v>
      </c>
      <c r="X18" s="1219"/>
      <c r="Y18" s="1220"/>
      <c r="Z18" s="1221" t="s">
        <v>244</v>
      </c>
      <c r="AA18" s="1222"/>
      <c r="AB18" s="1223"/>
      <c r="AC18" s="1224" t="s">
        <v>245</v>
      </c>
      <c r="AD18" s="1225"/>
      <c r="AE18" s="1226"/>
      <c r="AF18" s="1227" t="s">
        <v>246</v>
      </c>
      <c r="AG18" s="1228"/>
      <c r="AH18" s="1228"/>
      <c r="AI18" s="1575" t="s">
        <v>259</v>
      </c>
      <c r="AJ18" s="1576"/>
      <c r="AK18" s="1577"/>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5/1/2024 - 6/30/2028</v>
      </c>
      <c r="AJ19" s="668" t="str">
        <f>CONCATENATE(AJ92," - ",AJ93)</f>
        <v>5/1/2024 - 6/30/2028</v>
      </c>
      <c r="AK19" s="669" t="str">
        <f>CONCATENATE(AK92," - ",AK93)</f>
        <v>5/1/2024 - 6/30/2028</v>
      </c>
    </row>
    <row r="20" spans="1:38">
      <c r="A20" s="94"/>
      <c r="B20" s="94"/>
      <c r="C20" s="94"/>
      <c r="D20" s="94"/>
      <c r="E20" s="442" t="e">
        <f>_xlfn.CONCAT(ROUND(YEARFRAC(E88,E89),0)*12," Months")</f>
        <v>#REF!</v>
      </c>
      <c r="F20" s="74" t="e">
        <f t="shared" ref="F20:AH20" si="1">_xlfn.CONCAT(ROUND(YEARFRAC(F88,F89),0)*12," Months")</f>
        <v>#REF!</v>
      </c>
      <c r="G20" s="443" t="str">
        <f t="shared" si="1"/>
        <v>0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9" t="e">
        <f>IF($B$10="New Agreement","","Current")</f>
        <v>#REF!</v>
      </c>
      <c r="AJ20" s="1573" t="e">
        <f>'Summary - SS'!#REF!</f>
        <v>#REF!</v>
      </c>
      <c r="AK20" s="1571"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70"/>
      <c r="AJ21" s="1483"/>
      <c r="AK21" s="1572"/>
    </row>
    <row r="22" spans="1:38">
      <c r="A22" s="1315" t="s">
        <v>261</v>
      </c>
      <c r="B22" s="1307"/>
      <c r="C22" s="1307"/>
      <c r="D22" s="1307"/>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4" t="s">
        <v>262</v>
      </c>
      <c r="B23" s="1201"/>
      <c r="C23" s="1201"/>
      <c r="D23" s="1201"/>
      <c r="E23" s="55">
        <f>'Salary Detail (9)'!G62</f>
        <v>0</v>
      </c>
      <c r="F23" s="54">
        <f>'Salary Detail (9)'!H62</f>
        <v>0</v>
      </c>
      <c r="G23" s="266">
        <f>'Salary Detail (9)'!I62</f>
        <v>0</v>
      </c>
      <c r="H23" s="124">
        <f>'Salary Detail (9)'!N62</f>
        <v>0</v>
      </c>
      <c r="I23" s="54">
        <f>'Salary Detail (9)'!O62</f>
        <v>0</v>
      </c>
      <c r="J23" s="266">
        <f>'Salary Detail (9)'!P62</f>
        <v>0</v>
      </c>
      <c r="K23" s="124">
        <f>'Salary Detail (9)'!U62</f>
        <v>0</v>
      </c>
      <c r="L23" s="54">
        <f>'Salary Detail (9)'!V62</f>
        <v>0</v>
      </c>
      <c r="M23" s="265">
        <f>'Salary Detail (9)'!W62</f>
        <v>0</v>
      </c>
      <c r="N23" s="55">
        <f>'Salary Detail (9)'!AB62</f>
        <v>0</v>
      </c>
      <c r="O23" s="54">
        <f>'Salary Detail (9)'!AC62</f>
        <v>0</v>
      </c>
      <c r="P23" s="266">
        <f>'Salary Detail (9)'!AD62</f>
        <v>0</v>
      </c>
      <c r="Q23" s="55">
        <f>'Salary Detail (9)'!AI62</f>
        <v>0</v>
      </c>
      <c r="R23" s="54">
        <f>'Salary Detail (9)'!AJ62</f>
        <v>0</v>
      </c>
      <c r="S23" s="266">
        <f>'Salary Detail (9)'!AK62</f>
        <v>0</v>
      </c>
      <c r="T23" s="124">
        <f>'Salary Detail (9)'!AP62</f>
        <v>0</v>
      </c>
      <c r="U23" s="54">
        <f>'Salary Detail (9)'!AQ62</f>
        <v>0</v>
      </c>
      <c r="V23" s="265">
        <f>'Salary Detail (9)'!AR62</f>
        <v>0</v>
      </c>
      <c r="W23" s="55">
        <f>'Salary Detail (9)'!AW62</f>
        <v>0</v>
      </c>
      <c r="X23" s="54">
        <f>'Salary Detail (9)'!AX62</f>
        <v>0</v>
      </c>
      <c r="Y23" s="266">
        <f>'Salary Detail (9)'!AY62</f>
        <v>0</v>
      </c>
      <c r="Z23" s="55">
        <f>'Salary Detail (9)'!BD62</f>
        <v>0</v>
      </c>
      <c r="AA23" s="54">
        <f>'Salary Detail (9)'!BE62</f>
        <v>0</v>
      </c>
      <c r="AB23" s="266">
        <f>'Salary Detail (9)'!BF62</f>
        <v>0</v>
      </c>
      <c r="AC23" s="55">
        <f>'Salary Detail (9)'!BK62</f>
        <v>0</v>
      </c>
      <c r="AD23" s="54">
        <f>'Salary Detail (9)'!BL62</f>
        <v>0</v>
      </c>
      <c r="AE23" s="266">
        <f>'Salary Detail (9)'!BM62</f>
        <v>0</v>
      </c>
      <c r="AF23" s="55">
        <f>'Salary Detail (9)'!BR62</f>
        <v>0</v>
      </c>
      <c r="AG23" s="54">
        <f>'Salary Detail (9)'!BS62</f>
        <v>0</v>
      </c>
      <c r="AH23" s="266">
        <f>'Salary Detail (9)'!BT62</f>
        <v>0</v>
      </c>
      <c r="AI23" s="254">
        <f t="shared" ref="AI23:AK25" si="2">SUM(E23,H23,K23,N23,Q23,T23,W23,Z23,AC23,AF23)</f>
        <v>0</v>
      </c>
      <c r="AJ23" s="255">
        <f t="shared" si="2"/>
        <v>0</v>
      </c>
      <c r="AK23" s="45">
        <f t="shared" si="2"/>
        <v>0</v>
      </c>
    </row>
    <row r="24" spans="1:38">
      <c r="A24" s="1201" t="s">
        <v>263</v>
      </c>
      <c r="B24" s="1201"/>
      <c r="C24" s="1201"/>
      <c r="D24" s="1201"/>
      <c r="E24" s="38">
        <f>'Operating Detail (9)'!C68</f>
        <v>0</v>
      </c>
      <c r="F24" s="39">
        <f>'Operating Detail (9)'!D68</f>
        <v>0</v>
      </c>
      <c r="G24" s="267">
        <f>'Operating Detail (9)'!E68</f>
        <v>0</v>
      </c>
      <c r="H24" s="125">
        <f>'Operating Detail (9)'!F68</f>
        <v>0</v>
      </c>
      <c r="I24" s="39">
        <f>'Operating Detail (9)'!G68</f>
        <v>0</v>
      </c>
      <c r="J24" s="267">
        <f>'Operating Detail (9)'!H68</f>
        <v>0</v>
      </c>
      <c r="K24" s="125">
        <f>'Operating Detail (9)'!I68</f>
        <v>0</v>
      </c>
      <c r="L24" s="39">
        <f>'Operating Detail (9)'!J68</f>
        <v>0</v>
      </c>
      <c r="M24" s="256">
        <f>'Operating Detail (9)'!K68</f>
        <v>0</v>
      </c>
      <c r="N24" s="38">
        <f>'Operating Detail (9)'!L68</f>
        <v>0</v>
      </c>
      <c r="O24" s="39">
        <f>'Operating Detail (9)'!M68</f>
        <v>0</v>
      </c>
      <c r="P24" s="267">
        <f>'Operating Detail (9)'!N68</f>
        <v>0</v>
      </c>
      <c r="Q24" s="38">
        <f>'Operating Detail (9)'!O68</f>
        <v>0</v>
      </c>
      <c r="R24" s="39">
        <f>'Operating Detail (9)'!P68</f>
        <v>0</v>
      </c>
      <c r="S24" s="267">
        <f>'Operating Detail (9)'!Q68</f>
        <v>0</v>
      </c>
      <c r="T24" s="125">
        <f>'Operating Detail (9)'!R68</f>
        <v>0</v>
      </c>
      <c r="U24" s="39">
        <f>'Operating Detail (9)'!S68</f>
        <v>0</v>
      </c>
      <c r="V24" s="256">
        <f>'Operating Detail (9)'!T68</f>
        <v>0</v>
      </c>
      <c r="W24" s="38">
        <f>'Operating Detail (9)'!U68</f>
        <v>0</v>
      </c>
      <c r="X24" s="39">
        <f>'Operating Detail (9)'!V68</f>
        <v>0</v>
      </c>
      <c r="Y24" s="267">
        <f>'Operating Detail (9)'!W68</f>
        <v>0</v>
      </c>
      <c r="Z24" s="38">
        <f>'Operating Detail (9)'!X68</f>
        <v>0</v>
      </c>
      <c r="AA24" s="39">
        <f>'Operating Detail (9)'!Y68</f>
        <v>0</v>
      </c>
      <c r="AB24" s="267">
        <f>'Operating Detail (9)'!Z68</f>
        <v>0</v>
      </c>
      <c r="AC24" s="38">
        <f>'Operating Detail (9)'!AA68</f>
        <v>0</v>
      </c>
      <c r="AD24" s="39">
        <f>'Operating Detail (9)'!AB68</f>
        <v>0</v>
      </c>
      <c r="AE24" s="267">
        <f>'Operating Detail (9)'!AC68</f>
        <v>0</v>
      </c>
      <c r="AF24" s="38">
        <f>'Operating Detail (9)'!AD68</f>
        <v>0</v>
      </c>
      <c r="AG24" s="39">
        <f>'Operating Detail (9)'!AE68</f>
        <v>0</v>
      </c>
      <c r="AH24" s="267">
        <f>'Operating Detail (9)'!AF68</f>
        <v>0</v>
      </c>
      <c r="AI24" s="256">
        <f t="shared" si="2"/>
        <v>0</v>
      </c>
      <c r="AJ24" s="257">
        <f t="shared" si="2"/>
        <v>0</v>
      </c>
      <c r="AK24" s="40">
        <f t="shared" si="2"/>
        <v>0</v>
      </c>
      <c r="AL24" s="41"/>
    </row>
    <row r="25" spans="1:38" s="42" customFormat="1">
      <c r="A25" s="1201" t="s">
        <v>264</v>
      </c>
      <c r="B25" s="1201"/>
      <c r="C25" s="1201"/>
      <c r="D25" s="1201"/>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17" t="s">
        <v>265</v>
      </c>
      <c r="B26" s="1317"/>
      <c r="C26" s="1317"/>
      <c r="D26" s="1317"/>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1" t="s">
        <v>285</v>
      </c>
      <c r="B27" s="1201"/>
      <c r="C27" s="1201"/>
      <c r="D27" s="1201"/>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30" si="4">SUM(E27,H27,K27,N27,Q27,T27,W27,Z27,AC27,AF27)</f>
        <v>0</v>
      </c>
      <c r="AJ27" s="257">
        <f t="shared" si="4"/>
        <v>0</v>
      </c>
      <c r="AK27" s="40">
        <f t="shared" si="4"/>
        <v>0</v>
      </c>
    </row>
    <row r="28" spans="1:38">
      <c r="A28" s="1201" t="s">
        <v>267</v>
      </c>
      <c r="B28" s="1201"/>
      <c r="C28" s="1201"/>
      <c r="D28" s="1201"/>
      <c r="E28" s="268">
        <f>'Operating Detail (9)'!C93</f>
        <v>0</v>
      </c>
      <c r="F28" s="269">
        <f>'Operating Detail (9)'!D93</f>
        <v>0</v>
      </c>
      <c r="G28" s="271">
        <f>'Operating Detail (9)'!E93</f>
        <v>0</v>
      </c>
      <c r="H28" s="272">
        <f>'Operating Detail (9)'!F93</f>
        <v>0</v>
      </c>
      <c r="I28" s="269">
        <f>'Operating Detail (9)'!G93</f>
        <v>0</v>
      </c>
      <c r="J28" s="271">
        <f>'Operating Detail (9)'!H93</f>
        <v>0</v>
      </c>
      <c r="K28" s="272">
        <f>'Operating Detail (9)'!I93</f>
        <v>0</v>
      </c>
      <c r="L28" s="269">
        <f>'Operating Detail (9)'!J93</f>
        <v>0</v>
      </c>
      <c r="M28" s="270">
        <f>'Operating Detail (9)'!K93</f>
        <v>0</v>
      </c>
      <c r="N28" s="268">
        <f>'Operating Detail (9)'!L93</f>
        <v>0</v>
      </c>
      <c r="O28" s="269">
        <f>'Operating Detail (9)'!M93</f>
        <v>0</v>
      </c>
      <c r="P28" s="271">
        <f>'Operating Detail (9)'!N93</f>
        <v>0</v>
      </c>
      <c r="Q28" s="268">
        <f>'Operating Detail (9)'!O93</f>
        <v>0</v>
      </c>
      <c r="R28" s="269">
        <f>'Operating Detail (9)'!P93</f>
        <v>0</v>
      </c>
      <c r="S28" s="271">
        <f>'Operating Detail (9)'!Q93</f>
        <v>0</v>
      </c>
      <c r="T28" s="272">
        <f>'Operating Detail (9)'!R93</f>
        <v>0</v>
      </c>
      <c r="U28" s="269">
        <f>'Operating Detail (9)'!S93</f>
        <v>0</v>
      </c>
      <c r="V28" s="270">
        <f>'Operating Detail (9)'!T93</f>
        <v>0</v>
      </c>
      <c r="W28" s="268">
        <f>'Operating Detail (9)'!U93</f>
        <v>0</v>
      </c>
      <c r="X28" s="269">
        <f>'Operating Detail (9)'!V93</f>
        <v>0</v>
      </c>
      <c r="Y28" s="271">
        <f>'Operating Detail (9)'!W93</f>
        <v>0</v>
      </c>
      <c r="Z28" s="268">
        <f>'Operating Detail (9)'!X93</f>
        <v>0</v>
      </c>
      <c r="AA28" s="269">
        <f>'Operating Detail (9)'!Y93</f>
        <v>0</v>
      </c>
      <c r="AB28" s="271">
        <f>'Operating Detail (9)'!Z93</f>
        <v>0</v>
      </c>
      <c r="AC28" s="268">
        <f>'Operating Detail (9)'!AA93</f>
        <v>0</v>
      </c>
      <c r="AD28" s="269">
        <f>'Operating Detail (9)'!AB93</f>
        <v>0</v>
      </c>
      <c r="AE28" s="271">
        <f>'Operating Detail (9)'!AC93</f>
        <v>0</v>
      </c>
      <c r="AF28" s="268">
        <f>'Operating Detail (9)'!AD93</f>
        <v>0</v>
      </c>
      <c r="AG28" s="269">
        <f>'Operating Detail (9)'!AE93</f>
        <v>0</v>
      </c>
      <c r="AH28" s="271">
        <f>'Operating Detail (9)'!AF93</f>
        <v>0</v>
      </c>
      <c r="AI28" s="256">
        <f t="shared" si="4"/>
        <v>0</v>
      </c>
      <c r="AJ28" s="257">
        <f t="shared" si="4"/>
        <v>0</v>
      </c>
      <c r="AK28" s="40">
        <f t="shared" si="4"/>
        <v>0</v>
      </c>
    </row>
    <row r="29" spans="1:38">
      <c r="A29" s="1201" t="s">
        <v>286</v>
      </c>
      <c r="B29" s="1201"/>
      <c r="C29" s="1201"/>
      <c r="D29" s="1201"/>
      <c r="E29" s="273">
        <f>'Operating Detail (9)'!C104</f>
        <v>0</v>
      </c>
      <c r="F29" s="269">
        <f>'Operating Detail (9)'!D104</f>
        <v>0</v>
      </c>
      <c r="G29" s="271">
        <f>'Operating Detail (9)'!E104</f>
        <v>0</v>
      </c>
      <c r="H29" s="274">
        <f>'Operating Detail (9)'!F104</f>
        <v>0</v>
      </c>
      <c r="I29" s="269">
        <f>'Operating Detail (9)'!G104</f>
        <v>0</v>
      </c>
      <c r="J29" s="271">
        <f>'Operating Detail (9)'!H104</f>
        <v>0</v>
      </c>
      <c r="K29" s="274">
        <f>'Operating Detail (9)'!I104</f>
        <v>0</v>
      </c>
      <c r="L29" s="269">
        <f>'Operating Detail (9)'!J104</f>
        <v>0</v>
      </c>
      <c r="M29" s="270">
        <f>'Operating Detail (9)'!K104</f>
        <v>0</v>
      </c>
      <c r="N29" s="273">
        <f>'Operating Detail (9)'!L104</f>
        <v>0</v>
      </c>
      <c r="O29" s="269">
        <f>'Operating Detail (9)'!M104</f>
        <v>0</v>
      </c>
      <c r="P29" s="271">
        <f>'Operating Detail (9)'!N104</f>
        <v>0</v>
      </c>
      <c r="Q29" s="273">
        <f>'Operating Detail (9)'!O104</f>
        <v>0</v>
      </c>
      <c r="R29" s="269">
        <f>'Operating Detail (9)'!P104</f>
        <v>0</v>
      </c>
      <c r="S29" s="271">
        <f>'Operating Detail (9)'!Q104</f>
        <v>0</v>
      </c>
      <c r="T29" s="274">
        <f>'Operating Detail (9)'!R104</f>
        <v>0</v>
      </c>
      <c r="U29" s="269">
        <f>'Operating Detail (9)'!S104</f>
        <v>0</v>
      </c>
      <c r="V29" s="270">
        <f>'Operating Detail (9)'!T104</f>
        <v>0</v>
      </c>
      <c r="W29" s="273">
        <f>'Operating Detail (9)'!U104</f>
        <v>0</v>
      </c>
      <c r="X29" s="269">
        <f>'Operating Detail (9)'!V104</f>
        <v>0</v>
      </c>
      <c r="Y29" s="271">
        <f>'Operating Detail (9)'!W104</f>
        <v>0</v>
      </c>
      <c r="Z29" s="273">
        <f>'Operating Detail (9)'!X104</f>
        <v>0</v>
      </c>
      <c r="AA29" s="269">
        <f>'Operating Detail (9)'!Y104</f>
        <v>0</v>
      </c>
      <c r="AB29" s="271">
        <f>'Operating Detail (9)'!Z104</f>
        <v>0</v>
      </c>
      <c r="AC29" s="273">
        <f>'Operating Detail (9)'!AA104</f>
        <v>0</v>
      </c>
      <c r="AD29" s="269">
        <f>'Operating Detail (9)'!AB104</f>
        <v>0</v>
      </c>
      <c r="AE29" s="271">
        <f>'Operating Detail (9)'!AC104</f>
        <v>0</v>
      </c>
      <c r="AF29" s="273">
        <f>'Operating Detail (9)'!AD104</f>
        <v>0</v>
      </c>
      <c r="AG29" s="269">
        <f>'Operating Detail (9)'!AE104</f>
        <v>0</v>
      </c>
      <c r="AH29" s="271">
        <f>'Operating Detail (9)'!AF104</f>
        <v>0</v>
      </c>
      <c r="AI29" s="256">
        <f t="shared" si="4"/>
        <v>0</v>
      </c>
      <c r="AJ29" s="257">
        <f t="shared" si="4"/>
        <v>0</v>
      </c>
      <c r="AK29" s="40">
        <f t="shared" si="4"/>
        <v>0</v>
      </c>
    </row>
    <row r="30" spans="1:38" s="32" customFormat="1">
      <c r="A30" s="1201" t="s">
        <v>287</v>
      </c>
      <c r="B30" s="1201"/>
      <c r="C30" s="1201"/>
      <c r="D30" s="1201"/>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4"/>
        <v>0</v>
      </c>
      <c r="AJ30" s="257">
        <f t="shared" si="4"/>
        <v>0</v>
      </c>
      <c r="AK30" s="40">
        <f t="shared" si="4"/>
        <v>0</v>
      </c>
      <c r="AL30" s="183"/>
    </row>
    <row r="31" spans="1:38" s="32" customFormat="1">
      <c r="A31" s="1193" t="s">
        <v>270</v>
      </c>
      <c r="B31" s="1193"/>
      <c r="C31" s="1193"/>
      <c r="D31" s="1193"/>
      <c r="E31" s="275">
        <f t="shared" ref="E31:AH31" si="5">SUM(E25+E27+E28+E29+E30)</f>
        <v>0</v>
      </c>
      <c r="F31" s="276">
        <f t="shared" si="5"/>
        <v>0</v>
      </c>
      <c r="G31" s="278">
        <f t="shared" si="5"/>
        <v>0</v>
      </c>
      <c r="H31" s="279">
        <f t="shared" si="5"/>
        <v>0</v>
      </c>
      <c r="I31" s="276">
        <f t="shared" si="5"/>
        <v>0</v>
      </c>
      <c r="J31" s="278">
        <f t="shared" si="5"/>
        <v>0</v>
      </c>
      <c r="K31" s="279">
        <f t="shared" si="5"/>
        <v>0</v>
      </c>
      <c r="L31" s="276">
        <f t="shared" si="5"/>
        <v>0</v>
      </c>
      <c r="M31" s="277">
        <f t="shared" si="5"/>
        <v>0</v>
      </c>
      <c r="N31" s="275">
        <f t="shared" si="5"/>
        <v>0</v>
      </c>
      <c r="O31" s="276">
        <f t="shared" si="5"/>
        <v>0</v>
      </c>
      <c r="P31" s="278">
        <f t="shared" si="5"/>
        <v>0</v>
      </c>
      <c r="Q31" s="275">
        <f t="shared" si="5"/>
        <v>0</v>
      </c>
      <c r="R31" s="276">
        <f t="shared" si="5"/>
        <v>0</v>
      </c>
      <c r="S31" s="278">
        <f t="shared" si="5"/>
        <v>0</v>
      </c>
      <c r="T31" s="279">
        <f t="shared" si="5"/>
        <v>0</v>
      </c>
      <c r="U31" s="276">
        <f t="shared" si="5"/>
        <v>0</v>
      </c>
      <c r="V31" s="277">
        <f t="shared" si="5"/>
        <v>0</v>
      </c>
      <c r="W31" s="275">
        <f t="shared" si="5"/>
        <v>0</v>
      </c>
      <c r="X31" s="276">
        <f t="shared" si="5"/>
        <v>0</v>
      </c>
      <c r="Y31" s="278">
        <f t="shared" si="5"/>
        <v>0</v>
      </c>
      <c r="Z31" s="275">
        <f t="shared" si="5"/>
        <v>0</v>
      </c>
      <c r="AA31" s="276">
        <f t="shared" si="5"/>
        <v>0</v>
      </c>
      <c r="AB31" s="278">
        <f t="shared" si="5"/>
        <v>0</v>
      </c>
      <c r="AC31" s="275">
        <f t="shared" si="5"/>
        <v>0</v>
      </c>
      <c r="AD31" s="276">
        <f t="shared" si="5"/>
        <v>0</v>
      </c>
      <c r="AE31" s="278">
        <f t="shared" si="5"/>
        <v>0</v>
      </c>
      <c r="AF31" s="275">
        <f t="shared" si="5"/>
        <v>0</v>
      </c>
      <c r="AG31" s="276">
        <f t="shared" si="5"/>
        <v>0</v>
      </c>
      <c r="AH31" s="278">
        <f t="shared" si="5"/>
        <v>0</v>
      </c>
      <c r="AI31" s="400">
        <f>SUM(E31,H31,K31,N31,Q31,T31,W31,Z31,AC31,AF31)</f>
        <v>0</v>
      </c>
      <c r="AJ31" s="264">
        <f>SUM(F31,I31,L31,O31,R31,U31,X31,AA31,AD31,AG31)</f>
        <v>0</v>
      </c>
      <c r="AK31" s="432">
        <f>SUM(G31,J31,M31,P31,S31,V31,Y31,AB31,AE31,AH31)</f>
        <v>0</v>
      </c>
      <c r="AL31" s="183"/>
    </row>
    <row r="32" spans="1:38" ht="11.25" customHeight="1">
      <c r="A32" s="1306"/>
      <c r="B32" s="1306"/>
      <c r="C32" s="1306"/>
      <c r="D32" s="1306"/>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5" t="s">
        <v>271</v>
      </c>
      <c r="B33" s="1307"/>
      <c r="C33" s="1307"/>
      <c r="D33" s="1307"/>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3" t="str">
        <f>IF('Summary - SS'!A27:D27&lt;&gt;"",'Summary - SS'!A27:D27,"")</f>
        <v>Prop C</v>
      </c>
      <c r="B34" s="1444"/>
      <c r="C34" s="1444"/>
      <c r="D34" s="1444"/>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6">SUM(E34,H34,K34,N34,Q34,T34,W34,Z34,AC34,AF34)</f>
        <v>0</v>
      </c>
      <c r="AJ34" s="262">
        <f t="shared" si="6"/>
        <v>0</v>
      </c>
      <c r="AK34" s="40">
        <f t="shared" si="6"/>
        <v>0</v>
      </c>
    </row>
    <row r="35" spans="1:38" s="32" customFormat="1">
      <c r="A35" s="1443" t="str">
        <f>IF('Summary - SS'!A28:D28&lt;&gt;"",'Summary - SS'!A28:D28,"")</f>
        <v>Prop C - One Time</v>
      </c>
      <c r="B35" s="1444"/>
      <c r="C35" s="1444"/>
      <c r="D35" s="1444"/>
      <c r="E35" s="243"/>
      <c r="F35" s="244"/>
      <c r="G35" s="271">
        <f t="shared" ref="G35:G45" si="7">E35+F35</f>
        <v>0</v>
      </c>
      <c r="H35" s="247"/>
      <c r="I35" s="244"/>
      <c r="J35" s="271">
        <f t="shared" ref="J35:J45" si="8">H35+I35</f>
        <v>0</v>
      </c>
      <c r="K35" s="247"/>
      <c r="L35" s="244"/>
      <c r="M35" s="270">
        <f t="shared" ref="M35:M45" si="9">K35+L35</f>
        <v>0</v>
      </c>
      <c r="N35" s="243"/>
      <c r="O35" s="244"/>
      <c r="P35" s="271">
        <f t="shared" ref="P35:P45" si="10">N35+O35</f>
        <v>0</v>
      </c>
      <c r="Q35" s="243"/>
      <c r="R35" s="244"/>
      <c r="S35" s="271">
        <f t="shared" ref="S35:S45" si="11">Q35+R35</f>
        <v>0</v>
      </c>
      <c r="T35" s="247"/>
      <c r="U35" s="244"/>
      <c r="V35" s="270">
        <f t="shared" ref="V35:V45" si="12">T35+U35</f>
        <v>0</v>
      </c>
      <c r="W35" s="243"/>
      <c r="X35" s="244"/>
      <c r="Y35" s="271">
        <f t="shared" ref="Y35:Y45" si="13">W35+X35</f>
        <v>0</v>
      </c>
      <c r="Z35" s="243"/>
      <c r="AA35" s="244"/>
      <c r="AB35" s="271">
        <f t="shared" ref="AB35:AB45" si="14">Z35+AA35</f>
        <v>0</v>
      </c>
      <c r="AC35" s="243"/>
      <c r="AD35" s="244"/>
      <c r="AE35" s="271">
        <f t="shared" ref="AE35:AE45" si="15">AC35+AD35</f>
        <v>0</v>
      </c>
      <c r="AF35" s="243"/>
      <c r="AG35" s="244"/>
      <c r="AH35" s="271">
        <f t="shared" ref="AH35:AH45" si="16">AF35+AG35</f>
        <v>0</v>
      </c>
      <c r="AI35" s="256">
        <f t="shared" si="6"/>
        <v>0</v>
      </c>
      <c r="AJ35" s="257">
        <f t="shared" si="6"/>
        <v>0</v>
      </c>
      <c r="AK35" s="40">
        <f t="shared" si="6"/>
        <v>0</v>
      </c>
    </row>
    <row r="36" spans="1:38" s="32" customFormat="1">
      <c r="A36" s="1443" t="str">
        <f>IF('Summary - SS'!A29:D29&lt;&gt;"",'Summary - SS'!A29:D29,"")</f>
        <v>Prop C - Start Up</v>
      </c>
      <c r="B36" s="1444"/>
      <c r="C36" s="1444"/>
      <c r="D36" s="1444"/>
      <c r="E36" s="243"/>
      <c r="F36" s="244"/>
      <c r="G36" s="271">
        <f t="shared" si="7"/>
        <v>0</v>
      </c>
      <c r="H36" s="247"/>
      <c r="I36" s="244"/>
      <c r="J36" s="271">
        <f t="shared" si="8"/>
        <v>0</v>
      </c>
      <c r="K36" s="247"/>
      <c r="L36" s="244"/>
      <c r="M36" s="270">
        <f t="shared" si="9"/>
        <v>0</v>
      </c>
      <c r="N36" s="243"/>
      <c r="O36" s="244"/>
      <c r="P36" s="271">
        <f t="shared" si="10"/>
        <v>0</v>
      </c>
      <c r="Q36" s="243"/>
      <c r="R36" s="244"/>
      <c r="S36" s="271">
        <f t="shared" si="11"/>
        <v>0</v>
      </c>
      <c r="T36" s="247"/>
      <c r="U36" s="244"/>
      <c r="V36" s="270">
        <f t="shared" si="12"/>
        <v>0</v>
      </c>
      <c r="W36" s="243"/>
      <c r="X36" s="244"/>
      <c r="Y36" s="271">
        <f t="shared" si="13"/>
        <v>0</v>
      </c>
      <c r="Z36" s="243"/>
      <c r="AA36" s="244"/>
      <c r="AB36" s="271">
        <f t="shared" si="14"/>
        <v>0</v>
      </c>
      <c r="AC36" s="243"/>
      <c r="AD36" s="244"/>
      <c r="AE36" s="271">
        <f t="shared" si="15"/>
        <v>0</v>
      </c>
      <c r="AF36" s="243"/>
      <c r="AG36" s="244"/>
      <c r="AH36" s="271">
        <f t="shared" si="16"/>
        <v>0</v>
      </c>
      <c r="AI36" s="256">
        <f t="shared" si="6"/>
        <v>0</v>
      </c>
      <c r="AJ36" s="257">
        <f t="shared" si="6"/>
        <v>0</v>
      </c>
      <c r="AK36" s="40">
        <f t="shared" si="6"/>
        <v>0</v>
      </c>
    </row>
    <row r="37" spans="1:38" s="32" customFormat="1">
      <c r="A37" s="1443" t="str">
        <f>IF('Summary - SS'!A30:D30&lt;&gt;"",'Summary - SS'!A30:D30,"")</f>
        <v/>
      </c>
      <c r="B37" s="1444"/>
      <c r="C37" s="1444"/>
      <c r="D37" s="1444"/>
      <c r="E37" s="243"/>
      <c r="F37" s="244"/>
      <c r="G37" s="271">
        <f t="shared" si="7"/>
        <v>0</v>
      </c>
      <c r="H37" s="247"/>
      <c r="I37" s="244"/>
      <c r="J37" s="271">
        <f t="shared" si="8"/>
        <v>0</v>
      </c>
      <c r="K37" s="247"/>
      <c r="L37" s="244"/>
      <c r="M37" s="270">
        <f t="shared" si="9"/>
        <v>0</v>
      </c>
      <c r="N37" s="243"/>
      <c r="O37" s="244"/>
      <c r="P37" s="271">
        <f t="shared" si="10"/>
        <v>0</v>
      </c>
      <c r="Q37" s="243"/>
      <c r="R37" s="244"/>
      <c r="S37" s="271">
        <f t="shared" si="11"/>
        <v>0</v>
      </c>
      <c r="T37" s="247"/>
      <c r="U37" s="244"/>
      <c r="V37" s="270">
        <f t="shared" si="12"/>
        <v>0</v>
      </c>
      <c r="W37" s="243"/>
      <c r="X37" s="244"/>
      <c r="Y37" s="271">
        <f t="shared" si="13"/>
        <v>0</v>
      </c>
      <c r="Z37" s="243"/>
      <c r="AA37" s="244"/>
      <c r="AB37" s="271">
        <f t="shared" si="14"/>
        <v>0</v>
      </c>
      <c r="AC37" s="243"/>
      <c r="AD37" s="244"/>
      <c r="AE37" s="271">
        <f t="shared" si="15"/>
        <v>0</v>
      </c>
      <c r="AF37" s="243"/>
      <c r="AG37" s="244"/>
      <c r="AH37" s="271">
        <f t="shared" si="16"/>
        <v>0</v>
      </c>
      <c r="AI37" s="256">
        <f t="shared" si="6"/>
        <v>0</v>
      </c>
      <c r="AJ37" s="257">
        <f t="shared" si="6"/>
        <v>0</v>
      </c>
      <c r="AK37" s="40">
        <f t="shared" si="6"/>
        <v>0</v>
      </c>
    </row>
    <row r="38" spans="1:38" s="32" customFormat="1">
      <c r="A38" s="1443" t="str">
        <f>IF('Summary - SS'!A31:D31&lt;&gt;"",'Summary - SS'!A31:D31,"")</f>
        <v/>
      </c>
      <c r="B38" s="1444"/>
      <c r="C38" s="1444"/>
      <c r="D38" s="1444"/>
      <c r="E38" s="243"/>
      <c r="F38" s="244"/>
      <c r="G38" s="271">
        <f t="shared" si="7"/>
        <v>0</v>
      </c>
      <c r="H38" s="247"/>
      <c r="I38" s="244"/>
      <c r="J38" s="271">
        <f t="shared" si="8"/>
        <v>0</v>
      </c>
      <c r="K38" s="247"/>
      <c r="L38" s="244"/>
      <c r="M38" s="270">
        <f t="shared" si="9"/>
        <v>0</v>
      </c>
      <c r="N38" s="243"/>
      <c r="O38" s="244"/>
      <c r="P38" s="271">
        <f t="shared" si="10"/>
        <v>0</v>
      </c>
      <c r="Q38" s="243"/>
      <c r="R38" s="244"/>
      <c r="S38" s="271">
        <f t="shared" si="11"/>
        <v>0</v>
      </c>
      <c r="T38" s="247"/>
      <c r="U38" s="244"/>
      <c r="V38" s="270">
        <f t="shared" si="12"/>
        <v>0</v>
      </c>
      <c r="W38" s="243"/>
      <c r="X38" s="244"/>
      <c r="Y38" s="271">
        <f t="shared" si="13"/>
        <v>0</v>
      </c>
      <c r="Z38" s="243"/>
      <c r="AA38" s="244"/>
      <c r="AB38" s="271">
        <f t="shared" si="14"/>
        <v>0</v>
      </c>
      <c r="AC38" s="243"/>
      <c r="AD38" s="244"/>
      <c r="AE38" s="271">
        <f t="shared" si="15"/>
        <v>0</v>
      </c>
      <c r="AF38" s="243"/>
      <c r="AG38" s="244"/>
      <c r="AH38" s="271">
        <f t="shared" si="16"/>
        <v>0</v>
      </c>
      <c r="AI38" s="256">
        <f t="shared" si="6"/>
        <v>0</v>
      </c>
      <c r="AJ38" s="257">
        <f t="shared" si="6"/>
        <v>0</v>
      </c>
      <c r="AK38" s="40">
        <f t="shared" si="6"/>
        <v>0</v>
      </c>
    </row>
    <row r="39" spans="1:38" s="32" customFormat="1">
      <c r="A39" s="1443" t="str">
        <f>IF('Summary - SS'!A32:D32&lt;&gt;"",'Summary - SS'!A32:D32,"")</f>
        <v/>
      </c>
      <c r="B39" s="1444"/>
      <c r="C39" s="1444"/>
      <c r="D39" s="1444"/>
      <c r="E39" s="243"/>
      <c r="F39" s="244"/>
      <c r="G39" s="271">
        <f t="shared" si="7"/>
        <v>0</v>
      </c>
      <c r="H39" s="247"/>
      <c r="I39" s="244"/>
      <c r="J39" s="271">
        <f t="shared" si="8"/>
        <v>0</v>
      </c>
      <c r="K39" s="247"/>
      <c r="L39" s="244"/>
      <c r="M39" s="270">
        <f t="shared" si="9"/>
        <v>0</v>
      </c>
      <c r="N39" s="243"/>
      <c r="O39" s="244"/>
      <c r="P39" s="271">
        <f t="shared" si="10"/>
        <v>0</v>
      </c>
      <c r="Q39" s="243"/>
      <c r="R39" s="244"/>
      <c r="S39" s="271">
        <f t="shared" si="11"/>
        <v>0</v>
      </c>
      <c r="T39" s="247"/>
      <c r="U39" s="244"/>
      <c r="V39" s="270">
        <f t="shared" si="12"/>
        <v>0</v>
      </c>
      <c r="W39" s="243"/>
      <c r="X39" s="244"/>
      <c r="Y39" s="271">
        <f t="shared" si="13"/>
        <v>0</v>
      </c>
      <c r="Z39" s="243"/>
      <c r="AA39" s="244"/>
      <c r="AB39" s="271">
        <f t="shared" si="14"/>
        <v>0</v>
      </c>
      <c r="AC39" s="243"/>
      <c r="AD39" s="244"/>
      <c r="AE39" s="271">
        <f t="shared" si="15"/>
        <v>0</v>
      </c>
      <c r="AF39" s="243"/>
      <c r="AG39" s="244"/>
      <c r="AH39" s="271">
        <f t="shared" si="16"/>
        <v>0</v>
      </c>
      <c r="AI39" s="256">
        <f t="shared" si="6"/>
        <v>0</v>
      </c>
      <c r="AJ39" s="257">
        <f t="shared" si="6"/>
        <v>0</v>
      </c>
      <c r="AK39" s="40">
        <f t="shared" si="6"/>
        <v>0</v>
      </c>
    </row>
    <row r="40" spans="1:38" s="32" customFormat="1">
      <c r="A40" s="1443" t="str">
        <f>IF('Summary - SS'!A33:D33&lt;&gt;"",'Summary - SS'!A33:D33,"")</f>
        <v/>
      </c>
      <c r="B40" s="1444"/>
      <c r="C40" s="1444"/>
      <c r="D40" s="1444"/>
      <c r="E40" s="243"/>
      <c r="F40" s="244"/>
      <c r="G40" s="271">
        <f t="shared" si="7"/>
        <v>0</v>
      </c>
      <c r="H40" s="247"/>
      <c r="I40" s="244"/>
      <c r="J40" s="271">
        <f t="shared" si="8"/>
        <v>0</v>
      </c>
      <c r="K40" s="247"/>
      <c r="L40" s="244"/>
      <c r="M40" s="270">
        <f t="shared" si="9"/>
        <v>0</v>
      </c>
      <c r="N40" s="243"/>
      <c r="O40" s="244"/>
      <c r="P40" s="271">
        <f t="shared" si="10"/>
        <v>0</v>
      </c>
      <c r="Q40" s="243"/>
      <c r="R40" s="244"/>
      <c r="S40" s="271">
        <f t="shared" si="11"/>
        <v>0</v>
      </c>
      <c r="T40" s="247"/>
      <c r="U40" s="244"/>
      <c r="V40" s="270">
        <f t="shared" si="12"/>
        <v>0</v>
      </c>
      <c r="W40" s="243"/>
      <c r="X40" s="244"/>
      <c r="Y40" s="271">
        <f t="shared" si="13"/>
        <v>0</v>
      </c>
      <c r="Z40" s="243"/>
      <c r="AA40" s="244"/>
      <c r="AB40" s="271">
        <f t="shared" si="14"/>
        <v>0</v>
      </c>
      <c r="AC40" s="243"/>
      <c r="AD40" s="244"/>
      <c r="AE40" s="271">
        <f t="shared" si="15"/>
        <v>0</v>
      </c>
      <c r="AF40" s="243"/>
      <c r="AG40" s="244"/>
      <c r="AH40" s="271">
        <f t="shared" si="16"/>
        <v>0</v>
      </c>
      <c r="AI40" s="256">
        <f t="shared" si="6"/>
        <v>0</v>
      </c>
      <c r="AJ40" s="257">
        <f t="shared" si="6"/>
        <v>0</v>
      </c>
      <c r="AK40" s="40">
        <f t="shared" si="6"/>
        <v>0</v>
      </c>
    </row>
    <row r="41" spans="1:38" s="32" customFormat="1">
      <c r="A41" s="1443" t="str">
        <f>IF('Summary - SS'!A34:D34&lt;&gt;"",'Summary - SS'!A34:D34,"")</f>
        <v/>
      </c>
      <c r="B41" s="1444"/>
      <c r="C41" s="1444"/>
      <c r="D41" s="1444"/>
      <c r="E41" s="243"/>
      <c r="F41" s="244"/>
      <c r="G41" s="271">
        <f t="shared" si="7"/>
        <v>0</v>
      </c>
      <c r="H41" s="247"/>
      <c r="I41" s="244"/>
      <c r="J41" s="271">
        <f t="shared" si="8"/>
        <v>0</v>
      </c>
      <c r="K41" s="247"/>
      <c r="L41" s="244"/>
      <c r="M41" s="270">
        <f t="shared" si="9"/>
        <v>0</v>
      </c>
      <c r="N41" s="243"/>
      <c r="O41" s="244"/>
      <c r="P41" s="271">
        <f t="shared" si="10"/>
        <v>0</v>
      </c>
      <c r="Q41" s="243"/>
      <c r="R41" s="244"/>
      <c r="S41" s="271">
        <f t="shared" si="11"/>
        <v>0</v>
      </c>
      <c r="T41" s="247"/>
      <c r="U41" s="244"/>
      <c r="V41" s="270">
        <f t="shared" si="12"/>
        <v>0</v>
      </c>
      <c r="W41" s="243"/>
      <c r="X41" s="244"/>
      <c r="Y41" s="271">
        <f t="shared" si="13"/>
        <v>0</v>
      </c>
      <c r="Z41" s="243"/>
      <c r="AA41" s="244"/>
      <c r="AB41" s="271">
        <f t="shared" si="14"/>
        <v>0</v>
      </c>
      <c r="AC41" s="243"/>
      <c r="AD41" s="244"/>
      <c r="AE41" s="271">
        <f t="shared" si="15"/>
        <v>0</v>
      </c>
      <c r="AF41" s="243"/>
      <c r="AG41" s="244"/>
      <c r="AH41" s="271">
        <f t="shared" si="16"/>
        <v>0</v>
      </c>
      <c r="AI41" s="256">
        <f t="shared" si="6"/>
        <v>0</v>
      </c>
      <c r="AJ41" s="257">
        <f t="shared" si="6"/>
        <v>0</v>
      </c>
      <c r="AK41" s="40">
        <f t="shared" si="6"/>
        <v>0</v>
      </c>
    </row>
    <row r="42" spans="1:38" s="32" customFormat="1">
      <c r="A42" s="1443" t="str">
        <f>IF('Summary - SS'!A35:D35&lt;&gt;"",'Summary - SS'!A35:D35,"")</f>
        <v/>
      </c>
      <c r="B42" s="1444"/>
      <c r="C42" s="1444"/>
      <c r="D42" s="1444"/>
      <c r="E42" s="243"/>
      <c r="F42" s="244"/>
      <c r="G42" s="271">
        <f t="shared" si="7"/>
        <v>0</v>
      </c>
      <c r="H42" s="247"/>
      <c r="I42" s="244"/>
      <c r="J42" s="271">
        <f t="shared" si="8"/>
        <v>0</v>
      </c>
      <c r="K42" s="247"/>
      <c r="L42" s="244"/>
      <c r="M42" s="270">
        <f t="shared" si="9"/>
        <v>0</v>
      </c>
      <c r="N42" s="243"/>
      <c r="O42" s="244"/>
      <c r="P42" s="271">
        <f t="shared" si="10"/>
        <v>0</v>
      </c>
      <c r="Q42" s="243"/>
      <c r="R42" s="244"/>
      <c r="S42" s="271">
        <f t="shared" si="11"/>
        <v>0</v>
      </c>
      <c r="T42" s="247"/>
      <c r="U42" s="244"/>
      <c r="V42" s="270">
        <f t="shared" si="12"/>
        <v>0</v>
      </c>
      <c r="W42" s="243"/>
      <c r="X42" s="244"/>
      <c r="Y42" s="271">
        <f t="shared" si="13"/>
        <v>0</v>
      </c>
      <c r="Z42" s="243"/>
      <c r="AA42" s="244"/>
      <c r="AB42" s="271">
        <f t="shared" si="14"/>
        <v>0</v>
      </c>
      <c r="AC42" s="243"/>
      <c r="AD42" s="244"/>
      <c r="AE42" s="271">
        <f t="shared" si="15"/>
        <v>0</v>
      </c>
      <c r="AF42" s="243"/>
      <c r="AG42" s="244"/>
      <c r="AH42" s="271">
        <f t="shared" si="16"/>
        <v>0</v>
      </c>
      <c r="AI42" s="256">
        <f t="shared" si="6"/>
        <v>0</v>
      </c>
      <c r="AJ42" s="257">
        <f t="shared" si="6"/>
        <v>0</v>
      </c>
      <c r="AK42" s="40">
        <f t="shared" si="6"/>
        <v>0</v>
      </c>
    </row>
    <row r="43" spans="1:38" s="32" customFormat="1">
      <c r="A43" s="1443" t="str">
        <f>IF('Summary - SS'!A36:D36&lt;&gt;"",'Summary - SS'!A36:D36,"")</f>
        <v/>
      </c>
      <c r="B43" s="1444"/>
      <c r="C43" s="1444"/>
      <c r="D43" s="1444"/>
      <c r="E43" s="243"/>
      <c r="F43" s="244"/>
      <c r="G43" s="271">
        <f t="shared" si="7"/>
        <v>0</v>
      </c>
      <c r="H43" s="247"/>
      <c r="I43" s="244"/>
      <c r="J43" s="271">
        <f t="shared" si="8"/>
        <v>0</v>
      </c>
      <c r="K43" s="247"/>
      <c r="L43" s="244"/>
      <c r="M43" s="270">
        <f t="shared" si="9"/>
        <v>0</v>
      </c>
      <c r="N43" s="243"/>
      <c r="O43" s="244"/>
      <c r="P43" s="271">
        <f t="shared" si="10"/>
        <v>0</v>
      </c>
      <c r="Q43" s="243"/>
      <c r="R43" s="244"/>
      <c r="S43" s="271">
        <f t="shared" si="11"/>
        <v>0</v>
      </c>
      <c r="T43" s="247"/>
      <c r="U43" s="244"/>
      <c r="V43" s="270">
        <f t="shared" si="12"/>
        <v>0</v>
      </c>
      <c r="W43" s="243"/>
      <c r="X43" s="244"/>
      <c r="Y43" s="271">
        <f t="shared" si="13"/>
        <v>0</v>
      </c>
      <c r="Z43" s="243"/>
      <c r="AA43" s="244"/>
      <c r="AB43" s="271">
        <f t="shared" si="14"/>
        <v>0</v>
      </c>
      <c r="AC43" s="243"/>
      <c r="AD43" s="244"/>
      <c r="AE43" s="271">
        <f t="shared" si="15"/>
        <v>0</v>
      </c>
      <c r="AF43" s="243"/>
      <c r="AG43" s="244"/>
      <c r="AH43" s="271">
        <f t="shared" si="16"/>
        <v>0</v>
      </c>
      <c r="AI43" s="256">
        <f t="shared" si="6"/>
        <v>0</v>
      </c>
      <c r="AJ43" s="257">
        <f t="shared" si="6"/>
        <v>0</v>
      </c>
      <c r="AK43" s="40">
        <f t="shared" si="6"/>
        <v>0</v>
      </c>
    </row>
    <row r="44" spans="1:38" s="32" customFormat="1">
      <c r="A44" s="1443" t="str">
        <f>IF('Summary - SS'!A37:D37&lt;&gt;"",'Summary - SS'!A37:D37,"")</f>
        <v/>
      </c>
      <c r="B44" s="1444"/>
      <c r="C44" s="1444"/>
      <c r="D44" s="1444"/>
      <c r="E44" s="243"/>
      <c r="F44" s="244"/>
      <c r="G44" s="271">
        <f t="shared" si="7"/>
        <v>0</v>
      </c>
      <c r="H44" s="247"/>
      <c r="I44" s="244"/>
      <c r="J44" s="271">
        <f t="shared" si="8"/>
        <v>0</v>
      </c>
      <c r="K44" s="247"/>
      <c r="L44" s="244"/>
      <c r="M44" s="270">
        <f t="shared" si="9"/>
        <v>0</v>
      </c>
      <c r="N44" s="243"/>
      <c r="O44" s="244"/>
      <c r="P44" s="271">
        <f t="shared" si="10"/>
        <v>0</v>
      </c>
      <c r="Q44" s="243"/>
      <c r="R44" s="244"/>
      <c r="S44" s="271">
        <f t="shared" si="11"/>
        <v>0</v>
      </c>
      <c r="T44" s="247"/>
      <c r="U44" s="244"/>
      <c r="V44" s="270">
        <f t="shared" si="12"/>
        <v>0</v>
      </c>
      <c r="W44" s="243"/>
      <c r="X44" s="244"/>
      <c r="Y44" s="271">
        <f t="shared" si="13"/>
        <v>0</v>
      </c>
      <c r="Z44" s="243"/>
      <c r="AA44" s="244"/>
      <c r="AB44" s="271">
        <f t="shared" si="14"/>
        <v>0</v>
      </c>
      <c r="AC44" s="243"/>
      <c r="AD44" s="244"/>
      <c r="AE44" s="271">
        <f t="shared" si="15"/>
        <v>0</v>
      </c>
      <c r="AF44" s="243"/>
      <c r="AG44" s="244"/>
      <c r="AH44" s="271">
        <f t="shared" si="16"/>
        <v>0</v>
      </c>
      <c r="AI44" s="256">
        <f t="shared" si="6"/>
        <v>0</v>
      </c>
      <c r="AJ44" s="257">
        <f t="shared" si="6"/>
        <v>0</v>
      </c>
      <c r="AK44" s="40">
        <f t="shared" si="6"/>
        <v>0</v>
      </c>
    </row>
    <row r="45" spans="1:38" s="32" customFormat="1">
      <c r="A45" s="1443" t="str">
        <f>IF('Summary - SS'!A38:D38&lt;&gt;"",'Summary - SS'!A38:D38,"")</f>
        <v/>
      </c>
      <c r="B45" s="1444"/>
      <c r="C45" s="1444"/>
      <c r="D45" s="1444"/>
      <c r="E45" s="243"/>
      <c r="F45" s="244"/>
      <c r="G45" s="271">
        <f t="shared" si="7"/>
        <v>0</v>
      </c>
      <c r="H45" s="247"/>
      <c r="I45" s="244"/>
      <c r="J45" s="271">
        <f t="shared" si="8"/>
        <v>0</v>
      </c>
      <c r="K45" s="247"/>
      <c r="L45" s="244"/>
      <c r="M45" s="270">
        <f t="shared" si="9"/>
        <v>0</v>
      </c>
      <c r="N45" s="243"/>
      <c r="O45" s="244"/>
      <c r="P45" s="271">
        <f t="shared" si="10"/>
        <v>0</v>
      </c>
      <c r="Q45" s="243"/>
      <c r="R45" s="244"/>
      <c r="S45" s="271">
        <f t="shared" si="11"/>
        <v>0</v>
      </c>
      <c r="T45" s="247"/>
      <c r="U45" s="244"/>
      <c r="V45" s="270">
        <f t="shared" si="12"/>
        <v>0</v>
      </c>
      <c r="W45" s="243"/>
      <c r="X45" s="244"/>
      <c r="Y45" s="271">
        <f t="shared" si="13"/>
        <v>0</v>
      </c>
      <c r="Z45" s="243"/>
      <c r="AA45" s="244"/>
      <c r="AB45" s="271">
        <f t="shared" si="14"/>
        <v>0</v>
      </c>
      <c r="AC45" s="243"/>
      <c r="AD45" s="244"/>
      <c r="AE45" s="271">
        <f t="shared" si="15"/>
        <v>0</v>
      </c>
      <c r="AF45" s="243"/>
      <c r="AG45" s="244"/>
      <c r="AH45" s="271">
        <f t="shared" si="16"/>
        <v>0</v>
      </c>
      <c r="AI45" s="256">
        <f t="shared" si="6"/>
        <v>0</v>
      </c>
      <c r="AJ45" s="257">
        <f t="shared" si="6"/>
        <v>0</v>
      </c>
      <c r="AK45" s="40">
        <f t="shared" si="6"/>
        <v>0</v>
      </c>
    </row>
    <row r="46" spans="1:38">
      <c r="A46" s="1443" t="str">
        <f>IF('Summary - SS'!A39:D39&lt;&gt;"",'Summary - SS'!A39:D39,"")</f>
        <v/>
      </c>
      <c r="B46" s="1444"/>
      <c r="C46" s="1444"/>
      <c r="D46" s="1444"/>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6"/>
        <v>0</v>
      </c>
      <c r="AJ46" s="257">
        <f t="shared" si="6"/>
        <v>0</v>
      </c>
      <c r="AK46" s="40">
        <f t="shared" si="6"/>
        <v>0</v>
      </c>
    </row>
    <row r="47" spans="1:38">
      <c r="A47" s="1443" t="str">
        <f>IF('Summary - SS'!A40:D40&lt;&gt;"",'Summary - SS'!A40:D40,"")</f>
        <v/>
      </c>
      <c r="B47" s="1444"/>
      <c r="C47" s="1444"/>
      <c r="D47" s="1444"/>
      <c r="E47" s="233"/>
      <c r="F47" s="244"/>
      <c r="G47" s="271">
        <f t="shared" ref="G47:G48" si="17">E47+F47</f>
        <v>0</v>
      </c>
      <c r="H47" s="235"/>
      <c r="I47" s="244"/>
      <c r="J47" s="271">
        <f t="shared" ref="J47:J48" si="18">H47+I47</f>
        <v>0</v>
      </c>
      <c r="K47" s="235"/>
      <c r="L47" s="244"/>
      <c r="M47" s="270">
        <f t="shared" ref="M47:M48" si="19">K47+L47</f>
        <v>0</v>
      </c>
      <c r="N47" s="233"/>
      <c r="O47" s="244"/>
      <c r="P47" s="271">
        <f t="shared" ref="P47:P48" si="20">N47+O47</f>
        <v>0</v>
      </c>
      <c r="Q47" s="233"/>
      <c r="R47" s="244"/>
      <c r="S47" s="271">
        <f t="shared" ref="S47:S48" si="21">Q47+R47</f>
        <v>0</v>
      </c>
      <c r="T47" s="235"/>
      <c r="U47" s="244"/>
      <c r="V47" s="270">
        <f t="shared" ref="V47:V48" si="22">T47+U47</f>
        <v>0</v>
      </c>
      <c r="W47" s="233"/>
      <c r="X47" s="244"/>
      <c r="Y47" s="271">
        <f t="shared" ref="Y47:Y48" si="23">W47+X47</f>
        <v>0</v>
      </c>
      <c r="Z47" s="233"/>
      <c r="AA47" s="244"/>
      <c r="AB47" s="271">
        <f t="shared" ref="AB47:AB48" si="24">Z47+AA47</f>
        <v>0</v>
      </c>
      <c r="AC47" s="233"/>
      <c r="AD47" s="244"/>
      <c r="AE47" s="271">
        <f t="shared" ref="AE47:AE48" si="25">AC47+AD47</f>
        <v>0</v>
      </c>
      <c r="AF47" s="233"/>
      <c r="AG47" s="244"/>
      <c r="AH47" s="271">
        <f t="shared" ref="AH47:AH48" si="26">AF47+AG47</f>
        <v>0</v>
      </c>
      <c r="AI47" s="256">
        <f t="shared" si="6"/>
        <v>0</v>
      </c>
      <c r="AJ47" s="257">
        <f t="shared" si="6"/>
        <v>0</v>
      </c>
      <c r="AK47" s="40">
        <f t="shared" si="6"/>
        <v>0</v>
      </c>
    </row>
    <row r="48" spans="1:38">
      <c r="A48" s="1443" t="str">
        <f>IF('Summary - SS'!A41:D41&lt;&gt;"",'Summary - SS'!A41:D41,"")</f>
        <v/>
      </c>
      <c r="B48" s="1444"/>
      <c r="C48" s="1444"/>
      <c r="D48" s="1444"/>
      <c r="E48" s="233"/>
      <c r="F48" s="244"/>
      <c r="G48" s="271">
        <f t="shared" si="17"/>
        <v>0</v>
      </c>
      <c r="H48" s="235"/>
      <c r="I48" s="244"/>
      <c r="J48" s="271">
        <f t="shared" si="18"/>
        <v>0</v>
      </c>
      <c r="K48" s="235"/>
      <c r="L48" s="244"/>
      <c r="M48" s="270">
        <f t="shared" si="19"/>
        <v>0</v>
      </c>
      <c r="N48" s="233"/>
      <c r="O48" s="244"/>
      <c r="P48" s="271">
        <f t="shared" si="20"/>
        <v>0</v>
      </c>
      <c r="Q48" s="233"/>
      <c r="R48" s="244"/>
      <c r="S48" s="271">
        <f t="shared" si="21"/>
        <v>0</v>
      </c>
      <c r="T48" s="235"/>
      <c r="U48" s="244"/>
      <c r="V48" s="270">
        <f t="shared" si="22"/>
        <v>0</v>
      </c>
      <c r="W48" s="233"/>
      <c r="X48" s="244"/>
      <c r="Y48" s="271">
        <f t="shared" si="23"/>
        <v>0</v>
      </c>
      <c r="Z48" s="233"/>
      <c r="AA48" s="244"/>
      <c r="AB48" s="271">
        <f t="shared" si="24"/>
        <v>0</v>
      </c>
      <c r="AC48" s="233"/>
      <c r="AD48" s="244"/>
      <c r="AE48" s="271">
        <f t="shared" si="25"/>
        <v>0</v>
      </c>
      <c r="AF48" s="233"/>
      <c r="AG48" s="244"/>
      <c r="AH48" s="271">
        <f t="shared" si="26"/>
        <v>0</v>
      </c>
      <c r="AI48" s="256">
        <f t="shared" si="6"/>
        <v>0</v>
      </c>
      <c r="AJ48" s="257">
        <f t="shared" si="6"/>
        <v>0</v>
      </c>
      <c r="AK48" s="40">
        <f t="shared" si="6"/>
        <v>0</v>
      </c>
    </row>
    <row r="49" spans="1:39">
      <c r="A49" s="1443" t="str">
        <f>IF('Summary - SS'!A42:D42&lt;&gt;"",'Summary - SS'!A42:D42,"")</f>
        <v/>
      </c>
      <c r="B49" s="1444"/>
      <c r="C49" s="1444"/>
      <c r="D49" s="1444"/>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6"/>
        <v>0</v>
      </c>
      <c r="AJ49" s="257">
        <f t="shared" si="6"/>
        <v>0</v>
      </c>
      <c r="AK49" s="45">
        <f t="shared" si="6"/>
        <v>0</v>
      </c>
    </row>
    <row r="50" spans="1:39">
      <c r="A50" s="1443" t="str">
        <f>IF('Summary - SS'!A43:D43&lt;&gt;"",'Summary - SS'!A43:D43,"")</f>
        <v/>
      </c>
      <c r="B50" s="1444"/>
      <c r="C50" s="1444"/>
      <c r="D50" s="1444"/>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6"/>
        <v>0</v>
      </c>
      <c r="AJ50" s="257">
        <f t="shared" si="6"/>
        <v>0</v>
      </c>
      <c r="AK50" s="45">
        <f>SUM(G50,J50,M50,P50,S50,V50,Y50,AB50,AE50,AH50)</f>
        <v>0</v>
      </c>
    </row>
    <row r="51" spans="1:39">
      <c r="A51" s="1443" t="str">
        <f>IF('Summary - SS'!A44:D44&lt;&gt;"",'Summary - SS'!A44:D44,"")</f>
        <v/>
      </c>
      <c r="B51" s="1444"/>
      <c r="C51" s="1444"/>
      <c r="D51" s="1444"/>
      <c r="E51" s="233"/>
      <c r="F51" s="244"/>
      <c r="G51" s="271">
        <f t="shared" ref="G51:G52" si="27">E51+F51</f>
        <v>0</v>
      </c>
      <c r="H51" s="235"/>
      <c r="I51" s="244"/>
      <c r="J51" s="271">
        <f t="shared" ref="J51:J52" si="28">H51+I51</f>
        <v>0</v>
      </c>
      <c r="K51" s="235"/>
      <c r="L51" s="244"/>
      <c r="M51" s="270">
        <f t="shared" ref="M51:M52" si="29">K51+L51</f>
        <v>0</v>
      </c>
      <c r="N51" s="233"/>
      <c r="O51" s="244"/>
      <c r="P51" s="271">
        <f t="shared" ref="P51:P52" si="30">N51+O51</f>
        <v>0</v>
      </c>
      <c r="Q51" s="233"/>
      <c r="R51" s="244"/>
      <c r="S51" s="271">
        <f t="shared" ref="S51:S52" si="31">Q51+R51</f>
        <v>0</v>
      </c>
      <c r="T51" s="235"/>
      <c r="U51" s="244"/>
      <c r="V51" s="270">
        <f t="shared" ref="V51:V52" si="32">T51+U51</f>
        <v>0</v>
      </c>
      <c r="W51" s="233"/>
      <c r="X51" s="244"/>
      <c r="Y51" s="271">
        <f t="shared" ref="Y51:Y52" si="33">W51+X51</f>
        <v>0</v>
      </c>
      <c r="Z51" s="233"/>
      <c r="AA51" s="244"/>
      <c r="AB51" s="271">
        <f t="shared" ref="AB51:AB52" si="34">Z51+AA51</f>
        <v>0</v>
      </c>
      <c r="AC51" s="233"/>
      <c r="AD51" s="244"/>
      <c r="AE51" s="271">
        <f t="shared" ref="AE51:AE52" si="35">AC51+AD51</f>
        <v>0</v>
      </c>
      <c r="AF51" s="233"/>
      <c r="AG51" s="244"/>
      <c r="AH51" s="271">
        <f t="shared" ref="AH51:AH52" si="36">AF51+AG51</f>
        <v>0</v>
      </c>
      <c r="AI51" s="256">
        <f t="shared" si="6"/>
        <v>0</v>
      </c>
      <c r="AJ51" s="257">
        <f t="shared" si="6"/>
        <v>0</v>
      </c>
      <c r="AK51" s="45">
        <f t="shared" si="6"/>
        <v>0</v>
      </c>
    </row>
    <row r="52" spans="1:39">
      <c r="A52" s="1443" t="str">
        <f>IF('Summary - SS'!A45:D45&lt;&gt;"",'Summary - SS'!A45:D45,"")</f>
        <v/>
      </c>
      <c r="B52" s="1444"/>
      <c r="C52" s="1444"/>
      <c r="D52" s="1444"/>
      <c r="E52" s="233"/>
      <c r="F52" s="244"/>
      <c r="G52" s="271">
        <f t="shared" si="27"/>
        <v>0</v>
      </c>
      <c r="H52" s="235"/>
      <c r="I52" s="244"/>
      <c r="J52" s="271">
        <f t="shared" si="28"/>
        <v>0</v>
      </c>
      <c r="K52" s="235"/>
      <c r="L52" s="244"/>
      <c r="M52" s="270">
        <f t="shared" si="29"/>
        <v>0</v>
      </c>
      <c r="N52" s="233"/>
      <c r="O52" s="244"/>
      <c r="P52" s="271">
        <f t="shared" si="30"/>
        <v>0</v>
      </c>
      <c r="Q52" s="233"/>
      <c r="R52" s="244"/>
      <c r="S52" s="271">
        <f t="shared" si="31"/>
        <v>0</v>
      </c>
      <c r="T52" s="235"/>
      <c r="U52" s="244"/>
      <c r="V52" s="270">
        <f t="shared" si="32"/>
        <v>0</v>
      </c>
      <c r="W52" s="233"/>
      <c r="X52" s="244"/>
      <c r="Y52" s="271">
        <f t="shared" si="33"/>
        <v>0</v>
      </c>
      <c r="Z52" s="233"/>
      <c r="AA52" s="244"/>
      <c r="AB52" s="271">
        <f t="shared" si="34"/>
        <v>0</v>
      </c>
      <c r="AC52" s="233"/>
      <c r="AD52" s="244"/>
      <c r="AE52" s="271">
        <f t="shared" si="35"/>
        <v>0</v>
      </c>
      <c r="AF52" s="233"/>
      <c r="AG52" s="244"/>
      <c r="AH52" s="271">
        <f t="shared" si="36"/>
        <v>0</v>
      </c>
      <c r="AI52" s="256">
        <f t="shared" si="6"/>
        <v>0</v>
      </c>
      <c r="AJ52" s="257">
        <f t="shared" si="6"/>
        <v>0</v>
      </c>
      <c r="AK52" s="45">
        <f t="shared" si="6"/>
        <v>0</v>
      </c>
    </row>
    <row r="53" spans="1:39" s="32" customFormat="1">
      <c r="A53" s="1451" t="s">
        <v>272</v>
      </c>
      <c r="B53" s="1452"/>
      <c r="C53" s="1452"/>
      <c r="D53" s="1452"/>
      <c r="E53" s="598">
        <f t="shared" ref="E53:AH53" si="37">ROUND(SUM(E34:E52),0)</f>
        <v>0</v>
      </c>
      <c r="F53" s="599">
        <f t="shared" si="37"/>
        <v>0</v>
      </c>
      <c r="G53" s="600">
        <f t="shared" si="37"/>
        <v>0</v>
      </c>
      <c r="H53" s="601">
        <f t="shared" si="37"/>
        <v>0</v>
      </c>
      <c r="I53" s="599">
        <f t="shared" si="37"/>
        <v>0</v>
      </c>
      <c r="J53" s="600">
        <f t="shared" si="37"/>
        <v>0</v>
      </c>
      <c r="K53" s="601">
        <f t="shared" si="37"/>
        <v>0</v>
      </c>
      <c r="L53" s="599">
        <f t="shared" si="37"/>
        <v>0</v>
      </c>
      <c r="M53" s="602">
        <f t="shared" si="37"/>
        <v>0</v>
      </c>
      <c r="N53" s="598">
        <f t="shared" si="37"/>
        <v>0</v>
      </c>
      <c r="O53" s="599">
        <f t="shared" si="37"/>
        <v>0</v>
      </c>
      <c r="P53" s="600">
        <f t="shared" si="37"/>
        <v>0</v>
      </c>
      <c r="Q53" s="598">
        <f t="shared" si="37"/>
        <v>0</v>
      </c>
      <c r="R53" s="599">
        <f t="shared" si="37"/>
        <v>0</v>
      </c>
      <c r="S53" s="600">
        <f t="shared" si="37"/>
        <v>0</v>
      </c>
      <c r="T53" s="601">
        <f t="shared" si="37"/>
        <v>0</v>
      </c>
      <c r="U53" s="599">
        <f t="shared" si="37"/>
        <v>0</v>
      </c>
      <c r="V53" s="602">
        <f t="shared" si="37"/>
        <v>0</v>
      </c>
      <c r="W53" s="598">
        <f t="shared" si="37"/>
        <v>0</v>
      </c>
      <c r="X53" s="599">
        <f t="shared" si="37"/>
        <v>0</v>
      </c>
      <c r="Y53" s="600">
        <f t="shared" si="37"/>
        <v>0</v>
      </c>
      <c r="Z53" s="601">
        <f t="shared" si="37"/>
        <v>0</v>
      </c>
      <c r="AA53" s="599">
        <f t="shared" si="37"/>
        <v>0</v>
      </c>
      <c r="AB53" s="600">
        <f t="shared" si="37"/>
        <v>0</v>
      </c>
      <c r="AC53" s="598">
        <f t="shared" si="37"/>
        <v>0</v>
      </c>
      <c r="AD53" s="599">
        <f t="shared" si="37"/>
        <v>0</v>
      </c>
      <c r="AE53" s="600">
        <f t="shared" si="37"/>
        <v>0</v>
      </c>
      <c r="AF53" s="598">
        <f t="shared" si="37"/>
        <v>0</v>
      </c>
      <c r="AG53" s="599">
        <f t="shared" si="37"/>
        <v>0</v>
      </c>
      <c r="AH53" s="604">
        <f t="shared" si="37"/>
        <v>0</v>
      </c>
      <c r="AI53" s="606">
        <f>SUM(E53,H53,K53,N53,Q53,T53,W53,Z53,AC53,AF53)</f>
        <v>0</v>
      </c>
      <c r="AJ53" s="607">
        <f>SUM(F53,I53,L53,O53,R53,U53,X53,AA53,AD53,AG53)</f>
        <v>0</v>
      </c>
      <c r="AK53" s="603">
        <f>SUM(G53,J53,M53,P53,S53,V53,Y53,AB53,AE53,AH53)</f>
        <v>0</v>
      </c>
      <c r="AL53" s="184"/>
      <c r="AM53" s="184"/>
    </row>
    <row r="54" spans="1:39" ht="9" customHeight="1">
      <c r="A54" s="1306"/>
      <c r="B54" s="1306"/>
      <c r="C54" s="1306"/>
      <c r="D54" s="1306"/>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7" t="s">
        <v>273</v>
      </c>
      <c r="B55" s="1307"/>
      <c r="C55" s="1307"/>
      <c r="D55" s="1307"/>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18" t="str">
        <f>IF('Summary - SS'!A49:D49&lt;&gt;"",'Summary - SS'!A49:D49,"")</f>
        <v/>
      </c>
      <c r="B56" s="1318"/>
      <c r="C56" s="1318"/>
      <c r="D56" s="1318"/>
      <c r="E56" s="233"/>
      <c r="F56" s="234"/>
      <c r="G56" s="424">
        <f t="shared" ref="G56:G59" si="38">E56+F56</f>
        <v>0</v>
      </c>
      <c r="H56" s="235"/>
      <c r="I56" s="234"/>
      <c r="J56" s="424">
        <f t="shared" ref="J56:J59" si="39">H56+I56</f>
        <v>0</v>
      </c>
      <c r="K56" s="235"/>
      <c r="L56" s="234"/>
      <c r="M56" s="425">
        <f t="shared" ref="M56:M59" si="40">K56+L56</f>
        <v>0</v>
      </c>
      <c r="N56" s="233"/>
      <c r="O56" s="234"/>
      <c r="P56" s="424">
        <f t="shared" ref="P56:P59" si="41">N56+O56</f>
        <v>0</v>
      </c>
      <c r="Q56" s="233"/>
      <c r="R56" s="234"/>
      <c r="S56" s="424">
        <f t="shared" ref="S56:S59" si="42">Q56+R56</f>
        <v>0</v>
      </c>
      <c r="T56" s="235"/>
      <c r="U56" s="234"/>
      <c r="V56" s="425">
        <f t="shared" ref="V56:V59" si="43">T56+U56</f>
        <v>0</v>
      </c>
      <c r="W56" s="233"/>
      <c r="X56" s="234"/>
      <c r="Y56" s="424">
        <f t="shared" ref="Y56:Y59" si="44">W56+X56</f>
        <v>0</v>
      </c>
      <c r="Z56" s="233"/>
      <c r="AA56" s="234"/>
      <c r="AB56" s="424">
        <f t="shared" ref="AB56:AB59" si="45">Z56+AA56</f>
        <v>0</v>
      </c>
      <c r="AC56" s="233"/>
      <c r="AD56" s="234"/>
      <c r="AE56" s="424">
        <f t="shared" ref="AE56:AE59" si="46">AC56+AD56</f>
        <v>0</v>
      </c>
      <c r="AF56" s="233"/>
      <c r="AG56" s="234"/>
      <c r="AH56" s="424">
        <f t="shared" ref="AH56:AH59" si="47">AF56+AG56</f>
        <v>0</v>
      </c>
      <c r="AI56" s="425">
        <f t="shared" ref="AI56:AK62" si="48">SUM(E56,H56,K56,N56,Q56,T56,W56,Z56,AC56,AF56)</f>
        <v>0</v>
      </c>
      <c r="AJ56" s="185">
        <f t="shared" si="48"/>
        <v>0</v>
      </c>
      <c r="AK56" s="424">
        <f t="shared" si="48"/>
        <v>0</v>
      </c>
      <c r="AM56" s="41"/>
    </row>
    <row r="57" spans="1:39">
      <c r="A57" s="1318" t="str">
        <f>IF('Summary - SS'!A50:D50&lt;&gt;"",'Summary - SS'!A50:D50,"")</f>
        <v/>
      </c>
      <c r="B57" s="1318"/>
      <c r="C57" s="1318"/>
      <c r="D57" s="1318"/>
      <c r="E57" s="233"/>
      <c r="F57" s="234"/>
      <c r="G57" s="424">
        <f t="shared" si="38"/>
        <v>0</v>
      </c>
      <c r="H57" s="235"/>
      <c r="I57" s="234"/>
      <c r="J57" s="424">
        <f t="shared" si="39"/>
        <v>0</v>
      </c>
      <c r="K57" s="235"/>
      <c r="L57" s="234"/>
      <c r="M57" s="425">
        <f t="shared" si="40"/>
        <v>0</v>
      </c>
      <c r="N57" s="233"/>
      <c r="O57" s="234"/>
      <c r="P57" s="424">
        <f t="shared" si="41"/>
        <v>0</v>
      </c>
      <c r="Q57" s="233"/>
      <c r="R57" s="234"/>
      <c r="S57" s="424">
        <f t="shared" si="42"/>
        <v>0</v>
      </c>
      <c r="T57" s="235"/>
      <c r="U57" s="234"/>
      <c r="V57" s="425">
        <f t="shared" si="43"/>
        <v>0</v>
      </c>
      <c r="W57" s="233"/>
      <c r="X57" s="234"/>
      <c r="Y57" s="424">
        <f t="shared" si="44"/>
        <v>0</v>
      </c>
      <c r="Z57" s="233"/>
      <c r="AA57" s="234"/>
      <c r="AB57" s="424">
        <f t="shared" si="45"/>
        <v>0</v>
      </c>
      <c r="AC57" s="233"/>
      <c r="AD57" s="234"/>
      <c r="AE57" s="424">
        <f t="shared" si="46"/>
        <v>0</v>
      </c>
      <c r="AF57" s="233"/>
      <c r="AG57" s="234"/>
      <c r="AH57" s="424">
        <f t="shared" si="47"/>
        <v>0</v>
      </c>
      <c r="AI57" s="425">
        <f t="shared" si="48"/>
        <v>0</v>
      </c>
      <c r="AJ57" s="426">
        <f t="shared" si="48"/>
        <v>0</v>
      </c>
      <c r="AK57" s="45">
        <f t="shared" si="48"/>
        <v>0</v>
      </c>
      <c r="AM57" s="41"/>
    </row>
    <row r="58" spans="1:39">
      <c r="A58" s="1318" t="str">
        <f>IF('Summary - SS'!A51:D51&lt;&gt;"",'Summary - SS'!A51:D51,"")</f>
        <v/>
      </c>
      <c r="B58" s="1318"/>
      <c r="C58" s="1318"/>
      <c r="D58" s="1318"/>
      <c r="E58" s="233"/>
      <c r="F58" s="234"/>
      <c r="G58" s="424">
        <f t="shared" si="38"/>
        <v>0</v>
      </c>
      <c r="H58" s="235"/>
      <c r="I58" s="234"/>
      <c r="J58" s="424">
        <f t="shared" si="39"/>
        <v>0</v>
      </c>
      <c r="K58" s="235"/>
      <c r="L58" s="234"/>
      <c r="M58" s="425">
        <f t="shared" si="40"/>
        <v>0</v>
      </c>
      <c r="N58" s="233"/>
      <c r="O58" s="234"/>
      <c r="P58" s="424">
        <f t="shared" si="41"/>
        <v>0</v>
      </c>
      <c r="Q58" s="233"/>
      <c r="R58" s="234"/>
      <c r="S58" s="424">
        <f t="shared" si="42"/>
        <v>0</v>
      </c>
      <c r="T58" s="235"/>
      <c r="U58" s="234"/>
      <c r="V58" s="425">
        <f t="shared" si="43"/>
        <v>0</v>
      </c>
      <c r="W58" s="233"/>
      <c r="X58" s="234"/>
      <c r="Y58" s="424">
        <f t="shared" si="44"/>
        <v>0</v>
      </c>
      <c r="Z58" s="233"/>
      <c r="AA58" s="234"/>
      <c r="AB58" s="424">
        <f t="shared" si="45"/>
        <v>0</v>
      </c>
      <c r="AC58" s="233"/>
      <c r="AD58" s="234"/>
      <c r="AE58" s="424">
        <f t="shared" si="46"/>
        <v>0</v>
      </c>
      <c r="AF58" s="233"/>
      <c r="AG58" s="234"/>
      <c r="AH58" s="424">
        <f t="shared" si="47"/>
        <v>0</v>
      </c>
      <c r="AI58" s="425">
        <f t="shared" si="48"/>
        <v>0</v>
      </c>
      <c r="AJ58" s="426">
        <f t="shared" si="48"/>
        <v>0</v>
      </c>
      <c r="AK58" s="45">
        <f t="shared" si="48"/>
        <v>0</v>
      </c>
    </row>
    <row r="59" spans="1:39">
      <c r="A59" s="1193" t="str">
        <f>IF('Summary - SS'!A52:D52&lt;&gt;"",'Summary - SS'!A52:D52,"")</f>
        <v/>
      </c>
      <c r="B59" s="1193"/>
      <c r="C59" s="1193"/>
      <c r="D59" s="1193"/>
      <c r="E59" s="233"/>
      <c r="F59" s="234"/>
      <c r="G59" s="424">
        <f t="shared" si="38"/>
        <v>0</v>
      </c>
      <c r="H59" s="235"/>
      <c r="I59" s="234"/>
      <c r="J59" s="424">
        <f t="shared" si="39"/>
        <v>0</v>
      </c>
      <c r="K59" s="235"/>
      <c r="L59" s="234"/>
      <c r="M59" s="425">
        <f t="shared" si="40"/>
        <v>0</v>
      </c>
      <c r="N59" s="233"/>
      <c r="O59" s="234"/>
      <c r="P59" s="424">
        <f t="shared" si="41"/>
        <v>0</v>
      </c>
      <c r="Q59" s="233"/>
      <c r="R59" s="234"/>
      <c r="S59" s="424">
        <f t="shared" si="42"/>
        <v>0</v>
      </c>
      <c r="T59" s="235"/>
      <c r="U59" s="234"/>
      <c r="V59" s="425">
        <f t="shared" si="43"/>
        <v>0</v>
      </c>
      <c r="W59" s="233"/>
      <c r="X59" s="234"/>
      <c r="Y59" s="424">
        <f t="shared" si="44"/>
        <v>0</v>
      </c>
      <c r="Z59" s="233"/>
      <c r="AA59" s="234"/>
      <c r="AB59" s="424">
        <f t="shared" si="45"/>
        <v>0</v>
      </c>
      <c r="AC59" s="233"/>
      <c r="AD59" s="234"/>
      <c r="AE59" s="424">
        <f t="shared" si="46"/>
        <v>0</v>
      </c>
      <c r="AF59" s="233"/>
      <c r="AG59" s="234"/>
      <c r="AH59" s="424">
        <f t="shared" si="47"/>
        <v>0</v>
      </c>
      <c r="AI59" s="425">
        <f t="shared" si="48"/>
        <v>0</v>
      </c>
      <c r="AJ59" s="426">
        <f t="shared" si="48"/>
        <v>0</v>
      </c>
      <c r="AK59" s="45">
        <f t="shared" si="48"/>
        <v>0</v>
      </c>
    </row>
    <row r="60" spans="1:39" ht="18" customHeight="1">
      <c r="A60" s="1193" t="s">
        <v>274</v>
      </c>
      <c r="B60" s="1193"/>
      <c r="C60" s="1193"/>
      <c r="D60" s="1193"/>
      <c r="E60" s="284">
        <f t="shared" ref="E60:AH60" si="49">ROUND(SUM(E55:E59),0)</f>
        <v>0</v>
      </c>
      <c r="F60" s="285">
        <f t="shared" si="49"/>
        <v>0</v>
      </c>
      <c r="G60" s="286">
        <f t="shared" si="49"/>
        <v>0</v>
      </c>
      <c r="H60" s="287">
        <f t="shared" si="49"/>
        <v>0</v>
      </c>
      <c r="I60" s="285">
        <f t="shared" si="49"/>
        <v>0</v>
      </c>
      <c r="J60" s="286">
        <f t="shared" si="49"/>
        <v>0</v>
      </c>
      <c r="K60" s="287">
        <f t="shared" si="49"/>
        <v>0</v>
      </c>
      <c r="L60" s="285">
        <f t="shared" si="49"/>
        <v>0</v>
      </c>
      <c r="M60" s="261">
        <f t="shared" si="49"/>
        <v>0</v>
      </c>
      <c r="N60" s="284">
        <f t="shared" si="49"/>
        <v>0</v>
      </c>
      <c r="O60" s="285">
        <f t="shared" si="49"/>
        <v>0</v>
      </c>
      <c r="P60" s="286">
        <f t="shared" si="49"/>
        <v>0</v>
      </c>
      <c r="Q60" s="284">
        <f t="shared" si="49"/>
        <v>0</v>
      </c>
      <c r="R60" s="285">
        <f t="shared" si="49"/>
        <v>0</v>
      </c>
      <c r="S60" s="286">
        <f t="shared" si="49"/>
        <v>0</v>
      </c>
      <c r="T60" s="287">
        <f t="shared" si="49"/>
        <v>0</v>
      </c>
      <c r="U60" s="285">
        <f t="shared" si="49"/>
        <v>0</v>
      </c>
      <c r="V60" s="261">
        <f t="shared" si="49"/>
        <v>0</v>
      </c>
      <c r="W60" s="284">
        <f t="shared" si="49"/>
        <v>0</v>
      </c>
      <c r="X60" s="285">
        <f t="shared" si="49"/>
        <v>0</v>
      </c>
      <c r="Y60" s="286">
        <f t="shared" si="49"/>
        <v>0</v>
      </c>
      <c r="Z60" s="284">
        <f t="shared" si="49"/>
        <v>0</v>
      </c>
      <c r="AA60" s="285">
        <f t="shared" si="49"/>
        <v>0</v>
      </c>
      <c r="AB60" s="286">
        <f t="shared" si="49"/>
        <v>0</v>
      </c>
      <c r="AC60" s="284">
        <f t="shared" si="49"/>
        <v>0</v>
      </c>
      <c r="AD60" s="285">
        <f t="shared" si="49"/>
        <v>0</v>
      </c>
      <c r="AE60" s="286">
        <f t="shared" si="49"/>
        <v>0</v>
      </c>
      <c r="AF60" s="284">
        <f t="shared" si="49"/>
        <v>0</v>
      </c>
      <c r="AG60" s="285">
        <f t="shared" si="49"/>
        <v>0</v>
      </c>
      <c r="AH60" s="286">
        <f t="shared" si="49"/>
        <v>0</v>
      </c>
      <c r="AI60" s="261">
        <f t="shared" si="48"/>
        <v>0</v>
      </c>
      <c r="AJ60" s="262">
        <f t="shared" si="48"/>
        <v>0</v>
      </c>
      <c r="AK60" s="44">
        <f t="shared" si="48"/>
        <v>0</v>
      </c>
    </row>
    <row r="61" spans="1:39" ht="18" customHeight="1">
      <c r="A61" s="1193"/>
      <c r="B61" s="1193"/>
      <c r="C61" s="1193"/>
      <c r="D61" s="1193"/>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3" t="s">
        <v>275</v>
      </c>
      <c r="B62" s="1193"/>
      <c r="C62" s="1193"/>
      <c r="D62" s="1193"/>
      <c r="E62" s="631">
        <f>E53+E60</f>
        <v>0</v>
      </c>
      <c r="F62" s="375">
        <f t="shared" ref="F62:AH62" si="50">F53+F60</f>
        <v>0</v>
      </c>
      <c r="G62" s="632">
        <f t="shared" si="50"/>
        <v>0</v>
      </c>
      <c r="H62" s="375">
        <f t="shared" si="50"/>
        <v>0</v>
      </c>
      <c r="I62" s="375">
        <f t="shared" si="50"/>
        <v>0</v>
      </c>
      <c r="J62" s="632">
        <f t="shared" si="50"/>
        <v>0</v>
      </c>
      <c r="K62" s="375">
        <f t="shared" si="50"/>
        <v>0</v>
      </c>
      <c r="L62" s="375">
        <f t="shared" si="50"/>
        <v>0</v>
      </c>
      <c r="M62" s="374">
        <f t="shared" si="50"/>
        <v>0</v>
      </c>
      <c r="N62" s="631">
        <f t="shared" si="50"/>
        <v>0</v>
      </c>
      <c r="O62" s="375">
        <f t="shared" si="50"/>
        <v>0</v>
      </c>
      <c r="P62" s="632">
        <f t="shared" si="50"/>
        <v>0</v>
      </c>
      <c r="Q62" s="631">
        <f t="shared" si="50"/>
        <v>0</v>
      </c>
      <c r="R62" s="375">
        <f t="shared" si="50"/>
        <v>0</v>
      </c>
      <c r="S62" s="632">
        <f t="shared" si="50"/>
        <v>0</v>
      </c>
      <c r="T62" s="375">
        <f t="shared" si="50"/>
        <v>0</v>
      </c>
      <c r="U62" s="375">
        <f t="shared" si="50"/>
        <v>0</v>
      </c>
      <c r="V62" s="374">
        <f t="shared" si="50"/>
        <v>0</v>
      </c>
      <c r="W62" s="631">
        <f t="shared" si="50"/>
        <v>0</v>
      </c>
      <c r="X62" s="375">
        <f t="shared" si="50"/>
        <v>0</v>
      </c>
      <c r="Y62" s="632">
        <f t="shared" si="50"/>
        <v>0</v>
      </c>
      <c r="Z62" s="631">
        <f t="shared" si="50"/>
        <v>0</v>
      </c>
      <c r="AA62" s="375">
        <f t="shared" si="50"/>
        <v>0</v>
      </c>
      <c r="AB62" s="632">
        <f t="shared" si="50"/>
        <v>0</v>
      </c>
      <c r="AC62" s="631">
        <f t="shared" si="50"/>
        <v>0</v>
      </c>
      <c r="AD62" s="375">
        <f t="shared" si="50"/>
        <v>0</v>
      </c>
      <c r="AE62" s="632">
        <f t="shared" si="50"/>
        <v>0</v>
      </c>
      <c r="AF62" s="631">
        <f t="shared" si="50"/>
        <v>0</v>
      </c>
      <c r="AG62" s="375">
        <f t="shared" si="50"/>
        <v>0</v>
      </c>
      <c r="AH62" s="632">
        <f t="shared" si="50"/>
        <v>0</v>
      </c>
      <c r="AI62" s="374">
        <f t="shared" si="48"/>
        <v>0</v>
      </c>
      <c r="AJ62" s="257">
        <f t="shared" si="48"/>
        <v>0</v>
      </c>
      <c r="AK62" s="431">
        <f>SUM(G62,J62,M62,P62,S62,V62,Y62,AB62,AE62,AH62)</f>
        <v>0</v>
      </c>
    </row>
    <row r="63" spans="1:39">
      <c r="A63" s="1201" t="s">
        <v>276</v>
      </c>
      <c r="B63" s="1201"/>
      <c r="C63" s="1201"/>
      <c r="D63" s="1201"/>
      <c r="E63" s="371">
        <f>IF(AND(E62-E31&gt;-2,E62-E31&lt;2),0,E62-E31)</f>
        <v>0</v>
      </c>
      <c r="F63" s="373"/>
      <c r="G63" s="372">
        <f>IF(AND(G62-G31&gt;-2,G62-G31&lt;2),0,G62-G31)</f>
        <v>0</v>
      </c>
      <c r="H63" s="472">
        <f>IF(AND(H62-H31&gt;-2,H62-H31&lt;2),0,H62-H31)</f>
        <v>0</v>
      </c>
      <c r="I63" s="470"/>
      <c r="J63" s="471">
        <f>IF(AND(J62-J31&gt;-2,J62-J31&lt;2),0,J62-J31)</f>
        <v>0</v>
      </c>
      <c r="K63" s="472">
        <f>IF(AND(K62-K31&gt;-2,K62-K31&lt;2),0,K62-K31)</f>
        <v>0</v>
      </c>
      <c r="L63" s="470"/>
      <c r="M63" s="473">
        <f>IF(AND(M62-M31&gt;-2,M62-M31&lt;2),0,M62-M31)</f>
        <v>0</v>
      </c>
      <c r="N63" s="469">
        <f>IF(AND(N62-N31&gt;-2,N62-N31&lt;2),0,N62-N31)</f>
        <v>0</v>
      </c>
      <c r="O63" s="470"/>
      <c r="P63" s="471">
        <f>IF(AND(P62-P31&gt;-2,P62-P31&lt;2),0,P62-P31)</f>
        <v>0</v>
      </c>
      <c r="Q63" s="469">
        <f>IF(AND(Q62-Q31&gt;-2,Q62-Q31&lt;2),0,Q62-Q31)</f>
        <v>0</v>
      </c>
      <c r="R63" s="470"/>
      <c r="S63" s="471">
        <f>IF(AND(S62-S31&gt;-2,S62-S31&lt;2),0,S62-S31)</f>
        <v>0</v>
      </c>
      <c r="T63" s="472">
        <f>IF(AND(T62-T31&gt;-2,T62-T31&lt;2),0,T62-T31)</f>
        <v>0</v>
      </c>
      <c r="U63" s="470"/>
      <c r="V63" s="473">
        <f>IF(AND(V62-V31&gt;-2,V62-V31&lt;2),0,V62-V31)</f>
        <v>0</v>
      </c>
      <c r="W63" s="469">
        <f>IF(AND(W62-W31&gt;-2,W62-W31&lt;2),0,W62-W31)</f>
        <v>0</v>
      </c>
      <c r="X63" s="470"/>
      <c r="Y63" s="471">
        <f>IF(AND(Y62-Y31&gt;-2,Y62-Y31&lt;2),0,Y62-Y31)</f>
        <v>0</v>
      </c>
      <c r="Z63" s="469">
        <f>IF(AND(Z62-Z31&gt;-2,Z62-Z31&lt;2),0,Z62-Z31)</f>
        <v>0</v>
      </c>
      <c r="AA63" s="470"/>
      <c r="AB63" s="471">
        <f>IF(AND(AB62-AB31&gt;-2,AB62-AB31&lt;2),0,AB62-AB31)</f>
        <v>0</v>
      </c>
      <c r="AC63" s="469">
        <f>IF(AND(AC62-AC31&gt;-2,AC62-AC31&lt;2),0,AC62-AC31)</f>
        <v>0</v>
      </c>
      <c r="AD63" s="470"/>
      <c r="AE63" s="471">
        <f>IF(AND(AE62-AE31&gt;-2,AE62-AE31&lt;2),0,AE62-AE31)</f>
        <v>0</v>
      </c>
      <c r="AF63" s="469">
        <f>IF(AND(AF62-AF31&gt;-2,AF62-AF31&lt;2),0,AF62-AF31)</f>
        <v>0</v>
      </c>
      <c r="AG63" s="470"/>
      <c r="AH63" s="471">
        <f>IF(AND(AH62-AH31&gt;-2,AH62-AH31&lt;2),0,AH62-AH31)</f>
        <v>0</v>
      </c>
      <c r="AI63" s="474">
        <f>IF(AND(AI62-AI31&gt;-4,AI62-AI31&lt;4),0,AI62-AI31)</f>
        <v>0</v>
      </c>
      <c r="AJ63" s="401"/>
      <c r="AK63" s="475">
        <f>IF(AND(AK62-AK31&gt;-4,AK62-AK31&lt;4),0,AK62-AK31)</f>
        <v>0</v>
      </c>
      <c r="AL63" s="46"/>
      <c r="AM63" s="46"/>
    </row>
    <row r="64" spans="1:39" ht="12.95"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00000000000001" customHeight="1">
      <c r="A65" s="62"/>
      <c r="B65" s="62"/>
      <c r="C65" s="62"/>
      <c r="D65" s="62"/>
      <c r="E65" s="56"/>
      <c r="AH65" s="52"/>
      <c r="AI65" s="52"/>
    </row>
    <row r="66" spans="1:35" ht="20.100000000000001" customHeight="1">
      <c r="A66" s="62"/>
      <c r="B66" s="62"/>
      <c r="C66" s="62"/>
      <c r="D66" s="62"/>
      <c r="E66" s="56"/>
      <c r="AH66" s="52"/>
      <c r="AI66" s="52"/>
    </row>
    <row r="67" spans="1:35">
      <c r="A67" s="808" t="s">
        <v>278</v>
      </c>
      <c r="B67" s="1323" t="str">
        <f>IF('Summary - SS'!B60:D60&lt;&gt;"",'Summary - SS'!B60:D60,"")</f>
        <v/>
      </c>
      <c r="C67" s="1323"/>
      <c r="D67" s="1323"/>
      <c r="E67" s="56"/>
    </row>
    <row r="68" spans="1:35">
      <c r="A68" s="808" t="s">
        <v>279</v>
      </c>
      <c r="B68" s="1323" t="str">
        <f>IF('Summary - SS'!B61:D61&lt;&gt;"",'Summary - SS'!B61:D61,"")</f>
        <v/>
      </c>
      <c r="C68" s="1323"/>
      <c r="D68" s="1323"/>
      <c r="E68" s="56"/>
    </row>
    <row r="69" spans="1:35" ht="17.25" customHeight="1">
      <c r="A69" s="808" t="s">
        <v>280</v>
      </c>
      <c r="B69" s="1323" t="str">
        <f>IF('Summary - SS'!B62:D62&lt;&gt;"",'Summary - SS'!B62:D62,"")</f>
        <v/>
      </c>
      <c r="C69" s="1323"/>
      <c r="D69" s="1323"/>
      <c r="E69" s="56"/>
      <c r="AH69" s="53"/>
    </row>
    <row r="70" spans="1:35" ht="17.25" customHeight="1">
      <c r="A70" s="808" t="s">
        <v>281</v>
      </c>
      <c r="B70" s="1323" t="str">
        <f>IF('Summary - SS'!B63:D63&lt;&gt;"",'Summary - SS'!B63:D63,"")</f>
        <v/>
      </c>
      <c r="C70" s="1323"/>
      <c r="D70" s="1323"/>
      <c r="E70" s="56"/>
      <c r="AH70" s="53"/>
    </row>
    <row r="71" spans="1:35" ht="15.75" customHeight="1">
      <c r="A71" s="1193"/>
      <c r="B71" s="1193"/>
      <c r="C71" s="1193"/>
      <c r="D71" s="830"/>
      <c r="E71" s="189"/>
    </row>
    <row r="72" spans="1:35">
      <c r="A72" s="1585" t="s">
        <v>282</v>
      </c>
      <c r="B72" s="1586"/>
      <c r="C72" s="1587" t="e">
        <f>_xlfn.SINGLE('Summary - SS'!#REF!)</f>
        <v>#REF!</v>
      </c>
      <c r="D72" s="1588"/>
    </row>
    <row r="87" spans="1:37">
      <c r="A87" s="49" t="s">
        <v>231</v>
      </c>
      <c r="B87" s="49"/>
      <c r="C87" s="49"/>
      <c r="D87" s="49"/>
      <c r="E87" s="49">
        <v>1</v>
      </c>
      <c r="F87" s="49">
        <v>1</v>
      </c>
      <c r="G87" s="49">
        <v>1</v>
      </c>
      <c r="H87" s="49">
        <f>E87+1</f>
        <v>2</v>
      </c>
      <c r="I87" s="49">
        <f t="shared" ref="I87:AH87" si="51">F87+1</f>
        <v>2</v>
      </c>
      <c r="J87" s="49">
        <f t="shared" si="51"/>
        <v>2</v>
      </c>
      <c r="K87" s="49">
        <f t="shared" si="51"/>
        <v>3</v>
      </c>
      <c r="L87" s="49">
        <f t="shared" si="51"/>
        <v>3</v>
      </c>
      <c r="M87" s="49">
        <f t="shared" si="51"/>
        <v>3</v>
      </c>
      <c r="N87" s="49">
        <f t="shared" si="51"/>
        <v>4</v>
      </c>
      <c r="O87" s="49">
        <f t="shared" si="51"/>
        <v>4</v>
      </c>
      <c r="P87" s="49">
        <f t="shared" si="51"/>
        <v>4</v>
      </c>
      <c r="Q87" s="49">
        <f t="shared" si="51"/>
        <v>5</v>
      </c>
      <c r="R87" s="49">
        <f t="shared" si="51"/>
        <v>5</v>
      </c>
      <c r="S87" s="49">
        <f t="shared" si="51"/>
        <v>5</v>
      </c>
      <c r="T87" s="49">
        <f t="shared" si="51"/>
        <v>6</v>
      </c>
      <c r="U87" s="49">
        <f t="shared" si="51"/>
        <v>6</v>
      </c>
      <c r="V87" s="49">
        <f t="shared" si="51"/>
        <v>6</v>
      </c>
      <c r="W87" s="49">
        <f t="shared" si="51"/>
        <v>7</v>
      </c>
      <c r="X87" s="49">
        <f t="shared" si="51"/>
        <v>7</v>
      </c>
      <c r="Y87" s="49">
        <f t="shared" si="51"/>
        <v>7</v>
      </c>
      <c r="Z87" s="49">
        <f t="shared" si="51"/>
        <v>8</v>
      </c>
      <c r="AA87" s="49">
        <f t="shared" si="51"/>
        <v>8</v>
      </c>
      <c r="AB87" s="49">
        <f t="shared" si="51"/>
        <v>8</v>
      </c>
      <c r="AC87" s="49">
        <f t="shared" si="51"/>
        <v>9</v>
      </c>
      <c r="AD87" s="49">
        <f t="shared" si="51"/>
        <v>9</v>
      </c>
      <c r="AE87" s="49">
        <f t="shared" si="51"/>
        <v>9</v>
      </c>
      <c r="AF87" s="49">
        <f t="shared" si="51"/>
        <v>10</v>
      </c>
      <c r="AG87" s="49">
        <f t="shared" si="51"/>
        <v>10</v>
      </c>
      <c r="AH87" s="49">
        <f t="shared" si="51"/>
        <v>10</v>
      </c>
      <c r="AI87" s="49">
        <f>$D$5</f>
        <v>5</v>
      </c>
      <c r="AJ87" s="49" t="e">
        <f>$D$6</f>
        <v>#REF!</v>
      </c>
      <c r="AK87" s="49" t="e">
        <f>$D$6</f>
        <v>#REF!</v>
      </c>
    </row>
    <row r="88" spans="1:37">
      <c r="A88" s="49" t="s">
        <v>232</v>
      </c>
      <c r="B88" s="49"/>
      <c r="C88" s="49"/>
      <c r="D88" s="49"/>
      <c r="E88" s="50" t="e">
        <f>'Summary - SS'!#REF!</f>
        <v>#REF!</v>
      </c>
      <c r="F88" s="50" t="e">
        <f>'Summary - SS'!#REF!</f>
        <v>#REF!</v>
      </c>
      <c r="G88" s="50">
        <f>'Summary - SS'!E80</f>
        <v>45413</v>
      </c>
      <c r="H88" s="50" t="e">
        <f>'Summary - SS'!#REF!</f>
        <v>#REF!</v>
      </c>
      <c r="I88" s="50" t="e">
        <f>'Summary - SS'!#REF!</f>
        <v>#REF!</v>
      </c>
      <c r="J88" s="50">
        <f>'Summary - SS'!F80</f>
        <v>45474</v>
      </c>
      <c r="K88" s="50" t="e">
        <f>'Summary - SS'!#REF!</f>
        <v>#REF!</v>
      </c>
      <c r="L88" s="50" t="e">
        <f>'Summary - SS'!#REF!</f>
        <v>#REF!</v>
      </c>
      <c r="M88" s="50">
        <f>'Summary - SS'!G80</f>
        <v>45839</v>
      </c>
      <c r="N88" s="50" t="e">
        <f>'Summary - SS'!#REF!</f>
        <v>#REF!</v>
      </c>
      <c r="O88" s="50" t="e">
        <f>'Summary - SS'!#REF!</f>
        <v>#REF!</v>
      </c>
      <c r="P88" s="50">
        <f>'Summary - SS'!H80</f>
        <v>46204</v>
      </c>
      <c r="Q88" s="50" t="e">
        <f>'Summary - SS'!#REF!</f>
        <v>#REF!</v>
      </c>
      <c r="R88" s="50" t="e">
        <f>'Summary - SS'!#REF!</f>
        <v>#REF!</v>
      </c>
      <c r="S88" s="50">
        <f>'Summary - SS'!I80</f>
        <v>46569</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45413</v>
      </c>
      <c r="AJ88" s="50">
        <f>$B$6</f>
        <v>45413</v>
      </c>
      <c r="AK88" s="50">
        <f>$B$6</f>
        <v>45413</v>
      </c>
    </row>
    <row r="89" spans="1:37" ht="13.5" customHeight="1">
      <c r="A89" s="49" t="s">
        <v>233</v>
      </c>
      <c r="B89" s="49"/>
      <c r="C89" s="49"/>
      <c r="D89" s="49"/>
      <c r="E89" s="50" t="e">
        <f>'Summary - SS'!#REF!</f>
        <v>#REF!</v>
      </c>
      <c r="F89" s="50" t="e">
        <f>'Summary - SS'!#REF!</f>
        <v>#REF!</v>
      </c>
      <c r="G89" s="50">
        <f>'Summary - SS'!E81</f>
        <v>45473</v>
      </c>
      <c r="H89" s="50" t="e">
        <f>'Summary - SS'!#REF!</f>
        <v>#REF!</v>
      </c>
      <c r="I89" s="50" t="e">
        <f>'Summary - SS'!#REF!</f>
        <v>#REF!</v>
      </c>
      <c r="J89" s="50">
        <f>'Summary - SS'!F81</f>
        <v>45838</v>
      </c>
      <c r="K89" s="50" t="e">
        <f>'Summary - SS'!#REF!</f>
        <v>#REF!</v>
      </c>
      <c r="L89" s="50" t="e">
        <f>'Summary - SS'!#REF!</f>
        <v>#REF!</v>
      </c>
      <c r="M89" s="50">
        <f>'Summary - SS'!G81</f>
        <v>46203</v>
      </c>
      <c r="N89" s="50" t="e">
        <f>'Summary - SS'!#REF!</f>
        <v>#REF!</v>
      </c>
      <c r="O89" s="50" t="e">
        <f>'Summary - SS'!#REF!</f>
        <v>#REF!</v>
      </c>
      <c r="P89" s="50">
        <f>'Summary - SS'!H81</f>
        <v>46568</v>
      </c>
      <c r="Q89" s="50" t="e">
        <f>'Summary - SS'!#REF!</f>
        <v>#REF!</v>
      </c>
      <c r="R89" s="50" t="e">
        <f>'Summary - SS'!#REF!</f>
        <v>#REF!</v>
      </c>
      <c r="S89" s="50">
        <f>'Summary - SS'!I81</f>
        <v>46934</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47238</v>
      </c>
      <c r="AJ89" s="50">
        <f t="shared" ref="AJ89:AK89" si="52">DATE(YEAR(AJ88)+$D$5,MONTH(AJ88),DAY(AJ88))-1</f>
        <v>47238</v>
      </c>
      <c r="AK89" s="50">
        <f t="shared" si="52"/>
        <v>47238</v>
      </c>
    </row>
    <row r="90" spans="1:37">
      <c r="A90" s="49" t="s">
        <v>220</v>
      </c>
      <c r="B90" s="49"/>
      <c r="C90" s="49"/>
      <c r="D90" s="49"/>
      <c r="E90" s="50">
        <f>$B$3</f>
        <v>0</v>
      </c>
      <c r="F90" s="50">
        <f t="shared" ref="F90:AK90" si="53">$B$3</f>
        <v>0</v>
      </c>
      <c r="G90" s="50">
        <f t="shared" si="53"/>
        <v>0</v>
      </c>
      <c r="H90" s="50">
        <f t="shared" si="53"/>
        <v>0</v>
      </c>
      <c r="I90" s="50">
        <f t="shared" si="53"/>
        <v>0</v>
      </c>
      <c r="J90" s="50">
        <f t="shared" si="53"/>
        <v>0</v>
      </c>
      <c r="K90" s="50">
        <f t="shared" si="53"/>
        <v>0</v>
      </c>
      <c r="L90" s="50">
        <f t="shared" si="53"/>
        <v>0</v>
      </c>
      <c r="M90" s="50">
        <f t="shared" si="53"/>
        <v>0</v>
      </c>
      <c r="N90" s="50">
        <f t="shared" si="53"/>
        <v>0</v>
      </c>
      <c r="O90" s="50">
        <f t="shared" si="53"/>
        <v>0</v>
      </c>
      <c r="P90" s="50">
        <f t="shared" si="53"/>
        <v>0</v>
      </c>
      <c r="Q90" s="50">
        <f t="shared" si="53"/>
        <v>0</v>
      </c>
      <c r="R90" s="50">
        <f t="shared" si="53"/>
        <v>0</v>
      </c>
      <c r="S90" s="50">
        <f t="shared" si="53"/>
        <v>0</v>
      </c>
      <c r="T90" s="50">
        <f t="shared" si="53"/>
        <v>0</v>
      </c>
      <c r="U90" s="50">
        <f t="shared" si="53"/>
        <v>0</v>
      </c>
      <c r="V90" s="50">
        <f t="shared" si="53"/>
        <v>0</v>
      </c>
      <c r="W90" s="50">
        <f t="shared" si="53"/>
        <v>0</v>
      </c>
      <c r="X90" s="50">
        <f t="shared" si="53"/>
        <v>0</v>
      </c>
      <c r="Y90" s="50">
        <f t="shared" si="53"/>
        <v>0</v>
      </c>
      <c r="Z90" s="50">
        <f t="shared" si="53"/>
        <v>0</v>
      </c>
      <c r="AA90" s="50">
        <f t="shared" si="53"/>
        <v>0</v>
      </c>
      <c r="AB90" s="50">
        <f t="shared" si="53"/>
        <v>0</v>
      </c>
      <c r="AC90" s="50">
        <f t="shared" si="53"/>
        <v>0</v>
      </c>
      <c r="AD90" s="50">
        <f t="shared" si="53"/>
        <v>0</v>
      </c>
      <c r="AE90" s="50">
        <f t="shared" si="53"/>
        <v>0</v>
      </c>
      <c r="AF90" s="50">
        <f t="shared" si="53"/>
        <v>0</v>
      </c>
      <c r="AG90" s="50">
        <f t="shared" si="53"/>
        <v>0</v>
      </c>
      <c r="AH90" s="50">
        <f t="shared" si="53"/>
        <v>0</v>
      </c>
      <c r="AI90" s="50">
        <f t="shared" si="53"/>
        <v>0</v>
      </c>
      <c r="AJ90" s="50">
        <f t="shared" si="53"/>
        <v>0</v>
      </c>
      <c r="AK90" s="50">
        <f t="shared" si="53"/>
        <v>0</v>
      </c>
    </row>
    <row r="91" spans="1:37">
      <c r="A91" s="51" t="s">
        <v>234</v>
      </c>
      <c r="B91" s="51"/>
      <c r="C91" s="51"/>
      <c r="D91" s="51"/>
      <c r="E91" s="51" t="e">
        <f>IF((AND(E87&gt;$D$5,E87&lt;=$D$6)),E87-$D$5,0)</f>
        <v>#REF!</v>
      </c>
      <c r="F91" s="51" t="e">
        <f t="shared" ref="F91:AH91" si="54">IF((AND(F87&gt;$D$5,F87&lt;=$D$6)),F87-$D$5,0)</f>
        <v>#REF!</v>
      </c>
      <c r="G91" s="51" t="e">
        <f t="shared" si="54"/>
        <v>#REF!</v>
      </c>
      <c r="H91" s="51" t="e">
        <f t="shared" si="54"/>
        <v>#REF!</v>
      </c>
      <c r="I91" s="51" t="e">
        <f t="shared" si="54"/>
        <v>#REF!</v>
      </c>
      <c r="J91" s="51" t="e">
        <f t="shared" si="54"/>
        <v>#REF!</v>
      </c>
      <c r="K91" s="51" t="e">
        <f t="shared" si="54"/>
        <v>#REF!</v>
      </c>
      <c r="L91" s="51" t="e">
        <f t="shared" si="54"/>
        <v>#REF!</v>
      </c>
      <c r="M91" s="51" t="e">
        <f t="shared" si="54"/>
        <v>#REF!</v>
      </c>
      <c r="N91" s="51" t="e">
        <f t="shared" si="54"/>
        <v>#REF!</v>
      </c>
      <c r="O91" s="51" t="e">
        <f t="shared" si="54"/>
        <v>#REF!</v>
      </c>
      <c r="P91" s="51" t="e">
        <f t="shared" si="54"/>
        <v>#REF!</v>
      </c>
      <c r="Q91" s="51" t="e">
        <f t="shared" si="54"/>
        <v>#REF!</v>
      </c>
      <c r="R91" s="51" t="e">
        <f t="shared" si="54"/>
        <v>#REF!</v>
      </c>
      <c r="S91" s="51" t="e">
        <f t="shared" si="54"/>
        <v>#REF!</v>
      </c>
      <c r="T91" s="51" t="e">
        <f t="shared" si="54"/>
        <v>#REF!</v>
      </c>
      <c r="U91" s="51" t="e">
        <f t="shared" si="54"/>
        <v>#REF!</v>
      </c>
      <c r="V91" s="51" t="e">
        <f t="shared" si="54"/>
        <v>#REF!</v>
      </c>
      <c r="W91" s="51" t="e">
        <f t="shared" si="54"/>
        <v>#REF!</v>
      </c>
      <c r="X91" s="51" t="e">
        <f t="shared" si="54"/>
        <v>#REF!</v>
      </c>
      <c r="Y91" s="51" t="e">
        <f t="shared" si="54"/>
        <v>#REF!</v>
      </c>
      <c r="Z91" s="51" t="e">
        <f t="shared" si="54"/>
        <v>#REF!</v>
      </c>
      <c r="AA91" s="51" t="e">
        <f t="shared" si="54"/>
        <v>#REF!</v>
      </c>
      <c r="AB91" s="51" t="e">
        <f t="shared" si="54"/>
        <v>#REF!</v>
      </c>
      <c r="AC91" s="51" t="e">
        <f t="shared" si="54"/>
        <v>#REF!</v>
      </c>
      <c r="AD91" s="51" t="e">
        <f t="shared" si="54"/>
        <v>#REF!</v>
      </c>
      <c r="AE91" s="51" t="e">
        <f t="shared" si="54"/>
        <v>#REF!</v>
      </c>
      <c r="AF91" s="51" t="e">
        <f t="shared" si="54"/>
        <v>#REF!</v>
      </c>
      <c r="AG91" s="51" t="e">
        <f t="shared" si="54"/>
        <v>#REF!</v>
      </c>
      <c r="AH91" s="51" t="e">
        <f t="shared" si="54"/>
        <v>#REF!</v>
      </c>
    </row>
    <row r="92" spans="1:37">
      <c r="AI92" s="33" t="str">
        <f>TEXT($B$5,"m/d/yyyy")</f>
        <v>5/1/2024</v>
      </c>
      <c r="AJ92" s="33" t="str">
        <f>TEXT($B$6,"m/d/yyyy")</f>
        <v>5/1/2024</v>
      </c>
      <c r="AK92" s="33" t="str">
        <f>TEXT($B$6,"m/d/yyyy")</f>
        <v>5/1/2024</v>
      </c>
    </row>
    <row r="93" spans="1:37">
      <c r="AI93" s="33" t="str">
        <f>TEXT($C$5,"m/d/yyyy")</f>
        <v>6/30/2028</v>
      </c>
      <c r="AJ93" s="33" t="str">
        <f t="shared" ref="AJ93:AK93" si="55">TEXT($C$5,"m/d/yyyy")</f>
        <v>6/30/2028</v>
      </c>
      <c r="AK93" s="33" t="str">
        <f t="shared" si="55"/>
        <v>6/30/2028</v>
      </c>
    </row>
  </sheetData>
  <sheetProtection formatCells="0" formatColumns="0" formatRows="0" insertHyperlinks="0" sort="0" autoFilter="0" pivotTables="0"/>
  <mergeCells count="80">
    <mergeCell ref="A72:B72"/>
    <mergeCell ref="C72:D72"/>
    <mergeCell ref="A58:D58"/>
    <mergeCell ref="A59:D59"/>
    <mergeCell ref="A60:D60"/>
    <mergeCell ref="A61:D61"/>
    <mergeCell ref="A62:D62"/>
    <mergeCell ref="A63:D63"/>
    <mergeCell ref="B67:D67"/>
    <mergeCell ref="B68:D68"/>
    <mergeCell ref="B69:D69"/>
    <mergeCell ref="B70:D70"/>
    <mergeCell ref="A71:C71"/>
    <mergeCell ref="A57:D57"/>
    <mergeCell ref="A46:D46"/>
    <mergeCell ref="A47:D47"/>
    <mergeCell ref="A48:D48"/>
    <mergeCell ref="A49:D49"/>
    <mergeCell ref="A50:D50"/>
    <mergeCell ref="A51:D51"/>
    <mergeCell ref="A52:D52"/>
    <mergeCell ref="A53:D53"/>
    <mergeCell ref="A54:D54"/>
    <mergeCell ref="A55:D55"/>
    <mergeCell ref="A56:D56"/>
    <mergeCell ref="A45:D45"/>
    <mergeCell ref="A34:D34"/>
    <mergeCell ref="A35:D35"/>
    <mergeCell ref="A36:D36"/>
    <mergeCell ref="A37:D37"/>
    <mergeCell ref="A38:D38"/>
    <mergeCell ref="A39:D39"/>
    <mergeCell ref="A40:D40"/>
    <mergeCell ref="A41:D41"/>
    <mergeCell ref="A42:D42"/>
    <mergeCell ref="A43:D43"/>
    <mergeCell ref="A44:D44"/>
    <mergeCell ref="A33:D33"/>
    <mergeCell ref="A22:D22"/>
    <mergeCell ref="A23:D23"/>
    <mergeCell ref="A24:D24"/>
    <mergeCell ref="A25:D25"/>
    <mergeCell ref="A26:D26"/>
    <mergeCell ref="A27:D27"/>
    <mergeCell ref="A28:D28"/>
    <mergeCell ref="A29:D29"/>
    <mergeCell ref="A30:D30"/>
    <mergeCell ref="A31:D31"/>
    <mergeCell ref="A32:D32"/>
    <mergeCell ref="T17:V17"/>
    <mergeCell ref="W17:Y17"/>
    <mergeCell ref="Z17:AB17"/>
    <mergeCell ref="AC17:AE17"/>
    <mergeCell ref="AF17:AH17"/>
    <mergeCell ref="H18:J18"/>
    <mergeCell ref="K18:M18"/>
    <mergeCell ref="N18:P18"/>
    <mergeCell ref="Q18:S18"/>
    <mergeCell ref="AI18:AK18"/>
    <mergeCell ref="T18:V18"/>
    <mergeCell ref="W18:Y18"/>
    <mergeCell ref="Z18:AB18"/>
    <mergeCell ref="AC18:AE18"/>
    <mergeCell ref="AF18:AH18"/>
    <mergeCell ref="AI20:AI21"/>
    <mergeCell ref="AK20:AK21"/>
    <mergeCell ref="AJ20:AJ21"/>
    <mergeCell ref="Q17:S17"/>
    <mergeCell ref="B7:D7"/>
    <mergeCell ref="B8:D8"/>
    <mergeCell ref="B9:D9"/>
    <mergeCell ref="B10:D10"/>
    <mergeCell ref="B11:D11"/>
    <mergeCell ref="B12:D12"/>
    <mergeCell ref="D13:D16"/>
    <mergeCell ref="E17:G17"/>
    <mergeCell ref="H17:J17"/>
    <mergeCell ref="K17:M17"/>
    <mergeCell ref="N17:P17"/>
    <mergeCell ref="E18:G18"/>
  </mergeCells>
  <conditionalFormatting sqref="B7:B9 B11:B12">
    <cfRule type="containsBlanks" dxfId="116" priority="18">
      <formula>LEN(TRIM(B7))=0</formula>
    </cfRule>
  </conditionalFormatting>
  <conditionalFormatting sqref="B16">
    <cfRule type="containsBlanks" dxfId="115" priority="17">
      <formula>LEN(TRIM(B16))=0</formula>
    </cfRule>
  </conditionalFormatting>
  <conditionalFormatting sqref="B15:C15">
    <cfRule type="cellIs" dxfId="114" priority="12" operator="lessThan">
      <formula>0</formula>
    </cfRule>
  </conditionalFormatting>
  <conditionalFormatting sqref="B10:D10">
    <cfRule type="cellIs" dxfId="113" priority="5" operator="equal">
      <formula>"New Agreement"</formula>
    </cfRule>
    <cfRule type="cellIs" dxfId="112" priority="6" stopIfTrue="1" operator="equal">
      <formula>"Amendment"</formula>
    </cfRule>
    <cfRule type="cellIs" dxfId="111" priority="7" operator="equal">
      <formula>"Modification"</formula>
    </cfRule>
    <cfRule type="cellIs" dxfId="110" priority="8" operator="equal">
      <formula>"Revision"</formula>
    </cfRule>
    <cfRule type="containsBlanks" dxfId="109" priority="9">
      <formula>LEN(TRIM(B10))=0</formula>
    </cfRule>
  </conditionalFormatting>
  <conditionalFormatting sqref="E26 G26:H26 J26:K26 M26:N26 P26:Q26 S26:T26 V26:W26 Y26:Z26 AB26:AC26 AE26:AF26 AH26">
    <cfRule type="containsBlanks" dxfId="108" priority="16">
      <formula>LEN(TRIM(E26))=0</formula>
    </cfRule>
  </conditionalFormatting>
  <conditionalFormatting sqref="E30 G30:H30 J30:K30 M30:N30 P30:Q30 S30:T30 V30:W30 Y30:Z30 AB30:AC30 AE30:AF30 AH30">
    <cfRule type="containsBlanks" dxfId="107" priority="14">
      <formula>LEN(TRIM(E30))=0</formula>
    </cfRule>
  </conditionalFormatting>
  <conditionalFormatting sqref="E18:AH22">
    <cfRule type="expression" dxfId="106" priority="2">
      <formula>E$87&gt;$D$6</formula>
    </cfRule>
  </conditionalFormatting>
  <conditionalFormatting sqref="E20:AH53">
    <cfRule type="expression" dxfId="105" priority="1">
      <formula>E$90&gt;E$89</formula>
    </cfRule>
  </conditionalFormatting>
  <conditionalFormatting sqref="E23:AH63">
    <cfRule type="expression" dxfId="104" priority="23">
      <formula>E$87&gt;$D$6</formula>
    </cfRule>
  </conditionalFormatting>
  <conditionalFormatting sqref="E30:AH30">
    <cfRule type="expression" dxfId="103" priority="13">
      <formula>COUNTIF($A$34:$D$53,"*HUD*")=0</formula>
    </cfRule>
  </conditionalFormatting>
  <conditionalFormatting sqref="E54:AH63">
    <cfRule type="expression" dxfId="102" priority="22">
      <formula>E$90&gt;E$89</formula>
    </cfRule>
  </conditionalFormatting>
  <conditionalFormatting sqref="E63:AK63">
    <cfRule type="cellIs" dxfId="101" priority="19" operator="notBetween">
      <formula>-2</formula>
      <formula>2</formula>
    </cfRule>
  </conditionalFormatting>
  <conditionalFormatting sqref="F21 I21 L21 O21 F23:F25 I23:I25 L23:L25 O23:O25 R23:R25 U23:U25 X23:X25 AA23:AA25 AD23:AD25 AG23:AG25 AJ23:AJ25 AJ28:AJ61">
    <cfRule type="cellIs" dxfId="100" priority="21" operator="notEqual">
      <formula>0</formula>
    </cfRule>
  </conditionalFormatting>
  <conditionalFormatting sqref="F28:F62 I28:I62 L28:L62 O28:O62 R28:R62 U28:U62 X28:X62 AA28:AA62 AD28:AD62 AG28:AG62">
    <cfRule type="cellIs" dxfId="99" priority="15" operator="notEqual">
      <formula>0</formula>
    </cfRule>
  </conditionalFormatting>
  <conditionalFormatting sqref="Q32:Q33">
    <cfRule type="cellIs" dxfId="98" priority="3" operator="notEqual">
      <formula>0</formula>
    </cfRule>
  </conditionalFormatting>
  <conditionalFormatting sqref="Q54:Q55">
    <cfRule type="cellIs" dxfId="97" priority="4" operator="notEqual">
      <formula>0</formula>
    </cfRule>
  </conditionalFormatting>
  <conditionalFormatting sqref="AJ62:AJ63 F63 I63 L63 O63 R63 U63 X63 AA63 AD63 AG63">
    <cfRule type="cellIs" dxfId="96" priority="20"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FDF8D2-A39B-49A0-B55F-610D4406C006}">
          <x14:formula1>
            <xm:f>'Dropdown Lists'!$C$2:$C$6</xm:f>
          </x14:formula1>
          <xm:sqref>B10:D10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7A90-A6C1-448A-8210-047E21F6C1B7}">
  <sheetPr>
    <tabColor rgb="FF99CCFF"/>
    <pageSetUpPr fitToPage="1"/>
  </sheetPr>
  <dimension ref="A1:DH566"/>
  <sheetViews>
    <sheetView showGridLines="0" showZeros="0" zoomScale="85" zoomScaleNormal="85" workbookViewId="0">
      <pane xSplit="2" ySplit="8" topLeftCell="C9"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51" customWidth="1"/>
    <col min="2" max="2" width="44.42578125" style="293" customWidth="1"/>
    <col min="3" max="3" width="14.7109375" style="251" customWidth="1" outlineLevel="1"/>
    <col min="4" max="5" width="11" style="251" customWidth="1" outlineLevel="1"/>
    <col min="6" max="6" width="11" style="251" customWidth="1"/>
    <col min="7" max="7" width="15.7109375" style="251" customWidth="1" outlineLevel="1"/>
    <col min="8" max="8" width="15.7109375" style="292" customWidth="1" outlineLevel="1"/>
    <col min="9" max="9" width="15.7109375" style="251" customWidth="1"/>
    <col min="10" max="10" width="15.7109375" style="251" customWidth="1" outlineLevel="1"/>
    <col min="11" max="12" width="11" style="251" customWidth="1" outlineLevel="1"/>
    <col min="13" max="13" width="11" style="251" customWidth="1"/>
    <col min="14" max="14" width="15.7109375" style="251" customWidth="1" outlineLevel="1"/>
    <col min="15" max="15" width="15.7109375" style="292" customWidth="1" outlineLevel="1"/>
    <col min="16" max="16" width="15.7109375" style="251" customWidth="1"/>
    <col min="17" max="17" width="15.7109375" style="251" customWidth="1" outlineLevel="1"/>
    <col min="18" max="19" width="11" style="251" customWidth="1" outlineLevel="1"/>
    <col min="20" max="20" width="11" style="251" customWidth="1"/>
    <col min="21" max="21" width="15.7109375" style="251" customWidth="1" outlineLevel="1"/>
    <col min="22" max="22" width="15.7109375" style="292" customWidth="1" outlineLevel="1"/>
    <col min="23" max="23" width="15.7109375" style="251" customWidth="1"/>
    <col min="24" max="24" width="15.7109375" style="251" customWidth="1" outlineLevel="1"/>
    <col min="25" max="26" width="11" style="251" customWidth="1" outlineLevel="1"/>
    <col min="27" max="27" width="11" style="251" customWidth="1"/>
    <col min="28" max="28" width="15.7109375" style="251" customWidth="1" outlineLevel="1"/>
    <col min="29" max="29" width="15.7109375" style="292" customWidth="1" outlineLevel="1"/>
    <col min="30" max="30" width="15.7109375" style="251" customWidth="1"/>
    <col min="31" max="31" width="15.7109375" style="251" customWidth="1" outlineLevel="1"/>
    <col min="32" max="33" width="11" style="251" customWidth="1" outlineLevel="1"/>
    <col min="34" max="34" width="11" style="251" customWidth="1"/>
    <col min="35" max="35" width="15.7109375" style="251" customWidth="1" outlineLevel="1"/>
    <col min="36" max="36" width="15.7109375" style="292" customWidth="1" outlineLevel="1"/>
    <col min="37" max="37" width="15.7109375" style="251" customWidth="1"/>
    <col min="38" max="38" width="15.7109375" style="251" customWidth="1" outlineLevel="1"/>
    <col min="39" max="40" width="11" style="251" customWidth="1" outlineLevel="1"/>
    <col min="41" max="41" width="11" style="251" customWidth="1"/>
    <col min="42" max="42" width="15.7109375" style="251" customWidth="1" outlineLevel="1"/>
    <col min="43" max="43" width="15.7109375" style="292" customWidth="1" outlineLevel="1"/>
    <col min="44" max="44" width="15.7109375" style="251" customWidth="1"/>
    <col min="45" max="45" width="15.7109375" style="251" customWidth="1" outlineLevel="1"/>
    <col min="46" max="47" width="11" style="251" customWidth="1" outlineLevel="1"/>
    <col min="48" max="48" width="11" style="251" customWidth="1"/>
    <col min="49" max="49" width="15.7109375" style="251" customWidth="1" outlineLevel="1"/>
    <col min="50" max="50" width="15.7109375" style="292" customWidth="1" outlineLevel="1"/>
    <col min="51" max="51" width="15.7109375" style="251" customWidth="1"/>
    <col min="52" max="52" width="15.7109375" style="251" customWidth="1" outlineLevel="1"/>
    <col min="53" max="54" width="11" style="251" customWidth="1" outlineLevel="1"/>
    <col min="55" max="55" width="11" style="251" customWidth="1"/>
    <col min="56" max="56" width="15.7109375" style="251" customWidth="1" outlineLevel="1"/>
    <col min="57" max="57" width="15.7109375" style="292" customWidth="1" outlineLevel="1"/>
    <col min="58" max="58" width="15.7109375" style="251" customWidth="1"/>
    <col min="59" max="59" width="15.7109375" style="251" customWidth="1" outlineLevel="1"/>
    <col min="60" max="61" width="11" style="251" customWidth="1" outlineLevel="1"/>
    <col min="62" max="62" width="11" style="251" customWidth="1"/>
    <col min="63" max="63" width="15.7109375" style="251" customWidth="1" outlineLevel="1"/>
    <col min="64" max="64" width="15.7109375" style="292" customWidth="1" outlineLevel="1"/>
    <col min="65" max="65" width="15.7109375" style="251" customWidth="1"/>
    <col min="66" max="66" width="15.7109375" style="56" customWidth="1" outlineLevel="1"/>
    <col min="67" max="67" width="12.5703125" style="56" customWidth="1" outlineLevel="1"/>
    <col min="68" max="68" width="9.7109375" style="66" customWidth="1" outlineLevel="1"/>
    <col min="69" max="69" width="10.28515625" style="251" customWidth="1"/>
    <col min="70" max="71" width="17.7109375" style="251" customWidth="1" outlineLevel="1"/>
    <col min="72" max="72" width="17.7109375" style="251" customWidth="1"/>
    <col min="73" max="74" width="17.7109375" style="251" customWidth="1" outlineLevel="1"/>
    <col min="75" max="105" width="17.7109375" style="251" customWidth="1"/>
    <col min="106" max="16384" width="17.7109375" style="251"/>
  </cols>
  <sheetData>
    <row r="1" spans="1:112" s="56" customFormat="1">
      <c r="A1" s="63" t="str">
        <f>'Summary (9)'!A1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(9)'!B3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(9)'!A7</f>
        <v>Provider Name</v>
      </c>
      <c r="B4" s="579">
        <f>'Summary (9)'!B7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(9)'!A8</f>
        <v>Program</v>
      </c>
      <c r="B5" s="579" t="str">
        <f>'Summary (9)'!B8</f>
        <v>RFQ #142 TAY Site in SOMA</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(9)'!A9</f>
        <v>F$P Contract ID#</v>
      </c>
      <c r="B6" s="507" t="e">
        <f>'Summary (9)'!B9</f>
        <v>#REF!</v>
      </c>
      <c r="AB6" s="651"/>
      <c r="BN6" s="1589"/>
      <c r="BO6" s="1589"/>
      <c r="BP6" s="1589"/>
    </row>
    <row r="7" spans="1:112" s="70" customFormat="1">
      <c r="A7" s="229" t="s">
        <v>283</v>
      </c>
      <c r="B7" s="673">
        <f>'Summary (9)'!B12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5" thickBot="1">
      <c r="A9" s="251"/>
      <c r="B9" s="134"/>
      <c r="C9" s="1590" t="e">
        <f>'Summary (9)'!H17</f>
        <v>#REF!</v>
      </c>
      <c r="D9" s="1590"/>
      <c r="E9" s="1590"/>
      <c r="F9" s="1590"/>
      <c r="G9" s="1590"/>
      <c r="H9" s="1590"/>
      <c r="I9" s="1590"/>
      <c r="J9" s="1590" t="e">
        <f>'Summary (9)'!K17</f>
        <v>#REF!</v>
      </c>
      <c r="K9" s="1590"/>
      <c r="L9" s="1590"/>
      <c r="M9" s="1590"/>
      <c r="N9" s="1590"/>
      <c r="O9" s="1590"/>
      <c r="P9" s="1590"/>
      <c r="Q9" s="1590" t="e">
        <f>'Summary (9)'!N17</f>
        <v>#REF!</v>
      </c>
      <c r="R9" s="1590"/>
      <c r="S9" s="1590"/>
      <c r="T9" s="1590"/>
      <c r="U9" s="1590"/>
      <c r="V9" s="1590"/>
      <c r="W9" s="1590"/>
      <c r="X9" s="1590" t="e">
        <f>'Summary (9)'!Q17</f>
        <v>#REF!</v>
      </c>
      <c r="Y9" s="1590"/>
      <c r="Z9" s="1590"/>
      <c r="AA9" s="1590"/>
      <c r="AB9" s="1590"/>
      <c r="AC9" s="1590"/>
      <c r="AD9" s="1590"/>
      <c r="AE9" s="1590" t="e">
        <f>'Summary (9)'!T17</f>
        <v>#REF!</v>
      </c>
      <c r="AF9" s="1590"/>
      <c r="AG9" s="1590"/>
      <c r="AH9" s="1590"/>
      <c r="AI9" s="1590"/>
      <c r="AJ9" s="1590"/>
      <c r="AK9" s="1590"/>
      <c r="AL9" s="1590" t="e">
        <f>'Summary (9)'!W17</f>
        <v>#REF!</v>
      </c>
      <c r="AM9" s="1590"/>
      <c r="AN9" s="1590"/>
      <c r="AO9" s="1590"/>
      <c r="AP9" s="1590"/>
      <c r="AQ9" s="1590"/>
      <c r="AR9" s="1590"/>
      <c r="AS9" s="1590" t="e">
        <f>'Summary (9)'!Z17</f>
        <v>#REF!</v>
      </c>
      <c r="AT9" s="1590"/>
      <c r="AU9" s="1590"/>
      <c r="AV9" s="1590"/>
      <c r="AW9" s="1590"/>
      <c r="AX9" s="1590"/>
      <c r="AY9" s="1590"/>
      <c r="AZ9" s="1590" t="e">
        <f>'Summary (9)'!AC17</f>
        <v>#REF!</v>
      </c>
      <c r="BA9" s="1590"/>
      <c r="BB9" s="1590"/>
      <c r="BC9" s="1590"/>
      <c r="BD9" s="1590"/>
      <c r="BE9" s="1590"/>
      <c r="BF9" s="1590"/>
      <c r="BG9" s="1590" t="e">
        <f>'Summary (9)'!AF17</f>
        <v>#REF!</v>
      </c>
      <c r="BH9" s="1590"/>
      <c r="BI9" s="1590"/>
      <c r="BJ9" s="1590"/>
      <c r="BK9" s="1590"/>
      <c r="BL9" s="1590"/>
      <c r="BM9" s="1590"/>
      <c r="BN9" s="1590">
        <f>'Summary (9)'!AM17</f>
        <v>0</v>
      </c>
      <c r="BO9" s="1590"/>
      <c r="BP9" s="1590"/>
      <c r="BQ9" s="1590"/>
      <c r="BR9" s="1590"/>
      <c r="BS9" s="1590"/>
      <c r="BT9" s="1590"/>
    </row>
    <row r="10" spans="1:112" ht="18" customHeight="1">
      <c r="A10" s="1388"/>
      <c r="B10" s="1389"/>
      <c r="C10" s="1406" t="s">
        <v>237</v>
      </c>
      <c r="D10" s="1407"/>
      <c r="E10" s="1407"/>
      <c r="F10" s="1407"/>
      <c r="G10" s="1407"/>
      <c r="H10" s="1407"/>
      <c r="I10" s="1408"/>
      <c r="J10" s="1376" t="s">
        <v>238</v>
      </c>
      <c r="K10" s="1377"/>
      <c r="L10" s="1377"/>
      <c r="M10" s="1377"/>
      <c r="N10" s="1377"/>
      <c r="O10" s="1377"/>
      <c r="P10" s="1378"/>
      <c r="Q10" s="1403" t="s">
        <v>239</v>
      </c>
      <c r="R10" s="1404"/>
      <c r="S10" s="1404"/>
      <c r="T10" s="1404"/>
      <c r="U10" s="1404"/>
      <c r="V10" s="1404"/>
      <c r="W10" s="1405"/>
      <c r="X10" s="1420" t="s">
        <v>240</v>
      </c>
      <c r="Y10" s="1421"/>
      <c r="Z10" s="1421"/>
      <c r="AA10" s="1421"/>
      <c r="AB10" s="1421"/>
      <c r="AC10" s="1421"/>
      <c r="AD10" s="1422"/>
      <c r="AE10" s="1423" t="s">
        <v>241</v>
      </c>
      <c r="AF10" s="1424"/>
      <c r="AG10" s="1424"/>
      <c r="AH10" s="1424"/>
      <c r="AI10" s="1424"/>
      <c r="AJ10" s="1424"/>
      <c r="AK10" s="1425"/>
      <c r="AL10" s="1488" t="s">
        <v>242</v>
      </c>
      <c r="AM10" s="1489"/>
      <c r="AN10" s="1489"/>
      <c r="AO10" s="1489"/>
      <c r="AP10" s="1489"/>
      <c r="AQ10" s="1489"/>
      <c r="AR10" s="1490"/>
      <c r="AS10" s="1491" t="s">
        <v>243</v>
      </c>
      <c r="AT10" s="1492"/>
      <c r="AU10" s="1492"/>
      <c r="AV10" s="1492"/>
      <c r="AW10" s="1492"/>
      <c r="AX10" s="1492"/>
      <c r="AY10" s="1493"/>
      <c r="AZ10" s="1494" t="s">
        <v>244</v>
      </c>
      <c r="BA10" s="1495"/>
      <c r="BB10" s="1495"/>
      <c r="BC10" s="1495"/>
      <c r="BD10" s="1495"/>
      <c r="BE10" s="1495"/>
      <c r="BF10" s="1496"/>
      <c r="BG10" s="1497" t="s">
        <v>245</v>
      </c>
      <c r="BH10" s="1498"/>
      <c r="BI10" s="1498"/>
      <c r="BJ10" s="1498"/>
      <c r="BK10" s="1498"/>
      <c r="BL10" s="1498"/>
      <c r="BM10" s="1499"/>
      <c r="BN10" s="1539" t="s">
        <v>246</v>
      </c>
      <c r="BO10" s="1540"/>
      <c r="BP10" s="1540"/>
      <c r="BQ10" s="1540"/>
      <c r="BR10" s="1540"/>
      <c r="BS10" s="1540"/>
      <c r="BT10" s="1540"/>
      <c r="BU10" s="1591" t="s">
        <v>259</v>
      </c>
      <c r="BV10" s="1592"/>
      <c r="BW10" s="1593"/>
    </row>
    <row r="11" spans="1:112" s="296" customFormat="1" ht="31.5" customHeight="1">
      <c r="A11" s="1390"/>
      <c r="B11" s="1391"/>
      <c r="C11" s="1370" t="s">
        <v>312</v>
      </c>
      <c r="D11" s="1371"/>
      <c r="E11" s="1364" t="s">
        <v>313</v>
      </c>
      <c r="F11" s="1365"/>
      <c r="G11" s="98" t="e">
        <f>'Summary (9)'!E19</f>
        <v>#REF!</v>
      </c>
      <c r="H11" s="316" t="e">
        <f>'Summary (9)'!F19</f>
        <v>#REF!</v>
      </c>
      <c r="I11" s="135" t="e">
        <f>'Summary (9)'!G19</f>
        <v>#REF!</v>
      </c>
      <c r="J11" s="1379" t="s">
        <v>312</v>
      </c>
      <c r="K11" s="1380"/>
      <c r="L11" s="1385" t="s">
        <v>313</v>
      </c>
      <c r="M11" s="1380"/>
      <c r="N11" s="99" t="e">
        <f>'Summary (9)'!H19</f>
        <v>#REF!</v>
      </c>
      <c r="O11" s="317" t="e">
        <f>'Summary (9)'!I19</f>
        <v>#REF!</v>
      </c>
      <c r="P11" s="142" t="e">
        <f>'Summary (9)'!J19</f>
        <v>#REF!</v>
      </c>
      <c r="Q11" s="1409" t="s">
        <v>312</v>
      </c>
      <c r="R11" s="1410"/>
      <c r="S11" s="1415" t="s">
        <v>313</v>
      </c>
      <c r="T11" s="1410"/>
      <c r="U11" s="100" t="e">
        <f>'Summary (9)'!K19</f>
        <v>#REF!</v>
      </c>
      <c r="V11" s="318" t="e">
        <f>'Summary (9)'!L19</f>
        <v>#REF!</v>
      </c>
      <c r="W11" s="145" t="e">
        <f>'Summary (9)'!M19</f>
        <v>#REF!</v>
      </c>
      <c r="X11" s="1358" t="s">
        <v>312</v>
      </c>
      <c r="Y11" s="1359"/>
      <c r="Z11" s="1400" t="s">
        <v>313</v>
      </c>
      <c r="AA11" s="1359"/>
      <c r="AB11" s="101" t="e">
        <f>'Summary (9)'!N19</f>
        <v>#REF!</v>
      </c>
      <c r="AC11" s="319" t="e">
        <f>'Summary (9)'!O19</f>
        <v>#REF!</v>
      </c>
      <c r="AD11" s="148" t="e">
        <f>'Summary (9)'!P19</f>
        <v>#REF!</v>
      </c>
      <c r="AE11" s="1426" t="s">
        <v>312</v>
      </c>
      <c r="AF11" s="1427"/>
      <c r="AG11" s="1432" t="s">
        <v>313</v>
      </c>
      <c r="AH11" s="1427"/>
      <c r="AI11" s="821" t="e">
        <f>'Summary (9)'!Q19</f>
        <v>#REF!</v>
      </c>
      <c r="AJ11" s="320" t="e">
        <f>'Summary (9)'!R19</f>
        <v>#REF!</v>
      </c>
      <c r="AK11" s="151" t="e">
        <f>'Summary (9)'!S19</f>
        <v>#REF!</v>
      </c>
      <c r="AL11" s="1546" t="s">
        <v>312</v>
      </c>
      <c r="AM11" s="1510"/>
      <c r="AN11" s="1509" t="s">
        <v>313</v>
      </c>
      <c r="AO11" s="1510"/>
      <c r="AP11" s="820" t="e">
        <f>'Summary (9)'!T19</f>
        <v>#REF!</v>
      </c>
      <c r="AQ11" s="321" t="e">
        <f>'Summary (9)'!U19</f>
        <v>#REF!</v>
      </c>
      <c r="AR11" s="154" t="e">
        <f>'Summary (9)'!V19</f>
        <v>#REF!</v>
      </c>
      <c r="AS11" s="1515" t="s">
        <v>312</v>
      </c>
      <c r="AT11" s="1516"/>
      <c r="AU11" s="1521" t="s">
        <v>313</v>
      </c>
      <c r="AV11" s="1516"/>
      <c r="AW11" s="818" t="e">
        <f>'Summary (9)'!W19</f>
        <v>#REF!</v>
      </c>
      <c r="AX11" s="322" t="e">
        <f>'Summary (9)'!X19</f>
        <v>#REF!</v>
      </c>
      <c r="AY11" s="157" t="e">
        <f>'Summary (9)'!Y19</f>
        <v>#REF!</v>
      </c>
      <c r="AZ11" s="1524" t="s">
        <v>312</v>
      </c>
      <c r="BA11" s="1525"/>
      <c r="BB11" s="1530" t="s">
        <v>313</v>
      </c>
      <c r="BC11" s="1525"/>
      <c r="BD11" s="823" t="e">
        <f>'Summary (9)'!Z19</f>
        <v>#REF!</v>
      </c>
      <c r="BE11" s="323" t="e">
        <f>'Summary (9)'!AA19</f>
        <v>#REF!</v>
      </c>
      <c r="BF11" s="160" t="e">
        <f>'Summary (9)'!AB19</f>
        <v>#REF!</v>
      </c>
      <c r="BG11" s="1533" t="s">
        <v>312</v>
      </c>
      <c r="BH11" s="1534"/>
      <c r="BI11" s="1541" t="s">
        <v>313</v>
      </c>
      <c r="BJ11" s="1534"/>
      <c r="BK11" s="824" t="e">
        <f>'Summary (9)'!AC19</f>
        <v>#REF!</v>
      </c>
      <c r="BL11" s="324" t="e">
        <f>'Summary (9)'!AD19</f>
        <v>#REF!</v>
      </c>
      <c r="BM11" s="163" t="e">
        <f>'Summary (9)'!AE19</f>
        <v>#REF!</v>
      </c>
      <c r="BN11" s="1500" t="s">
        <v>312</v>
      </c>
      <c r="BO11" s="1501"/>
      <c r="BP11" s="1506" t="s">
        <v>313</v>
      </c>
      <c r="BQ11" s="1501"/>
      <c r="BR11" s="110" t="e">
        <f>'Summary (9)'!AF19</f>
        <v>#REF!</v>
      </c>
      <c r="BS11" s="325" t="e">
        <f>'Summary (9)'!AG19</f>
        <v>#REF!</v>
      </c>
      <c r="BT11" s="692" t="e">
        <f>'Summary (9)'!AH19</f>
        <v>#REF!</v>
      </c>
      <c r="BU11" s="670" t="str">
        <f>'Summary (9)'!AI19</f>
        <v>5/1/2024 - 6/30/2028</v>
      </c>
      <c r="BV11" s="695" t="str">
        <f>'Summary (9)'!AJ19</f>
        <v>5/1/2024 - 6/30/2028</v>
      </c>
      <c r="BW11" s="696" t="str">
        <f>'Summary (9)'!AK19</f>
        <v>5/1/2024 - 6/30/2028</v>
      </c>
    </row>
    <row r="12" spans="1:112" s="296" customFormat="1">
      <c r="A12" s="1390"/>
      <c r="B12" s="1391"/>
      <c r="C12" s="1372"/>
      <c r="D12" s="1373"/>
      <c r="E12" s="1366"/>
      <c r="F12" s="1367"/>
      <c r="G12" s="98" t="e">
        <f>'Summary (9)'!E20</f>
        <v>#REF!</v>
      </c>
      <c r="H12" s="316" t="e">
        <f>'Summary (9)'!F20</f>
        <v>#REF!</v>
      </c>
      <c r="I12" s="135" t="str">
        <f>'Summary (9)'!G20</f>
        <v>0 Months</v>
      </c>
      <c r="J12" s="1381"/>
      <c r="K12" s="1382"/>
      <c r="L12" s="1386"/>
      <c r="M12" s="1382"/>
      <c r="N12" s="99" t="e">
        <f>'Summary (9)'!H20</f>
        <v>#REF!</v>
      </c>
      <c r="O12" s="317" t="e">
        <f>'Summary (9)'!I20</f>
        <v>#REF!</v>
      </c>
      <c r="P12" s="142" t="str">
        <f>'Summary (9)'!J20</f>
        <v>12 Months</v>
      </c>
      <c r="Q12" s="1411"/>
      <c r="R12" s="1412"/>
      <c r="S12" s="1416"/>
      <c r="T12" s="1412"/>
      <c r="U12" s="100" t="e">
        <f>'Summary (9)'!K20</f>
        <v>#REF!</v>
      </c>
      <c r="V12" s="318" t="e">
        <f>'Summary (9)'!L20</f>
        <v>#REF!</v>
      </c>
      <c r="W12" s="145" t="str">
        <f>'Summary (9)'!M20</f>
        <v>12 Months</v>
      </c>
      <c r="X12" s="1360"/>
      <c r="Y12" s="1361"/>
      <c r="Z12" s="1401"/>
      <c r="AA12" s="1361"/>
      <c r="AB12" s="101" t="e">
        <f>'Summary (9)'!N20</f>
        <v>#REF!</v>
      </c>
      <c r="AC12" s="319" t="e">
        <f>'Summary (9)'!O20</f>
        <v>#REF!</v>
      </c>
      <c r="AD12" s="148" t="str">
        <f>'Summary (9)'!P20</f>
        <v>12 Months</v>
      </c>
      <c r="AE12" s="1428"/>
      <c r="AF12" s="1429"/>
      <c r="AG12" s="1433"/>
      <c r="AH12" s="1429"/>
      <c r="AI12" s="821" t="e">
        <f>'Summary (9)'!Q20</f>
        <v>#REF!</v>
      </c>
      <c r="AJ12" s="320" t="e">
        <f>'Summary (9)'!R20</f>
        <v>#REF!</v>
      </c>
      <c r="AK12" s="151" t="str">
        <f>'Summary (9)'!S20</f>
        <v>12 Months</v>
      </c>
      <c r="AL12" s="1547"/>
      <c r="AM12" s="1512"/>
      <c r="AN12" s="1511"/>
      <c r="AO12" s="1512"/>
      <c r="AP12" s="820" t="e">
        <f>'Summary (9)'!T20</f>
        <v>#REF!</v>
      </c>
      <c r="AQ12" s="321" t="e">
        <f>'Summary (9)'!U20</f>
        <v>#REF!</v>
      </c>
      <c r="AR12" s="154" t="e">
        <f>'Summary (9)'!V20</f>
        <v>#REF!</v>
      </c>
      <c r="AS12" s="1517"/>
      <c r="AT12" s="1518"/>
      <c r="AU12" s="1522"/>
      <c r="AV12" s="1518"/>
      <c r="AW12" s="818" t="e">
        <f>'Summary (9)'!W20</f>
        <v>#REF!</v>
      </c>
      <c r="AX12" s="322" t="e">
        <f>'Summary (9)'!X20</f>
        <v>#REF!</v>
      </c>
      <c r="AY12" s="157" t="e">
        <f>'Summary (9)'!Y20</f>
        <v>#REF!</v>
      </c>
      <c r="AZ12" s="1526"/>
      <c r="BA12" s="1527"/>
      <c r="BB12" s="1531"/>
      <c r="BC12" s="1527"/>
      <c r="BD12" s="823" t="e">
        <f>'Summary (9)'!Z20</f>
        <v>#REF!</v>
      </c>
      <c r="BE12" s="323" t="e">
        <f>'Summary (9)'!AA20</f>
        <v>#REF!</v>
      </c>
      <c r="BF12" s="160" t="e">
        <f>'Summary (9)'!AB20</f>
        <v>#REF!</v>
      </c>
      <c r="BG12" s="1535"/>
      <c r="BH12" s="1536"/>
      <c r="BI12" s="1542"/>
      <c r="BJ12" s="1536"/>
      <c r="BK12" s="824" t="e">
        <f>'Summary (9)'!AC20</f>
        <v>#REF!</v>
      </c>
      <c r="BL12" s="324" t="e">
        <f>'Summary (9)'!AD20</f>
        <v>#REF!</v>
      </c>
      <c r="BM12" s="163" t="e">
        <f>'Summary (9)'!AE20</f>
        <v>#REF!</v>
      </c>
      <c r="BN12" s="1502"/>
      <c r="BO12" s="1503"/>
      <c r="BP12" s="1507"/>
      <c r="BQ12" s="1503"/>
      <c r="BR12" s="110" t="e">
        <f>'Summary (9)'!AF20</f>
        <v>#REF!</v>
      </c>
      <c r="BS12" s="325" t="e">
        <f>'Summary (9)'!AG20</f>
        <v>#REF!</v>
      </c>
      <c r="BT12" s="692" t="e">
        <f>'Summary (9)'!AH20</f>
        <v>#REF!</v>
      </c>
      <c r="BU12" s="1594" t="e">
        <f>IF('Summary - SS'!#REF!="New Agreement","","Current")</f>
        <v>#REF!</v>
      </c>
      <c r="BV12" s="1596" t="e">
        <f>'Summary (9)'!AJ20</f>
        <v>#REF!</v>
      </c>
      <c r="BW12" s="1418" t="str">
        <f>'Summary (6)'!AK20</f>
        <v>New</v>
      </c>
    </row>
    <row r="13" spans="1:112" s="297" customFormat="1" ht="15.75" customHeight="1">
      <c r="A13" s="1390"/>
      <c r="B13" s="1391"/>
      <c r="C13" s="1374"/>
      <c r="D13" s="1375"/>
      <c r="E13" s="1368"/>
      <c r="F13" s="1369"/>
      <c r="G13" s="102" t="e">
        <f>IF('Summary - SS'!#REF!="New Agreement","","Current")</f>
        <v>#REF!</v>
      </c>
      <c r="H13" s="316" t="e">
        <f>'Summary (9)'!F21</f>
        <v>#REF!</v>
      </c>
      <c r="I13" s="136" t="str">
        <f>'Summary (9)'!G21</f>
        <v>New</v>
      </c>
      <c r="J13" s="1383"/>
      <c r="K13" s="1384"/>
      <c r="L13" s="1387"/>
      <c r="M13" s="1384"/>
      <c r="N13" s="103" t="e">
        <f>IF('Summary - SS'!#REF!="New Agreement","","Current")</f>
        <v>#REF!</v>
      </c>
      <c r="O13" s="317" t="e">
        <f>'Summary (9)'!I21</f>
        <v>#REF!</v>
      </c>
      <c r="P13" s="143" t="str">
        <f>'Summary (9)'!J21</f>
        <v>New</v>
      </c>
      <c r="Q13" s="1413"/>
      <c r="R13" s="1414"/>
      <c r="S13" s="1417"/>
      <c r="T13" s="1414"/>
      <c r="U13" s="104" t="e">
        <f>IF('Summary - SS'!#REF!="New Agreement","","Current")</f>
        <v>#REF!</v>
      </c>
      <c r="V13" s="318" t="e">
        <f>'Summary (9)'!L21</f>
        <v>#REF!</v>
      </c>
      <c r="W13" s="146" t="str">
        <f>'Summary (9)'!M21</f>
        <v>New</v>
      </c>
      <c r="X13" s="1362"/>
      <c r="Y13" s="1363"/>
      <c r="Z13" s="1402"/>
      <c r="AA13" s="1363"/>
      <c r="AB13" s="105" t="e">
        <f>IF('Summary - SS'!#REF!="New Agreement","","Current")</f>
        <v>#REF!</v>
      </c>
      <c r="AC13" s="326" t="e">
        <f>'Summary (9)'!O21</f>
        <v>#REF!</v>
      </c>
      <c r="AD13" s="149" t="str">
        <f>'Summary (9)'!P21</f>
        <v>New</v>
      </c>
      <c r="AE13" s="1430"/>
      <c r="AF13" s="1431"/>
      <c r="AG13" s="1434"/>
      <c r="AH13" s="1431"/>
      <c r="AI13" s="106" t="e">
        <f>IF('Summary - SS'!#REF!="New Agreement","","Current")</f>
        <v>#REF!</v>
      </c>
      <c r="AJ13" s="327" t="e">
        <f>'Summary (9)'!R21</f>
        <v>#REF!</v>
      </c>
      <c r="AK13" s="152" t="str">
        <f>'Summary (9)'!S21</f>
        <v>New</v>
      </c>
      <c r="AL13" s="1548"/>
      <c r="AM13" s="1514"/>
      <c r="AN13" s="1513"/>
      <c r="AO13" s="1514"/>
      <c r="AP13" s="111" t="e">
        <f>IF('Summary - SS'!#REF!="New Agreement","","Current")</f>
        <v>#REF!</v>
      </c>
      <c r="AQ13" s="328" t="e">
        <f>'Summary (9)'!U21</f>
        <v>#REF!</v>
      </c>
      <c r="AR13" s="155" t="str">
        <f>'Summary (9)'!V21</f>
        <v>New</v>
      </c>
      <c r="AS13" s="1519"/>
      <c r="AT13" s="1520"/>
      <c r="AU13" s="1523"/>
      <c r="AV13" s="1520"/>
      <c r="AW13" s="112" t="e">
        <f>IF('Summary - SS'!#REF!="New Agreement","","Current")</f>
        <v>#REF!</v>
      </c>
      <c r="AX13" s="329" t="e">
        <f>'Summary (9)'!X21</f>
        <v>#REF!</v>
      </c>
      <c r="AY13" s="158" t="str">
        <f>'Summary (9)'!Y21</f>
        <v>New</v>
      </c>
      <c r="AZ13" s="1528"/>
      <c r="BA13" s="1529"/>
      <c r="BB13" s="1532"/>
      <c r="BC13" s="1529"/>
      <c r="BD13" s="113" t="e">
        <f>IF('Summary - SS'!#REF!="New Agreement","","Current")</f>
        <v>#REF!</v>
      </c>
      <c r="BE13" s="330" t="e">
        <f>'Summary (9)'!AA21</f>
        <v>#REF!</v>
      </c>
      <c r="BF13" s="161" t="str">
        <f>'Summary (9)'!AB21</f>
        <v>New</v>
      </c>
      <c r="BG13" s="1537"/>
      <c r="BH13" s="1538"/>
      <c r="BI13" s="1543"/>
      <c r="BJ13" s="1538"/>
      <c r="BK13" s="114" t="e">
        <f>IF('Summary - SS'!#REF!="New Agreement","","Current")</f>
        <v>#REF!</v>
      </c>
      <c r="BL13" s="331" t="e">
        <f>'Summary (9)'!AD21</f>
        <v>#REF!</v>
      </c>
      <c r="BM13" s="164" t="str">
        <f>'Summary (9)'!AE21</f>
        <v>New</v>
      </c>
      <c r="BN13" s="1504"/>
      <c r="BO13" s="1505"/>
      <c r="BP13" s="1508"/>
      <c r="BQ13" s="1505"/>
      <c r="BR13" s="115" t="e">
        <f>IF('Summary - SS'!#REF!="New Agreement","","Current")</f>
        <v>#REF!</v>
      </c>
      <c r="BS13" s="332" t="e">
        <f>'Summary (9)'!AG21</f>
        <v>#REF!</v>
      </c>
      <c r="BT13" s="693" t="str">
        <f>'Summary (9)'!AH21</f>
        <v>New</v>
      </c>
      <c r="BU13" s="1595"/>
      <c r="BV13" s="1597"/>
      <c r="BW13" s="1419"/>
    </row>
    <row r="14" spans="1:112" s="297" customFormat="1" ht="63">
      <c r="A14" s="1392" t="s">
        <v>311</v>
      </c>
      <c r="B14" s="1393"/>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
        <v>384</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56"/>
      <c r="B15" s="1189"/>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56"/>
      <c r="B16" s="1189"/>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00000000000001" customHeight="1">
      <c r="A17" s="1356"/>
      <c r="B17" s="1189"/>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00000000000001" customHeight="1">
      <c r="A18" s="1356"/>
      <c r="B18" s="1189"/>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00000000000001" customHeight="1">
      <c r="A19" s="1356"/>
      <c r="B19" s="1189"/>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00000000000001" customHeight="1">
      <c r="A20" s="1356"/>
      <c r="B20" s="1189"/>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00000000000001" customHeight="1">
      <c r="A21" s="1356"/>
      <c r="B21" s="1189"/>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00000000000001" customHeight="1">
      <c r="A22" s="1356"/>
      <c r="B22" s="1189"/>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00000000000001" customHeight="1">
      <c r="A23" s="1356"/>
      <c r="B23" s="1189"/>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00000000000001" customHeight="1">
      <c r="A24" s="1356"/>
      <c r="B24" s="1189"/>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00000000000001" customHeight="1">
      <c r="A25" s="1356"/>
      <c r="B25" s="1189"/>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00000000000001" customHeight="1">
      <c r="A26" s="1356"/>
      <c r="B26" s="1189"/>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00000000000001" customHeight="1">
      <c r="A27" s="1356"/>
      <c r="B27" s="1189"/>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00000000000001" customHeight="1">
      <c r="A28" s="1356"/>
      <c r="B28" s="1189"/>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00000000000001" customHeight="1">
      <c r="A29" s="1356"/>
      <c r="B29" s="1189"/>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00000000000001" customHeight="1">
      <c r="A30" s="1356"/>
      <c r="B30" s="1189"/>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00000000000001" customHeight="1">
      <c r="A31" s="1356"/>
      <c r="B31" s="1189"/>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00000000000001" customHeight="1">
      <c r="A32" s="1356"/>
      <c r="B32" s="1189"/>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00000000000001" customHeight="1">
      <c r="A33" s="1356"/>
      <c r="B33" s="1189"/>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00000000000001" customHeight="1">
      <c r="A34" s="1356"/>
      <c r="B34" s="1189"/>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00000000000001" customHeight="1">
      <c r="A35" s="1356"/>
      <c r="B35" s="1189"/>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00000000000001" customHeight="1">
      <c r="A36" s="1356"/>
      <c r="B36" s="1189"/>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00000000000001" customHeight="1">
      <c r="A37" s="1356"/>
      <c r="B37" s="1189"/>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00000000000001" customHeight="1">
      <c r="A38" s="1356"/>
      <c r="B38" s="1189"/>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00000000000001" customHeight="1">
      <c r="A39" s="1356"/>
      <c r="B39" s="1189"/>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00000000000001" customHeight="1">
      <c r="A40" s="1356"/>
      <c r="B40" s="1189"/>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00000000000001" customHeight="1">
      <c r="A41" s="1356"/>
      <c r="B41" s="1189"/>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00000000000001" customHeight="1">
      <c r="A42" s="1356"/>
      <c r="B42" s="1189"/>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00000000000001" customHeight="1">
      <c r="A43" s="1356"/>
      <c r="B43" s="1189"/>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00000000000001" customHeight="1">
      <c r="A44" s="1356"/>
      <c r="B44" s="1189"/>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00000000000001" customHeight="1">
      <c r="A45" s="1356"/>
      <c r="B45" s="1189"/>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00000000000001" customHeight="1">
      <c r="A46" s="1356"/>
      <c r="B46" s="1189"/>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00000000000001" customHeight="1">
      <c r="A47" s="1356"/>
      <c r="B47" s="1189"/>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00000000000001" customHeight="1">
      <c r="A48" s="1356"/>
      <c r="B48" s="1189"/>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00000000000001" customHeight="1">
      <c r="A49" s="1356"/>
      <c r="B49" s="1189"/>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00000000000001" customHeight="1">
      <c r="A50" s="1356"/>
      <c r="B50" s="1189"/>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00000000000001" customHeight="1">
      <c r="A51" s="1356"/>
      <c r="B51" s="1189"/>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00000000000001" customHeight="1">
      <c r="A52" s="1356"/>
      <c r="B52" s="1189"/>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00000000000001" customHeight="1">
      <c r="A53" s="1356"/>
      <c r="B53" s="1189"/>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00000000000001" customHeight="1">
      <c r="A54" s="1356"/>
      <c r="B54" s="1189"/>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00000000000001" customHeight="1">
      <c r="A55" s="1356"/>
      <c r="B55" s="1189"/>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00000000000001" customHeight="1">
      <c r="A56" s="1356"/>
      <c r="B56" s="1189"/>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00000000000001" customHeight="1">
      <c r="A57" s="1356"/>
      <c r="B57" s="1189"/>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00000000000001" customHeight="1">
      <c r="A58" s="1437"/>
      <c r="B58" s="1438"/>
      <c r="C58" s="1397" t="s">
        <v>319</v>
      </c>
      <c r="D58" s="1398"/>
      <c r="E58" s="1398"/>
      <c r="F58" s="1399"/>
      <c r="G58" s="494">
        <f>ROUND(SUM(G15:G57),0)</f>
        <v>0</v>
      </c>
      <c r="H58" s="492">
        <f>ROUND(SUM(H15:H57),0)</f>
        <v>0</v>
      </c>
      <c r="I58" s="495">
        <f>ROUND(SUM(I15:I57),0)</f>
        <v>0</v>
      </c>
      <c r="J58" s="1397" t="s">
        <v>319</v>
      </c>
      <c r="K58" s="1398"/>
      <c r="L58" s="1398"/>
      <c r="M58" s="1399"/>
      <c r="N58" s="494">
        <f>ROUND(SUM(N15:N57),0)</f>
        <v>0</v>
      </c>
      <c r="O58" s="492">
        <f>ROUND(SUM(O15:O57),0)</f>
        <v>0</v>
      </c>
      <c r="P58" s="495">
        <f>ROUND(SUM(P15:P57),0)</f>
        <v>0</v>
      </c>
      <c r="Q58" s="1397" t="s">
        <v>319</v>
      </c>
      <c r="R58" s="1398"/>
      <c r="S58" s="1398"/>
      <c r="T58" s="1399"/>
      <c r="U58" s="494">
        <f>ROUND(SUM(U15:U57),0)</f>
        <v>0</v>
      </c>
      <c r="V58" s="492">
        <f>ROUND(SUM(V15:V57),0)</f>
        <v>0</v>
      </c>
      <c r="W58" s="495">
        <f>ROUND(SUM(W15:W57),0)</f>
        <v>0</v>
      </c>
      <c r="X58" s="1397" t="s">
        <v>319</v>
      </c>
      <c r="Y58" s="1398"/>
      <c r="Z58" s="1398"/>
      <c r="AA58" s="1399"/>
      <c r="AB58" s="494">
        <f>ROUND(SUM(AB15:AB57),0)</f>
        <v>0</v>
      </c>
      <c r="AC58" s="492">
        <f>ROUND(SUM(AC15:AC57),0)</f>
        <v>0</v>
      </c>
      <c r="AD58" s="495">
        <f>ROUND(SUM(AD15:AD57),0)</f>
        <v>0</v>
      </c>
      <c r="AE58" s="1397" t="s">
        <v>319</v>
      </c>
      <c r="AF58" s="1398"/>
      <c r="AG58" s="1398"/>
      <c r="AH58" s="1399"/>
      <c r="AI58" s="494">
        <f>ROUND(SUM(AI15:AI57),0)</f>
        <v>0</v>
      </c>
      <c r="AJ58" s="492">
        <f>ROUND(SUM(AJ15:AJ57),0)</f>
        <v>0</v>
      </c>
      <c r="AK58" s="495">
        <f>SUM(AK15:AK57)</f>
        <v>0</v>
      </c>
      <c r="AL58" s="1397" t="s">
        <v>319</v>
      </c>
      <c r="AM58" s="1398"/>
      <c r="AN58" s="1398"/>
      <c r="AO58" s="1399"/>
      <c r="AP58" s="494">
        <f>ROUND(SUM(AP15:AP57),0)</f>
        <v>0</v>
      </c>
      <c r="AQ58" s="492">
        <f>ROUND(SUM(AQ15:AQ57),0)</f>
        <v>0</v>
      </c>
      <c r="AR58" s="495">
        <f>ROUND(SUM(AR15:AR57),0)</f>
        <v>0</v>
      </c>
      <c r="AS58" s="1397" t="s">
        <v>319</v>
      </c>
      <c r="AT58" s="1398"/>
      <c r="AU58" s="1398"/>
      <c r="AV58" s="1399"/>
      <c r="AW58" s="494">
        <f>ROUND(SUM(AW15:AW57),0)</f>
        <v>0</v>
      </c>
      <c r="AX58" s="492">
        <f>ROUND(SUM(AX15:AX57),0)</f>
        <v>0</v>
      </c>
      <c r="AY58" s="495">
        <f>ROUND(SUM(AY15:AY57),0)</f>
        <v>0</v>
      </c>
      <c r="AZ58" s="1397" t="s">
        <v>319</v>
      </c>
      <c r="BA58" s="1398"/>
      <c r="BB58" s="1398"/>
      <c r="BC58" s="1399"/>
      <c r="BD58" s="494">
        <f>ROUND(SUM(BD15:BD57),0)</f>
        <v>0</v>
      </c>
      <c r="BE58" s="492">
        <f>ROUND(SUM(BE15:BE57),0)</f>
        <v>0</v>
      </c>
      <c r="BF58" s="495">
        <f>ROUND(SUM(BF15:BF57),0)</f>
        <v>0</v>
      </c>
      <c r="BG58" s="1397" t="s">
        <v>319</v>
      </c>
      <c r="BH58" s="1398"/>
      <c r="BI58" s="1398"/>
      <c r="BJ58" s="1399"/>
      <c r="BK58" s="494">
        <f>ROUND(SUM(BK15:BK57),0)</f>
        <v>0</v>
      </c>
      <c r="BL58" s="492">
        <f>ROUND(SUM(BL15:BL57),0)</f>
        <v>0</v>
      </c>
      <c r="BM58" s="495">
        <f>ROUND(SUM(BM15:BM57),0)</f>
        <v>0</v>
      </c>
      <c r="BN58" s="1397" t="s">
        <v>319</v>
      </c>
      <c r="BO58" s="1398"/>
      <c r="BP58" s="1398"/>
      <c r="BQ58" s="1399"/>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00000000000001" customHeight="1">
      <c r="A59" s="1439" t="s">
        <v>320</v>
      </c>
      <c r="B59" s="1440"/>
      <c r="C59" s="1395"/>
      <c r="D59" s="1395"/>
      <c r="E59" s="1396"/>
      <c r="F59" s="499">
        <f>SUM(F15:F57)</f>
        <v>0</v>
      </c>
      <c r="G59" s="714"/>
      <c r="H59" s="715"/>
      <c r="I59" s="716"/>
      <c r="J59" s="1394"/>
      <c r="K59" s="1395"/>
      <c r="L59" s="1396"/>
      <c r="M59" s="499">
        <f>SUM(M15:M57)</f>
        <v>0</v>
      </c>
      <c r="N59" s="714"/>
      <c r="O59" s="715"/>
      <c r="P59" s="716"/>
      <c r="Q59" s="1394"/>
      <c r="R59" s="1395"/>
      <c r="S59" s="1396"/>
      <c r="T59" s="499">
        <f>SUM(T15:T57)</f>
        <v>0</v>
      </c>
      <c r="U59" s="714"/>
      <c r="V59" s="715"/>
      <c r="W59" s="716"/>
      <c r="X59" s="1394"/>
      <c r="Y59" s="1395"/>
      <c r="Z59" s="1396"/>
      <c r="AA59" s="499">
        <f>SUM(AA15:AA57)</f>
        <v>0</v>
      </c>
      <c r="AB59" s="714"/>
      <c r="AC59" s="715"/>
      <c r="AD59" s="716"/>
      <c r="AE59" s="1394"/>
      <c r="AF59" s="1395"/>
      <c r="AG59" s="1396"/>
      <c r="AH59" s="499"/>
      <c r="AI59" s="714"/>
      <c r="AJ59" s="715"/>
      <c r="AK59" s="716"/>
      <c r="AL59" s="1394"/>
      <c r="AM59" s="1395"/>
      <c r="AN59" s="1396"/>
      <c r="AO59" s="499">
        <f>SUM(AO15:AO57)</f>
        <v>0</v>
      </c>
      <c r="AP59" s="714"/>
      <c r="AQ59" s="715"/>
      <c r="AR59" s="716"/>
      <c r="AS59" s="1394"/>
      <c r="AT59" s="1395"/>
      <c r="AU59" s="1396"/>
      <c r="AV59" s="499">
        <f>SUM(AV15:AV57)</f>
        <v>0</v>
      </c>
      <c r="AW59" s="714"/>
      <c r="AX59" s="715"/>
      <c r="AY59" s="716"/>
      <c r="AZ59" s="1394"/>
      <c r="BA59" s="1395"/>
      <c r="BB59" s="1396"/>
      <c r="BC59" s="499">
        <f>SUM(BC15:BC57)</f>
        <v>0</v>
      </c>
      <c r="BD59" s="714"/>
      <c r="BE59" s="715"/>
      <c r="BF59" s="716"/>
      <c r="BG59" s="1394"/>
      <c r="BH59" s="1395"/>
      <c r="BI59" s="1396"/>
      <c r="BJ59" s="499">
        <f>SUM(BJ15:BJ57)</f>
        <v>0</v>
      </c>
      <c r="BK59" s="714"/>
      <c r="BL59" s="715"/>
      <c r="BM59" s="716"/>
      <c r="BN59" s="1394"/>
      <c r="BO59" s="1395"/>
      <c r="BP59" s="1396"/>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00000000000001" customHeight="1">
      <c r="A60" s="1441" t="s">
        <v>321</v>
      </c>
      <c r="B60" s="1442"/>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00000000000001" customHeight="1">
      <c r="A61" s="1441" t="s">
        <v>322</v>
      </c>
      <c r="B61" s="1442"/>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2"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5" thickBot="1">
      <c r="A62" s="1435" t="s">
        <v>323</v>
      </c>
      <c r="B62" s="1436"/>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si="33"/>
        <v>0</v>
      </c>
      <c r="BV62" s="503">
        <f t="shared" si="33"/>
        <v>0</v>
      </c>
      <c r="BW62" s="504">
        <f t="shared" si="33"/>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00000000000001"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00000000000001"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00000000000001"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00000000000001"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00000000000001"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00000000000001"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00000000000001"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00000000000001"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00000000000001"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(9)'!$E87</f>
        <v>1</v>
      </c>
      <c r="D74" s="200">
        <f>'Summary (9)'!$E87</f>
        <v>1</v>
      </c>
      <c r="E74" s="200">
        <f>'Summary (9)'!$E87</f>
        <v>1</v>
      </c>
      <c r="F74" s="200">
        <f>'Summary (9)'!$E87</f>
        <v>1</v>
      </c>
      <c r="G74" s="200">
        <f>'Summary (9)'!$E87</f>
        <v>1</v>
      </c>
      <c r="H74" s="339">
        <f>'Summary (9)'!$E87</f>
        <v>1</v>
      </c>
      <c r="I74" s="201">
        <f>'Summary (9)'!$E87</f>
        <v>1</v>
      </c>
      <c r="J74" s="199">
        <f>'Summary (9)'!$H87</f>
        <v>2</v>
      </c>
      <c r="K74" s="200">
        <f>'Summary (9)'!$H87</f>
        <v>2</v>
      </c>
      <c r="L74" s="200">
        <f>'Summary (9)'!$H87</f>
        <v>2</v>
      </c>
      <c r="M74" s="200">
        <f>'Summary (9)'!$H87</f>
        <v>2</v>
      </c>
      <c r="N74" s="200">
        <f>'Summary (9)'!$H87</f>
        <v>2</v>
      </c>
      <c r="O74" s="339">
        <f>'Summary (9)'!$H87</f>
        <v>2</v>
      </c>
      <c r="P74" s="201">
        <f>'Summary (9)'!$H87</f>
        <v>2</v>
      </c>
      <c r="Q74" s="199">
        <f>'Summary (9)'!$K87</f>
        <v>3</v>
      </c>
      <c r="R74" s="200">
        <f>'Summary (9)'!$K87</f>
        <v>3</v>
      </c>
      <c r="S74" s="200">
        <f>'Summary (9)'!$K87</f>
        <v>3</v>
      </c>
      <c r="T74" s="200">
        <f>'Summary (9)'!$K87</f>
        <v>3</v>
      </c>
      <c r="U74" s="200">
        <f>'Summary (9)'!$K87</f>
        <v>3</v>
      </c>
      <c r="V74" s="339">
        <f>'Summary (9)'!$K87</f>
        <v>3</v>
      </c>
      <c r="W74" s="201">
        <f>'Summary (9)'!$K87</f>
        <v>3</v>
      </c>
      <c r="X74" s="199">
        <f>'Summary (9)'!$N87</f>
        <v>4</v>
      </c>
      <c r="Y74" s="200">
        <f>'Summary (9)'!$N87</f>
        <v>4</v>
      </c>
      <c r="Z74" s="200">
        <f>'Summary (9)'!$N87</f>
        <v>4</v>
      </c>
      <c r="AA74" s="200">
        <f>'Summary (9)'!$N87</f>
        <v>4</v>
      </c>
      <c r="AB74" s="200">
        <f>'Summary (9)'!$N87</f>
        <v>4</v>
      </c>
      <c r="AC74" s="339">
        <f>'Summary (9)'!$N87</f>
        <v>4</v>
      </c>
      <c r="AD74" s="201">
        <f>'Summary (9)'!$N87</f>
        <v>4</v>
      </c>
      <c r="AE74" s="199">
        <f>'Summary (9)'!$Q87</f>
        <v>5</v>
      </c>
      <c r="AF74" s="200">
        <f>'Summary (9)'!$Q87</f>
        <v>5</v>
      </c>
      <c r="AG74" s="200">
        <f>'Summary (9)'!$Q87</f>
        <v>5</v>
      </c>
      <c r="AH74" s="200">
        <f>'Summary (9)'!$Q87</f>
        <v>5</v>
      </c>
      <c r="AI74" s="200">
        <f>'Summary (9)'!$Q87</f>
        <v>5</v>
      </c>
      <c r="AJ74" s="339">
        <f>'Summary (9)'!$Q87</f>
        <v>5</v>
      </c>
      <c r="AK74" s="201">
        <f>'Summary (9)'!$Q87</f>
        <v>5</v>
      </c>
      <c r="AL74" s="199">
        <f>'Summary (9)'!$T87</f>
        <v>6</v>
      </c>
      <c r="AM74" s="200">
        <f>'Summary (9)'!$T87</f>
        <v>6</v>
      </c>
      <c r="AN74" s="200">
        <f>'Summary (9)'!$T87</f>
        <v>6</v>
      </c>
      <c r="AO74" s="200">
        <f>'Summary (9)'!$T87</f>
        <v>6</v>
      </c>
      <c r="AP74" s="200">
        <f>'Summary (9)'!$T87</f>
        <v>6</v>
      </c>
      <c r="AQ74" s="339">
        <f>'Summary (9)'!$T87</f>
        <v>6</v>
      </c>
      <c r="AR74" s="201">
        <f>'Summary (9)'!$T87</f>
        <v>6</v>
      </c>
      <c r="AS74" s="199">
        <f>'Summary (9)'!$W87</f>
        <v>7</v>
      </c>
      <c r="AT74" s="200">
        <f>'Summary (9)'!$W87</f>
        <v>7</v>
      </c>
      <c r="AU74" s="200">
        <f>'Summary (9)'!$W87</f>
        <v>7</v>
      </c>
      <c r="AV74" s="200">
        <f>'Summary (9)'!$W87</f>
        <v>7</v>
      </c>
      <c r="AW74" s="200">
        <f>'Summary (9)'!$W87</f>
        <v>7</v>
      </c>
      <c r="AX74" s="339">
        <f>'Summary (9)'!$W87</f>
        <v>7</v>
      </c>
      <c r="AY74" s="201">
        <f>'Summary (9)'!$W87</f>
        <v>7</v>
      </c>
      <c r="AZ74" s="199">
        <f>'Summary (9)'!$Z87</f>
        <v>8</v>
      </c>
      <c r="BA74" s="200">
        <f>'Summary (9)'!$Z87</f>
        <v>8</v>
      </c>
      <c r="BB74" s="200">
        <f>'Summary (9)'!$Z87</f>
        <v>8</v>
      </c>
      <c r="BC74" s="200">
        <f>'Summary (9)'!$Z87</f>
        <v>8</v>
      </c>
      <c r="BD74" s="200">
        <f>'Summary (9)'!$Z87</f>
        <v>8</v>
      </c>
      <c r="BE74" s="339">
        <f>'Summary (9)'!$Z87</f>
        <v>8</v>
      </c>
      <c r="BF74" s="201">
        <f>'Summary (9)'!$Z87</f>
        <v>8</v>
      </c>
      <c r="BG74" s="199">
        <f>'Summary (9)'!$AC87</f>
        <v>9</v>
      </c>
      <c r="BH74" s="200">
        <f>'Summary (9)'!$AC87</f>
        <v>9</v>
      </c>
      <c r="BI74" s="200">
        <f>'Summary (9)'!$AC87</f>
        <v>9</v>
      </c>
      <c r="BJ74" s="200">
        <f>'Summary (9)'!$AC87</f>
        <v>9</v>
      </c>
      <c r="BK74" s="200">
        <f>'Summary (9)'!$AC87</f>
        <v>9</v>
      </c>
      <c r="BL74" s="339">
        <f>'Summary (9)'!$AC87</f>
        <v>9</v>
      </c>
      <c r="BM74" s="201">
        <f>'Summary (9)'!$AC87</f>
        <v>9</v>
      </c>
      <c r="BN74" s="199">
        <f>'Summary (9)'!$AF87</f>
        <v>10</v>
      </c>
      <c r="BO74" s="200">
        <f>'Summary (9)'!$AF87</f>
        <v>10</v>
      </c>
      <c r="BP74" s="200">
        <f>'Summary (9)'!$AF87</f>
        <v>10</v>
      </c>
      <c r="BQ74" s="200">
        <f>'Summary (9)'!$AF87</f>
        <v>10</v>
      </c>
      <c r="BR74" s="200">
        <f>'Summary (9)'!$AF87</f>
        <v>10</v>
      </c>
      <c r="BS74" s="339">
        <f>'Summary (9)'!$AF87</f>
        <v>10</v>
      </c>
      <c r="BT74" s="201">
        <f>'Summary (9)'!$AF87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(9)'!$E88</f>
        <v>#REF!</v>
      </c>
      <c r="D75" s="65" t="e">
        <f>'Summary (9)'!$E88</f>
        <v>#REF!</v>
      </c>
      <c r="E75" s="65" t="e">
        <f>'Summary (9)'!$E88</f>
        <v>#REF!</v>
      </c>
      <c r="F75" s="65" t="e">
        <f>'Summary (9)'!$E88</f>
        <v>#REF!</v>
      </c>
      <c r="G75" s="65" t="e">
        <f>'Summary (9)'!$E88</f>
        <v>#REF!</v>
      </c>
      <c r="H75" s="340" t="e">
        <f>'Summary (9)'!$E88</f>
        <v>#REF!</v>
      </c>
      <c r="I75" s="203" t="e">
        <f>'Summary (9)'!$E88</f>
        <v>#REF!</v>
      </c>
      <c r="J75" s="202" t="e">
        <f>'Summary (9)'!$H88</f>
        <v>#REF!</v>
      </c>
      <c r="K75" s="65" t="e">
        <f>'Summary (9)'!$H88</f>
        <v>#REF!</v>
      </c>
      <c r="L75" s="65" t="e">
        <f>'Summary (9)'!$H88</f>
        <v>#REF!</v>
      </c>
      <c r="M75" s="65" t="e">
        <f>'Summary (9)'!$H88</f>
        <v>#REF!</v>
      </c>
      <c r="N75" s="65" t="e">
        <f>'Summary (9)'!$H88</f>
        <v>#REF!</v>
      </c>
      <c r="O75" s="340" t="e">
        <f>'Summary (9)'!$H88</f>
        <v>#REF!</v>
      </c>
      <c r="P75" s="203" t="e">
        <f>'Summary (9)'!$H88</f>
        <v>#REF!</v>
      </c>
      <c r="Q75" s="202" t="e">
        <f>'Summary (9)'!$K88</f>
        <v>#REF!</v>
      </c>
      <c r="R75" s="65" t="e">
        <f>'Summary (9)'!$K88</f>
        <v>#REF!</v>
      </c>
      <c r="S75" s="65" t="e">
        <f>'Summary (9)'!$K88</f>
        <v>#REF!</v>
      </c>
      <c r="T75" s="65" t="e">
        <f>'Summary (9)'!$K88</f>
        <v>#REF!</v>
      </c>
      <c r="U75" s="65" t="e">
        <f>'Summary (9)'!$K88</f>
        <v>#REF!</v>
      </c>
      <c r="V75" s="340" t="e">
        <f>'Summary (9)'!$K88</f>
        <v>#REF!</v>
      </c>
      <c r="W75" s="203" t="e">
        <f>'Summary (9)'!$K88</f>
        <v>#REF!</v>
      </c>
      <c r="X75" s="202" t="e">
        <f>'Summary (9)'!$N88</f>
        <v>#REF!</v>
      </c>
      <c r="Y75" s="65" t="e">
        <f>'Summary (9)'!$N88</f>
        <v>#REF!</v>
      </c>
      <c r="Z75" s="65" t="e">
        <f>'Summary (9)'!$N88</f>
        <v>#REF!</v>
      </c>
      <c r="AA75" s="65" t="e">
        <f>'Summary (9)'!$N88</f>
        <v>#REF!</v>
      </c>
      <c r="AB75" s="65" t="e">
        <f>'Summary (9)'!$N88</f>
        <v>#REF!</v>
      </c>
      <c r="AC75" s="340" t="e">
        <f>'Summary (9)'!$N88</f>
        <v>#REF!</v>
      </c>
      <c r="AD75" s="203" t="e">
        <f>'Summary (9)'!$N88</f>
        <v>#REF!</v>
      </c>
      <c r="AE75" s="202" t="e">
        <f>'Summary (9)'!$Q88</f>
        <v>#REF!</v>
      </c>
      <c r="AF75" s="65" t="e">
        <f>'Summary (9)'!$Q88</f>
        <v>#REF!</v>
      </c>
      <c r="AG75" s="65" t="e">
        <f>'Summary (9)'!$Q88</f>
        <v>#REF!</v>
      </c>
      <c r="AH75" s="65" t="e">
        <f>'Summary (9)'!$Q88</f>
        <v>#REF!</v>
      </c>
      <c r="AI75" s="65" t="e">
        <f>'Summary (9)'!$Q88</f>
        <v>#REF!</v>
      </c>
      <c r="AJ75" s="340" t="e">
        <f>'Summary (9)'!$Q88</f>
        <v>#REF!</v>
      </c>
      <c r="AK75" s="203" t="e">
        <f>'Summary (9)'!$Q88</f>
        <v>#REF!</v>
      </c>
      <c r="AL75" s="202" t="e">
        <f>'Summary (9)'!$T88</f>
        <v>#REF!</v>
      </c>
      <c r="AM75" s="65" t="e">
        <f>'Summary (9)'!$T88</f>
        <v>#REF!</v>
      </c>
      <c r="AN75" s="65" t="e">
        <f>'Summary (9)'!$T88</f>
        <v>#REF!</v>
      </c>
      <c r="AO75" s="65" t="e">
        <f>'Summary (9)'!$T88</f>
        <v>#REF!</v>
      </c>
      <c r="AP75" s="65" t="e">
        <f>'Summary (9)'!$T88</f>
        <v>#REF!</v>
      </c>
      <c r="AQ75" s="340" t="e">
        <f>'Summary (9)'!$T88</f>
        <v>#REF!</v>
      </c>
      <c r="AR75" s="203" t="e">
        <f>'Summary (9)'!$T88</f>
        <v>#REF!</v>
      </c>
      <c r="AS75" s="202" t="e">
        <f>'Summary (9)'!$W88</f>
        <v>#REF!</v>
      </c>
      <c r="AT75" s="65" t="e">
        <f>'Summary (9)'!$W88</f>
        <v>#REF!</v>
      </c>
      <c r="AU75" s="65" t="e">
        <f>'Summary (9)'!$W88</f>
        <v>#REF!</v>
      </c>
      <c r="AV75" s="65" t="e">
        <f>'Summary (9)'!$W88</f>
        <v>#REF!</v>
      </c>
      <c r="AW75" s="65" t="e">
        <f>'Summary (9)'!$W88</f>
        <v>#REF!</v>
      </c>
      <c r="AX75" s="340" t="e">
        <f>'Summary (9)'!$W88</f>
        <v>#REF!</v>
      </c>
      <c r="AY75" s="203" t="e">
        <f>'Summary (9)'!$W88</f>
        <v>#REF!</v>
      </c>
      <c r="AZ75" s="202" t="e">
        <f>'Summary (9)'!$Z88</f>
        <v>#REF!</v>
      </c>
      <c r="BA75" s="65" t="e">
        <f>'Summary (9)'!$Z88</f>
        <v>#REF!</v>
      </c>
      <c r="BB75" s="65" t="e">
        <f>'Summary (9)'!$Z88</f>
        <v>#REF!</v>
      </c>
      <c r="BC75" s="65" t="e">
        <f>'Summary (9)'!$Z88</f>
        <v>#REF!</v>
      </c>
      <c r="BD75" s="65" t="e">
        <f>'Summary (9)'!$Z88</f>
        <v>#REF!</v>
      </c>
      <c r="BE75" s="340" t="e">
        <f>'Summary (9)'!$Z88</f>
        <v>#REF!</v>
      </c>
      <c r="BF75" s="203" t="e">
        <f>'Summary (9)'!$Z88</f>
        <v>#REF!</v>
      </c>
      <c r="BG75" s="202" t="e">
        <f>'Summary (9)'!$AC88</f>
        <v>#REF!</v>
      </c>
      <c r="BH75" s="65" t="e">
        <f>'Summary (9)'!$AC88</f>
        <v>#REF!</v>
      </c>
      <c r="BI75" s="65" t="e">
        <f>'Summary (9)'!$AC88</f>
        <v>#REF!</v>
      </c>
      <c r="BJ75" s="65" t="e">
        <f>'Summary (9)'!$AC88</f>
        <v>#REF!</v>
      </c>
      <c r="BK75" s="65" t="e">
        <f>'Summary (9)'!$AC88</f>
        <v>#REF!</v>
      </c>
      <c r="BL75" s="340" t="e">
        <f>'Summary (9)'!$AC88</f>
        <v>#REF!</v>
      </c>
      <c r="BM75" s="203" t="e">
        <f>'Summary (9)'!$AC88</f>
        <v>#REF!</v>
      </c>
      <c r="BN75" s="202" t="e">
        <f>'Summary (9)'!$AF88</f>
        <v>#REF!</v>
      </c>
      <c r="BO75" s="65" t="e">
        <f>'Summary (9)'!$AF88</f>
        <v>#REF!</v>
      </c>
      <c r="BP75" s="65" t="e">
        <f>'Summary (9)'!$AF88</f>
        <v>#REF!</v>
      </c>
      <c r="BQ75" s="65" t="e">
        <f>'Summary (9)'!$AF88</f>
        <v>#REF!</v>
      </c>
      <c r="BR75" s="65" t="e">
        <f>'Summary (9)'!$AF88</f>
        <v>#REF!</v>
      </c>
      <c r="BS75" s="340" t="e">
        <f>'Summary (9)'!$AF88</f>
        <v>#REF!</v>
      </c>
      <c r="BT75" s="203" t="e">
        <f>'Summary (9)'!$AF88</f>
        <v>#REF!</v>
      </c>
      <c r="BU75" s="65">
        <f>'Summary (9)'!AI88</f>
        <v>45413</v>
      </c>
      <c r="BV75" s="65">
        <f>'Summary (9)'!AJ88</f>
        <v>45413</v>
      </c>
      <c r="BW75" s="65">
        <f>'Summary (9)'!AK88</f>
        <v>45413</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(9)'!$E89</f>
        <v>#REF!</v>
      </c>
      <c r="D76" s="65" t="e">
        <f>'Summary (9)'!$E89</f>
        <v>#REF!</v>
      </c>
      <c r="E76" s="65" t="e">
        <f>'Summary (9)'!$E89</f>
        <v>#REF!</v>
      </c>
      <c r="F76" s="65" t="e">
        <f>'Summary (9)'!$E89</f>
        <v>#REF!</v>
      </c>
      <c r="G76" s="65" t="e">
        <f>'Summary (9)'!$E89</f>
        <v>#REF!</v>
      </c>
      <c r="H76" s="340" t="e">
        <f>'Summary (9)'!$E89</f>
        <v>#REF!</v>
      </c>
      <c r="I76" s="203" t="e">
        <f>'Summary (9)'!$E89</f>
        <v>#REF!</v>
      </c>
      <c r="J76" s="202" t="e">
        <f>'Summary (9)'!$H89</f>
        <v>#REF!</v>
      </c>
      <c r="K76" s="65" t="e">
        <f>'Summary (9)'!$H89</f>
        <v>#REF!</v>
      </c>
      <c r="L76" s="65" t="e">
        <f>'Summary (9)'!$H89</f>
        <v>#REF!</v>
      </c>
      <c r="M76" s="65" t="e">
        <f>'Summary (9)'!$H89</f>
        <v>#REF!</v>
      </c>
      <c r="N76" s="65" t="e">
        <f>'Summary (9)'!$H89</f>
        <v>#REF!</v>
      </c>
      <c r="O76" s="340" t="e">
        <f>'Summary (9)'!$H89</f>
        <v>#REF!</v>
      </c>
      <c r="P76" s="203" t="e">
        <f>'Summary (9)'!$H89</f>
        <v>#REF!</v>
      </c>
      <c r="Q76" s="202" t="e">
        <f>'Summary (9)'!$K89</f>
        <v>#REF!</v>
      </c>
      <c r="R76" s="65" t="e">
        <f>'Summary (9)'!$K89</f>
        <v>#REF!</v>
      </c>
      <c r="S76" s="65" t="e">
        <f>'Summary (9)'!$K89</f>
        <v>#REF!</v>
      </c>
      <c r="T76" s="65" t="e">
        <f>'Summary (9)'!$K89</f>
        <v>#REF!</v>
      </c>
      <c r="U76" s="65" t="e">
        <f>'Summary (9)'!$K89</f>
        <v>#REF!</v>
      </c>
      <c r="V76" s="340" t="e">
        <f>'Summary (9)'!$K89</f>
        <v>#REF!</v>
      </c>
      <c r="W76" s="203" t="e">
        <f>'Summary (9)'!$K89</f>
        <v>#REF!</v>
      </c>
      <c r="X76" s="202" t="e">
        <f>'Summary (9)'!$N89</f>
        <v>#REF!</v>
      </c>
      <c r="Y76" s="65" t="e">
        <f>'Summary (9)'!$N89</f>
        <v>#REF!</v>
      </c>
      <c r="Z76" s="65" t="e">
        <f>'Summary (9)'!$N89</f>
        <v>#REF!</v>
      </c>
      <c r="AA76" s="65" t="e">
        <f>'Summary (9)'!$N89</f>
        <v>#REF!</v>
      </c>
      <c r="AB76" s="65" t="e">
        <f>'Summary (9)'!$N89</f>
        <v>#REF!</v>
      </c>
      <c r="AC76" s="340" t="e">
        <f>'Summary (9)'!$N89</f>
        <v>#REF!</v>
      </c>
      <c r="AD76" s="203" t="e">
        <f>'Summary (9)'!$N89</f>
        <v>#REF!</v>
      </c>
      <c r="AE76" s="202" t="e">
        <f>'Summary (9)'!$Q89</f>
        <v>#REF!</v>
      </c>
      <c r="AF76" s="65" t="e">
        <f>'Summary (9)'!$Q89</f>
        <v>#REF!</v>
      </c>
      <c r="AG76" s="65" t="e">
        <f>'Summary (9)'!$Q89</f>
        <v>#REF!</v>
      </c>
      <c r="AH76" s="65" t="e">
        <f>'Summary (9)'!$Q89</f>
        <v>#REF!</v>
      </c>
      <c r="AI76" s="65" t="e">
        <f>'Summary (9)'!$Q89</f>
        <v>#REF!</v>
      </c>
      <c r="AJ76" s="340" t="e">
        <f>'Summary (9)'!$Q89</f>
        <v>#REF!</v>
      </c>
      <c r="AK76" s="203" t="e">
        <f>'Summary (9)'!$Q89</f>
        <v>#REF!</v>
      </c>
      <c r="AL76" s="202" t="e">
        <f>'Summary (9)'!$T89</f>
        <v>#REF!</v>
      </c>
      <c r="AM76" s="65" t="e">
        <f>'Summary (9)'!$T89</f>
        <v>#REF!</v>
      </c>
      <c r="AN76" s="65" t="e">
        <f>'Summary (9)'!$T89</f>
        <v>#REF!</v>
      </c>
      <c r="AO76" s="65" t="e">
        <f>'Summary (9)'!$T89</f>
        <v>#REF!</v>
      </c>
      <c r="AP76" s="65" t="e">
        <f>'Summary (9)'!$T89</f>
        <v>#REF!</v>
      </c>
      <c r="AQ76" s="340" t="e">
        <f>'Summary (9)'!$T89</f>
        <v>#REF!</v>
      </c>
      <c r="AR76" s="203" t="e">
        <f>'Summary (9)'!$T89</f>
        <v>#REF!</v>
      </c>
      <c r="AS76" s="202" t="e">
        <f>'Summary (9)'!$W89</f>
        <v>#REF!</v>
      </c>
      <c r="AT76" s="65" t="e">
        <f>'Summary (9)'!$W89</f>
        <v>#REF!</v>
      </c>
      <c r="AU76" s="65" t="e">
        <f>'Summary (9)'!$W89</f>
        <v>#REF!</v>
      </c>
      <c r="AV76" s="65" t="e">
        <f>'Summary (9)'!$W89</f>
        <v>#REF!</v>
      </c>
      <c r="AW76" s="65" t="e">
        <f>'Summary (9)'!$W89</f>
        <v>#REF!</v>
      </c>
      <c r="AX76" s="340" t="e">
        <f>'Summary (9)'!$W89</f>
        <v>#REF!</v>
      </c>
      <c r="AY76" s="203" t="e">
        <f>'Summary (9)'!$W89</f>
        <v>#REF!</v>
      </c>
      <c r="AZ76" s="202" t="e">
        <f>'Summary (9)'!$Z89</f>
        <v>#REF!</v>
      </c>
      <c r="BA76" s="65" t="e">
        <f>'Summary (9)'!$Z89</f>
        <v>#REF!</v>
      </c>
      <c r="BB76" s="65" t="e">
        <f>'Summary (9)'!$Z89</f>
        <v>#REF!</v>
      </c>
      <c r="BC76" s="65" t="e">
        <f>'Summary (9)'!$Z89</f>
        <v>#REF!</v>
      </c>
      <c r="BD76" s="65" t="e">
        <f>'Summary (9)'!$Z89</f>
        <v>#REF!</v>
      </c>
      <c r="BE76" s="340" t="e">
        <f>'Summary (9)'!$Z89</f>
        <v>#REF!</v>
      </c>
      <c r="BF76" s="203" t="e">
        <f>'Summary (9)'!$Z89</f>
        <v>#REF!</v>
      </c>
      <c r="BG76" s="202" t="e">
        <f>'Summary (9)'!$AC89</f>
        <v>#REF!</v>
      </c>
      <c r="BH76" s="65" t="e">
        <f>'Summary (9)'!$AC89</f>
        <v>#REF!</v>
      </c>
      <c r="BI76" s="65" t="e">
        <f>'Summary (9)'!$AC89</f>
        <v>#REF!</v>
      </c>
      <c r="BJ76" s="65" t="e">
        <f>'Summary (9)'!$AC89</f>
        <v>#REF!</v>
      </c>
      <c r="BK76" s="65" t="e">
        <f>'Summary (9)'!$AC89</f>
        <v>#REF!</v>
      </c>
      <c r="BL76" s="340" t="e">
        <f>'Summary (9)'!$AC89</f>
        <v>#REF!</v>
      </c>
      <c r="BM76" s="203" t="e">
        <f>'Summary (9)'!$AC89</f>
        <v>#REF!</v>
      </c>
      <c r="BN76" s="202" t="e">
        <f>'Summary (9)'!$AF89</f>
        <v>#REF!</v>
      </c>
      <c r="BO76" s="65" t="e">
        <f>'Summary (9)'!$AF89</f>
        <v>#REF!</v>
      </c>
      <c r="BP76" s="65" t="e">
        <f>'Summary (9)'!$AF89</f>
        <v>#REF!</v>
      </c>
      <c r="BQ76" s="65" t="e">
        <f>'Summary (9)'!$AF89</f>
        <v>#REF!</v>
      </c>
      <c r="BR76" s="65" t="e">
        <f>'Summary (9)'!$AF89</f>
        <v>#REF!</v>
      </c>
      <c r="BS76" s="340" t="e">
        <f>'Summary (9)'!$AF89</f>
        <v>#REF!</v>
      </c>
      <c r="BT76" s="203" t="e">
        <f>'Summary (9)'!$AF89</f>
        <v>#REF!</v>
      </c>
      <c r="BU76" s="65">
        <f>'Summary (9)'!AI89</f>
        <v>47238</v>
      </c>
      <c r="BV76" s="65">
        <f>'Summary (9)'!AJ89</f>
        <v>47238</v>
      </c>
      <c r="BW76" s="65">
        <f>'Summary (9)'!AK89</f>
        <v>47238</v>
      </c>
    </row>
    <row r="77" spans="1:112" s="60" customFormat="1">
      <c r="A77" s="482" t="s">
        <v>220</v>
      </c>
      <c r="B77" s="482"/>
      <c r="C77" s="202">
        <f>'Summary (9)'!$E90</f>
        <v>0</v>
      </c>
      <c r="D77" s="65">
        <f>'Summary (9)'!$E90</f>
        <v>0</v>
      </c>
      <c r="E77" s="65">
        <f>'Summary (9)'!$E90</f>
        <v>0</v>
      </c>
      <c r="F77" s="65">
        <f>'Summary (9)'!$E90</f>
        <v>0</v>
      </c>
      <c r="G77" s="65">
        <f>'Summary (9)'!$E90</f>
        <v>0</v>
      </c>
      <c r="H77" s="340">
        <f>'Summary (9)'!$E90</f>
        <v>0</v>
      </c>
      <c r="I77" s="203">
        <f>'Summary (9)'!$E90</f>
        <v>0</v>
      </c>
      <c r="J77" s="202">
        <f>'Summary (9)'!$H90</f>
        <v>0</v>
      </c>
      <c r="K77" s="65">
        <f>'Summary (9)'!$H90</f>
        <v>0</v>
      </c>
      <c r="L77" s="65">
        <f>'Summary (9)'!$H90</f>
        <v>0</v>
      </c>
      <c r="M77" s="65">
        <f>'Summary (9)'!$H90</f>
        <v>0</v>
      </c>
      <c r="N77" s="65">
        <f>'Summary (9)'!$H90</f>
        <v>0</v>
      </c>
      <c r="O77" s="340">
        <f>'Summary (9)'!$H90</f>
        <v>0</v>
      </c>
      <c r="P77" s="203">
        <f>'Summary (9)'!$H90</f>
        <v>0</v>
      </c>
      <c r="Q77" s="202">
        <f>'Summary (9)'!$K90</f>
        <v>0</v>
      </c>
      <c r="R77" s="65">
        <f>'Summary (9)'!$K90</f>
        <v>0</v>
      </c>
      <c r="S77" s="65">
        <f>'Summary (9)'!$K90</f>
        <v>0</v>
      </c>
      <c r="T77" s="65">
        <f>'Summary (9)'!$K90</f>
        <v>0</v>
      </c>
      <c r="U77" s="65">
        <f>'Summary (9)'!$K90</f>
        <v>0</v>
      </c>
      <c r="V77" s="340">
        <f>'Summary (9)'!$K90</f>
        <v>0</v>
      </c>
      <c r="W77" s="203">
        <f>'Summary (9)'!$K90</f>
        <v>0</v>
      </c>
      <c r="X77" s="202">
        <f>'Summary (9)'!$N90</f>
        <v>0</v>
      </c>
      <c r="Y77" s="65">
        <f>'Summary (9)'!$N90</f>
        <v>0</v>
      </c>
      <c r="Z77" s="65">
        <f>'Summary (9)'!$N90</f>
        <v>0</v>
      </c>
      <c r="AA77" s="65">
        <f>'Summary (9)'!$N90</f>
        <v>0</v>
      </c>
      <c r="AB77" s="65">
        <f>'Summary (9)'!$N90</f>
        <v>0</v>
      </c>
      <c r="AC77" s="340">
        <f>'Summary (9)'!$N90</f>
        <v>0</v>
      </c>
      <c r="AD77" s="203">
        <f>'Summary (9)'!$N90</f>
        <v>0</v>
      </c>
      <c r="AE77" s="202">
        <f>'Summary (9)'!$Q90</f>
        <v>0</v>
      </c>
      <c r="AF77" s="65">
        <f>'Summary (9)'!$Q90</f>
        <v>0</v>
      </c>
      <c r="AG77" s="65">
        <f>'Summary (9)'!$Q90</f>
        <v>0</v>
      </c>
      <c r="AH77" s="65">
        <f>'Summary (9)'!$Q90</f>
        <v>0</v>
      </c>
      <c r="AI77" s="65">
        <f>'Summary (9)'!$Q90</f>
        <v>0</v>
      </c>
      <c r="AJ77" s="340">
        <f>'Summary (9)'!$Q90</f>
        <v>0</v>
      </c>
      <c r="AK77" s="203">
        <f>'Summary (9)'!$Q90</f>
        <v>0</v>
      </c>
      <c r="AL77" s="202">
        <f>'Summary (9)'!$T90</f>
        <v>0</v>
      </c>
      <c r="AM77" s="65">
        <f>'Summary (9)'!$T90</f>
        <v>0</v>
      </c>
      <c r="AN77" s="65">
        <f>'Summary (9)'!$T90</f>
        <v>0</v>
      </c>
      <c r="AO77" s="65">
        <f>'Summary (9)'!$T90</f>
        <v>0</v>
      </c>
      <c r="AP77" s="65">
        <f>'Summary (9)'!$T90</f>
        <v>0</v>
      </c>
      <c r="AQ77" s="340">
        <f>'Summary (9)'!$T90</f>
        <v>0</v>
      </c>
      <c r="AR77" s="203">
        <f>'Summary (9)'!$T90</f>
        <v>0</v>
      </c>
      <c r="AS77" s="202">
        <f>'Summary (9)'!$W90</f>
        <v>0</v>
      </c>
      <c r="AT77" s="65">
        <f>'Summary (9)'!$W90</f>
        <v>0</v>
      </c>
      <c r="AU77" s="65">
        <f>'Summary (9)'!$W90</f>
        <v>0</v>
      </c>
      <c r="AV77" s="65">
        <f>'Summary (9)'!$W90</f>
        <v>0</v>
      </c>
      <c r="AW77" s="65">
        <f>'Summary (9)'!$W90</f>
        <v>0</v>
      </c>
      <c r="AX77" s="340">
        <f>'Summary (9)'!$W90</f>
        <v>0</v>
      </c>
      <c r="AY77" s="203">
        <f>'Summary (9)'!$W90</f>
        <v>0</v>
      </c>
      <c r="AZ77" s="202">
        <f>'Summary (9)'!$Z90</f>
        <v>0</v>
      </c>
      <c r="BA77" s="65">
        <f>'Summary (9)'!$Z90</f>
        <v>0</v>
      </c>
      <c r="BB77" s="65">
        <f>'Summary (9)'!$Z90</f>
        <v>0</v>
      </c>
      <c r="BC77" s="65">
        <f>'Summary (9)'!$Z90</f>
        <v>0</v>
      </c>
      <c r="BD77" s="65">
        <f>'Summary (9)'!$Z90</f>
        <v>0</v>
      </c>
      <c r="BE77" s="340">
        <f>'Summary (9)'!$Z90</f>
        <v>0</v>
      </c>
      <c r="BF77" s="203">
        <f>'Summary (9)'!$Z90</f>
        <v>0</v>
      </c>
      <c r="BG77" s="202">
        <f>'Summary (9)'!$AC90</f>
        <v>0</v>
      </c>
      <c r="BH77" s="65">
        <f>'Summary (9)'!$AC90</f>
        <v>0</v>
      </c>
      <c r="BI77" s="65">
        <f>'Summary (9)'!$AC90</f>
        <v>0</v>
      </c>
      <c r="BJ77" s="65">
        <f>'Summary (9)'!$AC90</f>
        <v>0</v>
      </c>
      <c r="BK77" s="65">
        <f>'Summary (9)'!$AC90</f>
        <v>0</v>
      </c>
      <c r="BL77" s="340">
        <f>'Summary (9)'!$AC90</f>
        <v>0</v>
      </c>
      <c r="BM77" s="203">
        <f>'Summary (9)'!$AC90</f>
        <v>0</v>
      </c>
      <c r="BN77" s="202">
        <f>'Summary (9)'!$AF90</f>
        <v>0</v>
      </c>
      <c r="BO77" s="65">
        <f>'Summary (9)'!$AF90</f>
        <v>0</v>
      </c>
      <c r="BP77" s="65">
        <f>'Summary (9)'!$AF90</f>
        <v>0</v>
      </c>
      <c r="BQ77" s="65">
        <f>'Summary (9)'!$AF90</f>
        <v>0</v>
      </c>
      <c r="BR77" s="65">
        <f>'Summary (9)'!$AF90</f>
        <v>0</v>
      </c>
      <c r="BS77" s="340">
        <f>'Summary (9)'!$AF90</f>
        <v>0</v>
      </c>
      <c r="BT77" s="203">
        <f>'Summary (9)'!$AF90</f>
        <v>0</v>
      </c>
      <c r="BU77" s="65">
        <f>'Summary (9)'!AI90</f>
        <v>0</v>
      </c>
      <c r="BV77" s="65">
        <f>'Summary (9)'!AJ90</f>
        <v>0</v>
      </c>
      <c r="BW77" s="65">
        <f>'Summary (9)'!AK90</f>
        <v>0</v>
      </c>
    </row>
    <row r="78" spans="1:112" s="60" customFormat="1" ht="16.5" thickBot="1">
      <c r="A78" s="484" t="s">
        <v>234</v>
      </c>
      <c r="B78" s="484"/>
      <c r="C78" s="204" t="e">
        <f>'Summary (9)'!$E91</f>
        <v>#REF!</v>
      </c>
      <c r="D78" s="205" t="e">
        <f>'Summary (9)'!$E91</f>
        <v>#REF!</v>
      </c>
      <c r="E78" s="205" t="e">
        <f>'Summary (9)'!$E91</f>
        <v>#REF!</v>
      </c>
      <c r="F78" s="205" t="e">
        <f>'Summary (9)'!$E91</f>
        <v>#REF!</v>
      </c>
      <c r="G78" s="205" t="e">
        <f>'Summary (9)'!$E91</f>
        <v>#REF!</v>
      </c>
      <c r="H78" s="341" t="e">
        <f>'Summary (9)'!$E91</f>
        <v>#REF!</v>
      </c>
      <c r="I78" s="206" t="e">
        <f>'Summary (9)'!$E91</f>
        <v>#REF!</v>
      </c>
      <c r="J78" s="204" t="e">
        <f>'Summary (9)'!$H91</f>
        <v>#REF!</v>
      </c>
      <c r="K78" s="205" t="e">
        <f>'Summary (9)'!$H91</f>
        <v>#REF!</v>
      </c>
      <c r="L78" s="205" t="e">
        <f>'Summary (9)'!$H91</f>
        <v>#REF!</v>
      </c>
      <c r="M78" s="205" t="e">
        <f>'Summary (9)'!$H91</f>
        <v>#REF!</v>
      </c>
      <c r="N78" s="205" t="e">
        <f>'Summary (9)'!$H91</f>
        <v>#REF!</v>
      </c>
      <c r="O78" s="341" t="e">
        <f>'Summary (9)'!$H91</f>
        <v>#REF!</v>
      </c>
      <c r="P78" s="206" t="e">
        <f>'Summary (9)'!$H91</f>
        <v>#REF!</v>
      </c>
      <c r="Q78" s="204" t="e">
        <f>'Summary (9)'!$K91</f>
        <v>#REF!</v>
      </c>
      <c r="R78" s="205" t="e">
        <f>'Summary (9)'!$K91</f>
        <v>#REF!</v>
      </c>
      <c r="S78" s="205" t="e">
        <f>'Summary (9)'!$K91</f>
        <v>#REF!</v>
      </c>
      <c r="T78" s="205" t="e">
        <f>'Summary (9)'!$K91</f>
        <v>#REF!</v>
      </c>
      <c r="U78" s="205" t="e">
        <f>'Summary (9)'!$K91</f>
        <v>#REF!</v>
      </c>
      <c r="V78" s="341" t="e">
        <f>'Summary (9)'!$K91</f>
        <v>#REF!</v>
      </c>
      <c r="W78" s="206" t="e">
        <f>'Summary (9)'!$K91</f>
        <v>#REF!</v>
      </c>
      <c r="X78" s="204" t="e">
        <f>'Summary (9)'!$N91</f>
        <v>#REF!</v>
      </c>
      <c r="Y78" s="205" t="e">
        <f>'Summary (9)'!$N91</f>
        <v>#REF!</v>
      </c>
      <c r="Z78" s="205" t="e">
        <f>'Summary (9)'!$N91</f>
        <v>#REF!</v>
      </c>
      <c r="AA78" s="205" t="e">
        <f>'Summary (9)'!$N91</f>
        <v>#REF!</v>
      </c>
      <c r="AB78" s="205" t="e">
        <f>'Summary (9)'!$N91</f>
        <v>#REF!</v>
      </c>
      <c r="AC78" s="341" t="e">
        <f>'Summary (9)'!$N91</f>
        <v>#REF!</v>
      </c>
      <c r="AD78" s="206" t="e">
        <f>'Summary (9)'!$N91</f>
        <v>#REF!</v>
      </c>
      <c r="AE78" s="204" t="e">
        <f>'Summary (9)'!$Q91</f>
        <v>#REF!</v>
      </c>
      <c r="AF78" s="205" t="e">
        <f>'Summary (9)'!$Q91</f>
        <v>#REF!</v>
      </c>
      <c r="AG78" s="205" t="e">
        <f>'Summary (9)'!$Q91</f>
        <v>#REF!</v>
      </c>
      <c r="AH78" s="205" t="e">
        <f>'Summary (9)'!$Q91</f>
        <v>#REF!</v>
      </c>
      <c r="AI78" s="205" t="e">
        <f>'Summary (9)'!$Q91</f>
        <v>#REF!</v>
      </c>
      <c r="AJ78" s="341" t="e">
        <f>'Summary (9)'!$Q91</f>
        <v>#REF!</v>
      </c>
      <c r="AK78" s="206" t="e">
        <f>'Summary (9)'!$Q91</f>
        <v>#REF!</v>
      </c>
      <c r="AL78" s="204" t="e">
        <f>'Summary (9)'!$T91</f>
        <v>#REF!</v>
      </c>
      <c r="AM78" s="205" t="e">
        <f>'Summary (9)'!$T91</f>
        <v>#REF!</v>
      </c>
      <c r="AN78" s="205" t="e">
        <f>'Summary (9)'!$T91</f>
        <v>#REF!</v>
      </c>
      <c r="AO78" s="205" t="e">
        <f>'Summary (9)'!$T91</f>
        <v>#REF!</v>
      </c>
      <c r="AP78" s="205" t="e">
        <f>'Summary (9)'!$T91</f>
        <v>#REF!</v>
      </c>
      <c r="AQ78" s="341" t="e">
        <f>'Summary (9)'!$T91</f>
        <v>#REF!</v>
      </c>
      <c r="AR78" s="206" t="e">
        <f>'Summary (9)'!$T91</f>
        <v>#REF!</v>
      </c>
      <c r="AS78" s="204" t="e">
        <f>'Summary (9)'!$W91</f>
        <v>#REF!</v>
      </c>
      <c r="AT78" s="205" t="e">
        <f>'Summary (9)'!$W91</f>
        <v>#REF!</v>
      </c>
      <c r="AU78" s="205" t="e">
        <f>'Summary (9)'!$W91</f>
        <v>#REF!</v>
      </c>
      <c r="AV78" s="205" t="e">
        <f>'Summary (9)'!$W91</f>
        <v>#REF!</v>
      </c>
      <c r="AW78" s="205" t="e">
        <f>'Summary (9)'!$W91</f>
        <v>#REF!</v>
      </c>
      <c r="AX78" s="341" t="e">
        <f>'Summary (9)'!$W91</f>
        <v>#REF!</v>
      </c>
      <c r="AY78" s="206" t="e">
        <f>'Summary (9)'!$W91</f>
        <v>#REF!</v>
      </c>
      <c r="AZ78" s="204" t="e">
        <f>'Summary (9)'!$Z91</f>
        <v>#REF!</v>
      </c>
      <c r="BA78" s="205" t="e">
        <f>'Summary (9)'!$Z91</f>
        <v>#REF!</v>
      </c>
      <c r="BB78" s="205" t="e">
        <f>'Summary (9)'!$Z91</f>
        <v>#REF!</v>
      </c>
      <c r="BC78" s="205" t="e">
        <f>'Summary (9)'!$Z91</f>
        <v>#REF!</v>
      </c>
      <c r="BD78" s="205" t="e">
        <f>'Summary (9)'!$Z91</f>
        <v>#REF!</v>
      </c>
      <c r="BE78" s="341" t="e">
        <f>'Summary (9)'!$Z91</f>
        <v>#REF!</v>
      </c>
      <c r="BF78" s="206" t="e">
        <f>'Summary (9)'!$Z91</f>
        <v>#REF!</v>
      </c>
      <c r="BG78" s="204" t="e">
        <f>'Summary (9)'!$AC91</f>
        <v>#REF!</v>
      </c>
      <c r="BH78" s="205" t="e">
        <f>'Summary (9)'!$AC91</f>
        <v>#REF!</v>
      </c>
      <c r="BI78" s="205" t="e">
        <f>'Summary (9)'!$AC91</f>
        <v>#REF!</v>
      </c>
      <c r="BJ78" s="205" t="e">
        <f>'Summary (9)'!$AC91</f>
        <v>#REF!</v>
      </c>
      <c r="BK78" s="205" t="e">
        <f>'Summary (9)'!$AC91</f>
        <v>#REF!</v>
      </c>
      <c r="BL78" s="341" t="e">
        <f>'Summary (9)'!$AC91</f>
        <v>#REF!</v>
      </c>
      <c r="BM78" s="206" t="e">
        <f>'Summary (9)'!$AC91</f>
        <v>#REF!</v>
      </c>
      <c r="BN78" s="204" t="e">
        <f>'Summary (9)'!$AF91</f>
        <v>#REF!</v>
      </c>
      <c r="BO78" s="205" t="e">
        <f>'Summary (9)'!$AF91</f>
        <v>#REF!</v>
      </c>
      <c r="BP78" s="205" t="e">
        <f>'Summary (9)'!$AF91</f>
        <v>#REF!</v>
      </c>
      <c r="BQ78" s="205" t="e">
        <f>'Summary (9)'!$AF91</f>
        <v>#REF!</v>
      </c>
      <c r="BR78" s="205" t="e">
        <f>'Summary (9)'!$AF91</f>
        <v>#REF!</v>
      </c>
      <c r="BS78" s="341" t="e">
        <f>'Summary (9)'!$AF91</f>
        <v>#REF!</v>
      </c>
      <c r="BT78" s="206" t="e">
        <f>'Summary (9)'!$AF91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BG59:BI59"/>
    <mergeCell ref="BN59:BP59"/>
    <mergeCell ref="A60:B60"/>
    <mergeCell ref="A61:B61"/>
    <mergeCell ref="A62:B62"/>
    <mergeCell ref="BN58:BQ58"/>
    <mergeCell ref="A59:B59"/>
    <mergeCell ref="C59:E59"/>
    <mergeCell ref="J59:L59"/>
    <mergeCell ref="Q59:S59"/>
    <mergeCell ref="X59:Z59"/>
    <mergeCell ref="AE59:AG59"/>
    <mergeCell ref="AL59:AN59"/>
    <mergeCell ref="AS59:AU59"/>
    <mergeCell ref="AZ59:BB59"/>
    <mergeCell ref="X58:AA58"/>
    <mergeCell ref="AE58:AH58"/>
    <mergeCell ref="AL58:AO58"/>
    <mergeCell ref="AS58:AV58"/>
    <mergeCell ref="AZ58:BC58"/>
    <mergeCell ref="BG58:BJ58"/>
    <mergeCell ref="A56:B56"/>
    <mergeCell ref="A57:B57"/>
    <mergeCell ref="A58:B58"/>
    <mergeCell ref="C58:F58"/>
    <mergeCell ref="J58:M58"/>
    <mergeCell ref="Q58:T58"/>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BP11:BQ13"/>
    <mergeCell ref="A15:B15"/>
    <mergeCell ref="A16:B16"/>
    <mergeCell ref="A17:B17"/>
    <mergeCell ref="A18:B18"/>
    <mergeCell ref="A19:B19"/>
    <mergeCell ref="AU11:AV13"/>
    <mergeCell ref="AZ11:BA13"/>
    <mergeCell ref="BB11:BC13"/>
    <mergeCell ref="BG11:BH13"/>
    <mergeCell ref="BI11:BJ13"/>
    <mergeCell ref="BN11:BO13"/>
    <mergeCell ref="Z11:AA13"/>
    <mergeCell ref="AE11:AF13"/>
    <mergeCell ref="AG11:AH13"/>
    <mergeCell ref="AL11:AM13"/>
    <mergeCell ref="AN11:AO13"/>
    <mergeCell ref="AS11:AT13"/>
    <mergeCell ref="BG10:BM10"/>
    <mergeCell ref="BN10:BT10"/>
    <mergeCell ref="BU10:BW10"/>
    <mergeCell ref="C11:D13"/>
    <mergeCell ref="E11:F13"/>
    <mergeCell ref="J11:K13"/>
    <mergeCell ref="L11:M13"/>
    <mergeCell ref="Q11:R13"/>
    <mergeCell ref="S11:T13"/>
    <mergeCell ref="X11:Y13"/>
    <mergeCell ref="BU12:BU13"/>
    <mergeCell ref="BV12:BV13"/>
    <mergeCell ref="BW12:BW13"/>
    <mergeCell ref="A10:B14"/>
    <mergeCell ref="C10:I10"/>
    <mergeCell ref="J10:P10"/>
    <mergeCell ref="Q10:W10"/>
    <mergeCell ref="X10:AD10"/>
    <mergeCell ref="AE10:AK10"/>
    <mergeCell ref="AL10:AR10"/>
    <mergeCell ref="AS10:AY10"/>
    <mergeCell ref="AZ10:BF10"/>
    <mergeCell ref="BN6:BP6"/>
    <mergeCell ref="C9:I9"/>
    <mergeCell ref="J9:P9"/>
    <mergeCell ref="Q9:W9"/>
    <mergeCell ref="X9:AD9"/>
    <mergeCell ref="AE9:AK9"/>
    <mergeCell ref="AL9:AR9"/>
    <mergeCell ref="AS9:AY9"/>
    <mergeCell ref="AZ9:BF9"/>
    <mergeCell ref="BG9:BM9"/>
    <mergeCell ref="BN9:BT9"/>
  </mergeCells>
  <conditionalFormatting sqref="C15:C57 J15:J57 Q15:Q57 X15:X57 AE15:AE57 AL15:AL57 AS15:AS57 AZ15:AZ57 BG15:BG57 BN15:BN57">
    <cfRule type="expression" dxfId="95" priority="12">
      <formula>AND(C15&gt;0,C15&lt;C$79)</formula>
    </cfRule>
  </conditionalFormatting>
  <conditionalFormatting sqref="C15:E57 J15:L57 Q15:S57 X15:Z57 AE15:AG57 AL15:AN57 AS15:AU57 AZ15:BB57 BG15:BI57 BN15:BP57">
    <cfRule type="expression" dxfId="94" priority="9">
      <formula>$A15=""</formula>
    </cfRule>
    <cfRule type="containsBlanks" dxfId="93" priority="11">
      <formula>LEN(TRIM(C15))=0</formula>
    </cfRule>
  </conditionalFormatting>
  <conditionalFormatting sqref="C59:BQ62 BR61 BT61">
    <cfRule type="expression" dxfId="91" priority="634">
      <formula>C$77&gt;C$76</formula>
    </cfRule>
  </conditionalFormatting>
  <conditionalFormatting sqref="C15:BT57 C58 G58:J58 Q58 X58 AE58 AL58 AS58 AZ58 BG58 BN58 N58:P62 U58:W62 AB58:AD62 AI58:AK62 AP58:AR62 AW58:AY62 BD58:BF62 BK58:BM62 BR58:BT62">
    <cfRule type="expression" dxfId="90" priority="6">
      <formula>C$77&gt;C$76</formula>
    </cfRule>
  </conditionalFormatting>
  <conditionalFormatting sqref="N60 P60 U60 W60 AB60 AD60 AI60 AK60 AP60 AR60 AW60 AY60 BD60 BF60 BK60 BM60 BR60 BT60 G60 I60">
    <cfRule type="containsBlanks" dxfId="89" priority="10">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633" id="{A4D0A6A1-7DB0-4278-8C1A-2A0866B347C1}">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637" id="{E64DF41D-6632-4137-B0F0-BA7FCC872146}">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9F67E-5CD1-47A5-97ED-CE7C42FA38A7}">
  <sheetPr>
    <tabColor rgb="FF99CCFF"/>
    <pageSetUpPr fitToPage="1"/>
  </sheetPr>
  <dimension ref="A1:AL125"/>
  <sheetViews>
    <sheetView showGridLines="0" showZeros="0" zoomScaleNormal="100" workbookViewId="0">
      <pane xSplit="1" ySplit="13" topLeftCell="R14"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63" t="str">
        <f>'Summary (9)'!A1</f>
        <v>DEPARTMENT OF HOMELESSNESS AND SUPPORTIVE HOUSING</v>
      </c>
      <c r="B1" s="63"/>
      <c r="C1" s="56"/>
      <c r="D1" s="56"/>
      <c r="E1" s="56"/>
      <c r="F1" s="56"/>
      <c r="G1" s="56"/>
      <c r="AI1" s="437"/>
    </row>
    <row r="2" spans="1:35" ht="15.75">
      <c r="A2" s="63" t="s">
        <v>288</v>
      </c>
      <c r="B2" s="63"/>
      <c r="C2" s="63"/>
      <c r="D2" s="56"/>
      <c r="E2" s="56"/>
      <c r="F2" s="56"/>
      <c r="G2" s="59"/>
    </row>
    <row r="3" spans="1:35" ht="15" customHeight="1">
      <c r="A3" s="68" t="s">
        <v>220</v>
      </c>
      <c r="B3" s="587">
        <f>'Summary (9)'!B3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(9)'!A7</f>
        <v>Provider Name</v>
      </c>
      <c r="B4" s="588">
        <f>'Summary (9)'!B7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(9)'!A8</f>
        <v>Program</v>
      </c>
      <c r="B5" s="588" t="str">
        <f>'Summary (9)'!B8</f>
        <v>RFQ #142 TAY Site in SOMA</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75">
      <c r="A6" s="69" t="str">
        <f>'Summary (9)'!A9</f>
        <v>F$P Contract ID#</v>
      </c>
      <c r="B6" s="589" t="e">
        <f>'Summary (9)'!B9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75">
      <c r="A7" s="69" t="s">
        <v>283</v>
      </c>
      <c r="B7" s="674">
        <f>'Summary (9)'!B12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9" t="e">
        <f>'Summary (9)'!E17</f>
        <v>#REF!</v>
      </c>
      <c r="D8" s="1599"/>
      <c r="E8" s="1599"/>
      <c r="F8" s="1598" t="e">
        <f>'Summary (9)'!H17</f>
        <v>#REF!</v>
      </c>
      <c r="G8" s="1598"/>
      <c r="H8" s="1598"/>
      <c r="I8" s="1598" t="e">
        <f>'Summary (9)'!K17</f>
        <v>#REF!</v>
      </c>
      <c r="J8" s="1598"/>
      <c r="K8" s="1598"/>
      <c r="L8" s="1598" t="e">
        <f>'Summary (9)'!N17</f>
        <v>#REF!</v>
      </c>
      <c r="M8" s="1598"/>
      <c r="N8" s="1598"/>
      <c r="O8" s="1598" t="e">
        <f>'Summary (9)'!Q17</f>
        <v>#REF!</v>
      </c>
      <c r="P8" s="1598"/>
      <c r="Q8" s="1598"/>
      <c r="R8" s="1598" t="e">
        <f>'Summary (9)'!T17</f>
        <v>#REF!</v>
      </c>
      <c r="S8" s="1598"/>
      <c r="T8" s="1598"/>
      <c r="U8" s="1598" t="e">
        <f>'Summary (9)'!W17</f>
        <v>#REF!</v>
      </c>
      <c r="V8" s="1598"/>
      <c r="W8" s="1598"/>
      <c r="X8" s="1598" t="e">
        <f>'Summary (9)'!Z17</f>
        <v>#REF!</v>
      </c>
      <c r="Y8" s="1598"/>
      <c r="Z8" s="1598"/>
      <c r="AA8" s="1598" t="e">
        <f>'Summary (9)'!AC17</f>
        <v>#REF!</v>
      </c>
      <c r="AB8" s="1598"/>
      <c r="AC8" s="1598"/>
      <c r="AD8" s="1598" t="e">
        <f>'Summary (9)'!AF17</f>
        <v>#REF!</v>
      </c>
      <c r="AE8" s="1598"/>
      <c r="AF8" s="1598"/>
    </row>
    <row r="9" spans="1:35" ht="24.75" customHeight="1">
      <c r="C9" s="1607" t="str">
        <f>'Summary (6)'!E18</f>
        <v>Year 1</v>
      </c>
      <c r="D9" s="1608"/>
      <c r="E9" s="1609"/>
      <c r="F9" s="1622" t="str">
        <f>'Summary (6)'!H18</f>
        <v>Year 2</v>
      </c>
      <c r="G9" s="1623"/>
      <c r="H9" s="1624"/>
      <c r="I9" s="1625" t="str">
        <f>'Summary (6)'!K18</f>
        <v>Year 3</v>
      </c>
      <c r="J9" s="1626"/>
      <c r="K9" s="1627"/>
      <c r="L9" s="1628" t="str">
        <f>'Summary (6)'!N18</f>
        <v>Year 4</v>
      </c>
      <c r="M9" s="1629"/>
      <c r="N9" s="1630"/>
      <c r="O9" s="1631" t="str">
        <f>'Summary (6)'!Q18</f>
        <v>Year 5</v>
      </c>
      <c r="P9" s="1632"/>
      <c r="Q9" s="1633"/>
      <c r="R9" s="1634" t="str">
        <f>'Summary (6)'!T18</f>
        <v>Year 6</v>
      </c>
      <c r="S9" s="1635"/>
      <c r="T9" s="1636"/>
      <c r="U9" s="1637" t="str">
        <f>'Summary (6)'!W18</f>
        <v>Year 7</v>
      </c>
      <c r="V9" s="1638"/>
      <c r="W9" s="1639"/>
      <c r="X9" s="1610" t="str">
        <f>'Summary (6)'!Z18</f>
        <v>Year 8</v>
      </c>
      <c r="Y9" s="1611"/>
      <c r="Z9" s="1612"/>
      <c r="AA9" s="1613" t="str">
        <f>'Summary (6)'!AC18</f>
        <v>Year 9</v>
      </c>
      <c r="AB9" s="1614"/>
      <c r="AC9" s="1615"/>
      <c r="AD9" s="1616" t="str">
        <f>'Summary (6)'!AF18</f>
        <v>Year 10</v>
      </c>
      <c r="AE9" s="1617"/>
      <c r="AF9" s="1618"/>
      <c r="AG9" s="1619" t="s">
        <v>259</v>
      </c>
      <c r="AH9" s="1620"/>
      <c r="AI9" s="1621"/>
    </row>
    <row r="10" spans="1:35" s="21" customFormat="1" ht="27" customHeight="1">
      <c r="C10" s="526" t="e">
        <f>'Salary Detail (6)'!G11</f>
        <v>#REF!</v>
      </c>
      <c r="D10" s="527" t="e">
        <f>'Salary Detail (6)'!H11</f>
        <v>#REF!</v>
      </c>
      <c r="E10" s="528" t="e">
        <f>'Salary Detail (6)'!I11</f>
        <v>#REF!</v>
      </c>
      <c r="F10" s="529" t="e">
        <f>'Salary Detail (6)'!N11</f>
        <v>#REF!</v>
      </c>
      <c r="G10" s="530" t="e">
        <f>'Salary Detail (6)'!O11</f>
        <v>#REF!</v>
      </c>
      <c r="H10" s="531" t="e">
        <f>'Salary Detail (6)'!P11</f>
        <v>#REF!</v>
      </c>
      <c r="I10" s="532" t="e">
        <f>'Salary Detail (6)'!U11</f>
        <v>#REF!</v>
      </c>
      <c r="J10" s="533" t="e">
        <f>'Salary Detail (6)'!V11</f>
        <v>#REF!</v>
      </c>
      <c r="K10" s="534" t="e">
        <f>'Salary Detail (6)'!W11</f>
        <v>#REF!</v>
      </c>
      <c r="L10" s="535" t="e">
        <f>'Salary Detail (6)'!AB11</f>
        <v>#REF!</v>
      </c>
      <c r="M10" s="536" t="e">
        <f>'Salary Detail (6)'!AC11</f>
        <v>#REF!</v>
      </c>
      <c r="N10" s="537" t="e">
        <f>'Salary Detail (6)'!AD11</f>
        <v>#REF!</v>
      </c>
      <c r="O10" s="538" t="e">
        <f>'Salary Detail (6)'!AI11</f>
        <v>#REF!</v>
      </c>
      <c r="P10" s="539" t="e">
        <f>'Salary Detail (6)'!AJ11</f>
        <v>#REF!</v>
      </c>
      <c r="Q10" s="540" t="e">
        <f>'Salary Detail (6)'!AK11</f>
        <v>#REF!</v>
      </c>
      <c r="R10" s="541" t="e">
        <f>'Salary Detail (6)'!AP11</f>
        <v>#REF!</v>
      </c>
      <c r="S10" s="542" t="e">
        <f>'Salary Detail (6)'!AQ11</f>
        <v>#REF!</v>
      </c>
      <c r="T10" s="543" t="e">
        <f>'Salary Detail (6)'!AR11</f>
        <v>#REF!</v>
      </c>
      <c r="U10" s="544" t="e">
        <f>'Salary Detail (6)'!AW11</f>
        <v>#REF!</v>
      </c>
      <c r="V10" s="545" t="e">
        <f>'Salary Detail (6)'!AX11</f>
        <v>#REF!</v>
      </c>
      <c r="W10" s="546" t="e">
        <f>'Salary Detail (6)'!AY11</f>
        <v>#REF!</v>
      </c>
      <c r="X10" s="547" t="e">
        <f>'Salary Detail (6)'!BD11</f>
        <v>#REF!</v>
      </c>
      <c r="Y10" s="548" t="e">
        <f>'Salary Detail (6)'!BE11</f>
        <v>#REF!</v>
      </c>
      <c r="Z10" s="549" t="e">
        <f>'Salary Detail (6)'!BF11</f>
        <v>#REF!</v>
      </c>
      <c r="AA10" s="550" t="e">
        <f>'Salary Detail (6)'!BK11</f>
        <v>#REF!</v>
      </c>
      <c r="AB10" s="551" t="e">
        <f>'Salary Detail (6)'!BL11</f>
        <v>#REF!</v>
      </c>
      <c r="AC10" s="552" t="e">
        <f>'Salary Detail (6)'!BM11</f>
        <v>#REF!</v>
      </c>
      <c r="AD10" s="553" t="e">
        <f>'Salary Detail (6)'!BR11</f>
        <v>#REF!</v>
      </c>
      <c r="AE10" s="554" t="e">
        <f>'Salary Detail (6)'!BS11</f>
        <v>#REF!</v>
      </c>
      <c r="AF10" s="555" t="e">
        <f>'Salary Detail (6)'!BT11</f>
        <v>#REF!</v>
      </c>
      <c r="AG10" s="627" t="str">
        <f>'Salary Detail (6)'!BU11</f>
        <v>5/1/2024 - 6/30/2028</v>
      </c>
      <c r="AH10" s="628" t="str">
        <f>'Salary Detail (6)'!BV11</f>
        <v>5/1/2024 - 6/30/2028</v>
      </c>
      <c r="AI10" s="629" t="str">
        <f>'Salary Detail (6)'!BW11</f>
        <v>5/1/2024 - 6/30/2028</v>
      </c>
    </row>
    <row r="11" spans="1:35" s="630" customFormat="1" ht="19.5" customHeight="1">
      <c r="C11" s="784" t="e">
        <f>'Salary Detail (6)'!G12</f>
        <v>#REF!</v>
      </c>
      <c r="D11" s="793" t="e">
        <f>'Salary Detail (6)'!H12</f>
        <v>#REF!</v>
      </c>
      <c r="E11" s="794" t="str">
        <f>'Salary Detail (6)'!I12</f>
        <v>0 Months</v>
      </c>
      <c r="F11" s="787" t="e">
        <f>'Salary Detail (6)'!N12</f>
        <v>#REF!</v>
      </c>
      <c r="G11" s="795" t="e">
        <f>'Salary Detail (6)'!O12</f>
        <v>#REF!</v>
      </c>
      <c r="H11" s="789" t="str">
        <f>'Salary Detail (6)'!P12</f>
        <v>12 Months</v>
      </c>
      <c r="I11" s="796" t="e">
        <f>'Salary Detail (6)'!U12</f>
        <v>#REF!</v>
      </c>
      <c r="J11" s="797" t="e">
        <f>'Salary Detail (6)'!V12</f>
        <v>#REF!</v>
      </c>
      <c r="K11" s="798" t="str">
        <f>'Salary Detail (6)'!W12</f>
        <v>12 Months</v>
      </c>
      <c r="L11" s="760" t="e">
        <f>'Salary Detail (6)'!AB12</f>
        <v>#REF!</v>
      </c>
      <c r="M11" s="799" t="e">
        <f>'Salary Detail (6)'!AC12</f>
        <v>#REF!</v>
      </c>
      <c r="N11" s="762" t="str">
        <f>'Salary Detail (6)'!AD12</f>
        <v>12 Months</v>
      </c>
      <c r="O11" s="763" t="e">
        <f>'Salary Detail (6)'!AI12</f>
        <v>#REF!</v>
      </c>
      <c r="P11" s="800" t="e">
        <f>'Salary Detail (6)'!AJ12</f>
        <v>#REF!</v>
      </c>
      <c r="Q11" s="765" t="str">
        <f>'Salary Detail (6)'!AK12</f>
        <v>12 Months</v>
      </c>
      <c r="R11" s="766" t="e">
        <f>'Salary Detail (6)'!AP12</f>
        <v>#REF!</v>
      </c>
      <c r="S11" s="801" t="e">
        <f>'Salary Detail (6)'!AQ12</f>
        <v>#REF!</v>
      </c>
      <c r="T11" s="768" t="e">
        <f>'Salary Detail (6)'!AR12</f>
        <v>#REF!</v>
      </c>
      <c r="U11" s="769" t="e">
        <f>'Salary Detail (6)'!AW12</f>
        <v>#REF!</v>
      </c>
      <c r="V11" s="802" t="e">
        <f>'Salary Detail (6)'!AX12</f>
        <v>#REF!</v>
      </c>
      <c r="W11" s="771" t="e">
        <f>'Salary Detail (6)'!AY12</f>
        <v>#REF!</v>
      </c>
      <c r="X11" s="772" t="e">
        <f>'Salary Detail (6)'!BD12</f>
        <v>#REF!</v>
      </c>
      <c r="Y11" s="803" t="e">
        <f>'Salary Detail (6)'!BE12</f>
        <v>#REF!</v>
      </c>
      <c r="Z11" s="774" t="e">
        <f>'Salary Detail (6)'!BF12</f>
        <v>#REF!</v>
      </c>
      <c r="AA11" s="775" t="e">
        <f>'Salary Detail (6)'!BK12</f>
        <v>#REF!</v>
      </c>
      <c r="AB11" s="804" t="e">
        <f>'Salary Detail (6)'!BL12</f>
        <v>#REF!</v>
      </c>
      <c r="AC11" s="777" t="e">
        <f>'Salary Detail (6)'!BM12</f>
        <v>#REF!</v>
      </c>
      <c r="AD11" s="778" t="e">
        <f>'Salary Detail (6)'!BR12</f>
        <v>#REF!</v>
      </c>
      <c r="AE11" s="805" t="e">
        <f>'Salary Detail (6)'!BS12</f>
        <v>#REF!</v>
      </c>
      <c r="AF11" s="780" t="e">
        <f>'Salary Detail (6)'!BT12</f>
        <v>#REF!</v>
      </c>
      <c r="AG11" s="1640" t="e">
        <f>'Salary Detail (6)'!BU12</f>
        <v>#REF!</v>
      </c>
      <c r="AH11" s="1642" t="e">
        <f>'Salary Detail (6)'!BV12</f>
        <v>#REF!</v>
      </c>
      <c r="AI11" s="1644" t="str">
        <f>'Salary Detail (6)'!BW12</f>
        <v>New</v>
      </c>
    </row>
    <row r="12" spans="1:35" s="630" customFormat="1" ht="19.5" customHeight="1">
      <c r="C12" s="784" t="e">
        <f>'Salary Detail (6)'!G13</f>
        <v>#REF!</v>
      </c>
      <c r="D12" s="785" t="e">
        <f>'Salary Detail (6)'!H13</f>
        <v>#REF!</v>
      </c>
      <c r="E12" s="786" t="str">
        <f>'Salary Detail (6)'!I13</f>
        <v>New</v>
      </c>
      <c r="F12" s="787" t="e">
        <f>'Salary Detail (6)'!N13</f>
        <v>#REF!</v>
      </c>
      <c r="G12" s="788" t="e">
        <f>'Salary Detail (6)'!O13</f>
        <v>#REF!</v>
      </c>
      <c r="H12" s="789" t="str">
        <f>'Salary Detail (6)'!P13</f>
        <v>New</v>
      </c>
      <c r="I12" s="790" t="e">
        <f>'Salary Detail (6)'!U13</f>
        <v>#REF!</v>
      </c>
      <c r="J12" s="791" t="e">
        <f>'Salary Detail (6)'!V13</f>
        <v>#REF!</v>
      </c>
      <c r="K12" s="792" t="str">
        <f>'Salary Detail (6)'!W13</f>
        <v>New</v>
      </c>
      <c r="L12" s="760" t="e">
        <f>'Salary Detail (6)'!AB13</f>
        <v>#REF!</v>
      </c>
      <c r="M12" s="761" t="e">
        <f>'Salary Detail (6)'!AC13</f>
        <v>#REF!</v>
      </c>
      <c r="N12" s="762" t="str">
        <f>'Salary Detail (6)'!AD13</f>
        <v>New</v>
      </c>
      <c r="O12" s="763" t="e">
        <f>'Salary Detail (6)'!AI13</f>
        <v>#REF!</v>
      </c>
      <c r="P12" s="764" t="e">
        <f>'Salary Detail (6)'!AJ13</f>
        <v>#REF!</v>
      </c>
      <c r="Q12" s="765" t="str">
        <f>'Salary Detail (6)'!AK13</f>
        <v>New</v>
      </c>
      <c r="R12" s="766" t="e">
        <f>'Salary Detail (6)'!AP13</f>
        <v>#REF!</v>
      </c>
      <c r="S12" s="767" t="e">
        <f>'Salary Detail (6)'!AQ13</f>
        <v>#REF!</v>
      </c>
      <c r="T12" s="768" t="str">
        <f>'Salary Detail (6)'!AR13</f>
        <v>New</v>
      </c>
      <c r="U12" s="769" t="e">
        <f>'Salary Detail (6)'!AW13</f>
        <v>#REF!</v>
      </c>
      <c r="V12" s="770" t="e">
        <f>'Salary Detail (6)'!AX13</f>
        <v>#REF!</v>
      </c>
      <c r="W12" s="771" t="str">
        <f>'Salary Detail (6)'!AY13</f>
        <v>New</v>
      </c>
      <c r="X12" s="772" t="e">
        <f>'Salary Detail (6)'!BD13</f>
        <v>#REF!</v>
      </c>
      <c r="Y12" s="773" t="e">
        <f>'Salary Detail (6)'!BE13</f>
        <v>#REF!</v>
      </c>
      <c r="Z12" s="774" t="str">
        <f>'Salary Detail (6)'!BF13</f>
        <v>New</v>
      </c>
      <c r="AA12" s="775" t="e">
        <f>'Salary Detail (6)'!BK13</f>
        <v>#REF!</v>
      </c>
      <c r="AB12" s="776" t="e">
        <f>'Salary Detail (6)'!BL13</f>
        <v>#REF!</v>
      </c>
      <c r="AC12" s="777" t="str">
        <f>'Salary Detail (6)'!BM13</f>
        <v>New</v>
      </c>
      <c r="AD12" s="778" t="e">
        <f>'Salary Detail (6)'!BR13</f>
        <v>#REF!</v>
      </c>
      <c r="AE12" s="779" t="e">
        <f>'Salary Detail (6)'!BS13</f>
        <v>#REF!</v>
      </c>
      <c r="AF12" s="780" t="str">
        <f>'Salary Detail (6)'!BT13</f>
        <v>New</v>
      </c>
      <c r="AG12" s="1641"/>
      <c r="AH12" s="1643"/>
      <c r="AI12" s="1645"/>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2" t="s">
        <v>291</v>
      </c>
      <c r="B14" s="1606"/>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2" t="s">
        <v>292</v>
      </c>
      <c r="B15" s="1606"/>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2" t="s">
        <v>293</v>
      </c>
      <c r="B16" s="1606"/>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2" t="s">
        <v>294</v>
      </c>
      <c r="B17" s="1606"/>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2" t="s">
        <v>295</v>
      </c>
      <c r="B18" s="1606"/>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2" t="s">
        <v>296</v>
      </c>
      <c r="B19" s="1606"/>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2" t="s">
        <v>297</v>
      </c>
      <c r="B20" s="1606"/>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2" t="s">
        <v>298</v>
      </c>
      <c r="B21" s="1606"/>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2" t="s">
        <v>299</v>
      </c>
      <c r="B22" s="1606"/>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3"/>
      <c r="B23" s="1600"/>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3"/>
      <c r="B24" s="1600"/>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3"/>
      <c r="B25" s="1600"/>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3"/>
      <c r="B26" s="1600"/>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3"/>
      <c r="B27" s="1600"/>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3"/>
      <c r="B28" s="1600"/>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3"/>
      <c r="B29" s="1600"/>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3"/>
      <c r="B30" s="1600"/>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3"/>
      <c r="B31" s="1600"/>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3"/>
      <c r="B32" s="1600"/>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3"/>
      <c r="B33" s="1600"/>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3"/>
      <c r="B34" s="1600"/>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3"/>
      <c r="B35" s="1600"/>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3"/>
      <c r="B36" s="1600"/>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3"/>
      <c r="B37" s="1600"/>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3"/>
      <c r="B38" s="1600"/>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3"/>
      <c r="B39" s="1600"/>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3"/>
      <c r="B40" s="1600"/>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3"/>
      <c r="B41" s="1600"/>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3"/>
      <c r="B42" s="1600"/>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3"/>
      <c r="B43" s="1600"/>
      <c r="C43" s="343"/>
      <c r="D43" s="353">
        <f t="shared" si="0"/>
        <v>0</v>
      </c>
      <c r="E43" s="344"/>
      <c r="F43" s="343"/>
      <c r="G43" s="353">
        <f t="shared" si="1"/>
        <v>0</v>
      </c>
      <c r="H43" s="357"/>
      <c r="I43" s="343"/>
      <c r="J43" s="353">
        <f t="shared" si="2"/>
        <v>0</v>
      </c>
      <c r="K43" s="357"/>
      <c r="L43" s="343"/>
      <c r="M43" s="353">
        <f t="shared" si="3"/>
        <v>0</v>
      </c>
      <c r="N43" s="357"/>
      <c r="O43" s="343"/>
      <c r="P43" s="353">
        <f t="shared" si="4"/>
        <v>0</v>
      </c>
      <c r="Q43" s="357"/>
      <c r="R43" s="343"/>
      <c r="S43" s="353">
        <f t="shared" si="5"/>
        <v>0</v>
      </c>
      <c r="T43" s="357"/>
      <c r="U43" s="343"/>
      <c r="V43" s="353">
        <f t="shared" si="6"/>
        <v>0</v>
      </c>
      <c r="W43" s="357"/>
      <c r="X43" s="343"/>
      <c r="Y43" s="353">
        <f t="shared" si="7"/>
        <v>0</v>
      </c>
      <c r="Z43" s="357"/>
      <c r="AA43" s="343"/>
      <c r="AB43" s="353">
        <f t="shared" si="8"/>
        <v>0</v>
      </c>
      <c r="AC43" s="357"/>
      <c r="AD43" s="343"/>
      <c r="AE43" s="353">
        <f t="shared" si="9"/>
        <v>0</v>
      </c>
      <c r="AF43" s="357"/>
      <c r="AG43" s="360">
        <f t="shared" si="11"/>
        <v>0</v>
      </c>
      <c r="AH43" s="361">
        <f t="shared" si="11"/>
        <v>0</v>
      </c>
      <c r="AI43" s="557">
        <f t="shared" si="11"/>
        <v>0</v>
      </c>
      <c r="AJ43"/>
      <c r="AK43"/>
      <c r="AL43"/>
    </row>
    <row r="44" spans="1:38" s="342" customFormat="1" ht="17.25" customHeight="1">
      <c r="A44" s="1343"/>
      <c r="B44" s="1600"/>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3"/>
      <c r="B45" s="1600"/>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3"/>
      <c r="B46" s="1600"/>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3"/>
      <c r="B47" s="1600"/>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3"/>
      <c r="B48" s="1600"/>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3"/>
      <c r="B49" s="1600"/>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3"/>
      <c r="B50" s="1600"/>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3"/>
      <c r="B51" s="1600"/>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3"/>
      <c r="B52" s="1600"/>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3"/>
      <c r="B53" s="1600"/>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3"/>
      <c r="B54" s="1600"/>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3"/>
      <c r="B55" s="1600"/>
      <c r="C55" s="343"/>
      <c r="D55" s="353">
        <f t="shared" si="0"/>
        <v>0</v>
      </c>
      <c r="E55" s="344"/>
      <c r="F55" s="343"/>
      <c r="G55" s="353">
        <f t="shared" si="1"/>
        <v>0</v>
      </c>
      <c r="H55" s="344"/>
      <c r="I55" s="343"/>
      <c r="J55" s="353">
        <f t="shared" si="2"/>
        <v>0</v>
      </c>
      <c r="K55" s="344"/>
      <c r="L55" s="343"/>
      <c r="M55" s="353">
        <f t="shared" si="3"/>
        <v>0</v>
      </c>
      <c r="N55" s="344"/>
      <c r="O55" s="343"/>
      <c r="P55" s="353">
        <f t="shared" si="4"/>
        <v>0</v>
      </c>
      <c r="Q55" s="344"/>
      <c r="R55" s="343"/>
      <c r="S55" s="353">
        <f t="shared" si="5"/>
        <v>0</v>
      </c>
      <c r="T55" s="344"/>
      <c r="U55" s="343"/>
      <c r="V55" s="353">
        <f t="shared" si="6"/>
        <v>0</v>
      </c>
      <c r="W55" s="344"/>
      <c r="X55" s="343"/>
      <c r="Y55" s="353">
        <f t="shared" si="7"/>
        <v>0</v>
      </c>
      <c r="Z55" s="344"/>
      <c r="AA55" s="343"/>
      <c r="AB55" s="353">
        <f t="shared" si="8"/>
        <v>0</v>
      </c>
      <c r="AC55" s="344"/>
      <c r="AD55" s="343"/>
      <c r="AE55" s="353">
        <f t="shared" si="9"/>
        <v>0</v>
      </c>
      <c r="AF55" s="344"/>
      <c r="AG55" s="360">
        <f t="shared" si="11"/>
        <v>0</v>
      </c>
      <c r="AH55" s="361">
        <f t="shared" si="11"/>
        <v>0</v>
      </c>
      <c r="AI55" s="557">
        <f t="shared" si="11"/>
        <v>0</v>
      </c>
    </row>
    <row r="56" spans="1:38" s="342" customFormat="1" ht="17.25" customHeight="1">
      <c r="A56" s="1348" t="s">
        <v>300</v>
      </c>
      <c r="B56" s="1601"/>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3"/>
      <c r="B57" s="1600"/>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3"/>
      <c r="B58" s="1600"/>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3"/>
      <c r="B59" s="1600"/>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3"/>
      <c r="B60" s="1600"/>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3"/>
      <c r="B61" s="1600"/>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3"/>
      <c r="B62" s="1600"/>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3"/>
      <c r="B63" s="1600"/>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3"/>
      <c r="B64" s="1600"/>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12">SUM(C64,F64,I64,L64,O64,R64,U64,X64,AA64,AD64)</f>
        <v>0</v>
      </c>
      <c r="AH64" s="361">
        <f t="shared" si="12"/>
        <v>0</v>
      </c>
      <c r="AI64" s="557">
        <f t="shared" si="12"/>
        <v>0</v>
      </c>
    </row>
    <row r="65" spans="1:37" s="342" customFormat="1" ht="17.25" customHeight="1">
      <c r="A65" s="1343"/>
      <c r="B65" s="1600"/>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12"/>
        <v>0</v>
      </c>
      <c r="AH65" s="361">
        <f t="shared" si="12"/>
        <v>0</v>
      </c>
      <c r="AI65" s="557">
        <f t="shared" si="12"/>
        <v>0</v>
      </c>
    </row>
    <row r="66" spans="1:37" s="342" customFormat="1" ht="17.25" customHeight="1">
      <c r="A66" s="1343"/>
      <c r="B66" s="1600"/>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12"/>
        <v>0</v>
      </c>
      <c r="AH66" s="361">
        <f t="shared" si="12"/>
        <v>0</v>
      </c>
      <c r="AI66" s="557">
        <f t="shared" si="12"/>
        <v>0</v>
      </c>
    </row>
    <row r="67" spans="1:37" s="342" customFormat="1" ht="15" customHeight="1">
      <c r="A67" s="1343"/>
      <c r="B67" s="1600"/>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5" t="s">
        <v>301</v>
      </c>
      <c r="B68" s="1602"/>
      <c r="C68" s="356">
        <f t="shared" ref="C68:AF68" si="13">ROUND(SUM(C14:C67),0)</f>
        <v>0</v>
      </c>
      <c r="D68" s="355">
        <f t="shared" si="13"/>
        <v>0</v>
      </c>
      <c r="E68" s="357">
        <f t="shared" si="13"/>
        <v>0</v>
      </c>
      <c r="F68" s="356">
        <f t="shared" si="13"/>
        <v>0</v>
      </c>
      <c r="G68" s="355">
        <f t="shared" si="13"/>
        <v>0</v>
      </c>
      <c r="H68" s="357">
        <f t="shared" si="13"/>
        <v>0</v>
      </c>
      <c r="I68" s="356">
        <f t="shared" si="13"/>
        <v>0</v>
      </c>
      <c r="J68" s="355">
        <f t="shared" si="13"/>
        <v>0</v>
      </c>
      <c r="K68" s="357">
        <f t="shared" si="13"/>
        <v>0</v>
      </c>
      <c r="L68" s="356">
        <f t="shared" si="13"/>
        <v>0</v>
      </c>
      <c r="M68" s="355">
        <f t="shared" si="13"/>
        <v>0</v>
      </c>
      <c r="N68" s="357">
        <f t="shared" si="13"/>
        <v>0</v>
      </c>
      <c r="O68" s="356">
        <f t="shared" si="13"/>
        <v>0</v>
      </c>
      <c r="P68" s="355">
        <f t="shared" si="13"/>
        <v>0</v>
      </c>
      <c r="Q68" s="357">
        <f t="shared" si="13"/>
        <v>0</v>
      </c>
      <c r="R68" s="356">
        <f t="shared" si="13"/>
        <v>0</v>
      </c>
      <c r="S68" s="355">
        <f t="shared" si="13"/>
        <v>0</v>
      </c>
      <c r="T68" s="357">
        <f t="shared" si="13"/>
        <v>0</v>
      </c>
      <c r="U68" s="356">
        <f t="shared" si="13"/>
        <v>0</v>
      </c>
      <c r="V68" s="355">
        <f t="shared" si="13"/>
        <v>0</v>
      </c>
      <c r="W68" s="357">
        <f t="shared" si="13"/>
        <v>0</v>
      </c>
      <c r="X68" s="356">
        <f t="shared" si="13"/>
        <v>0</v>
      </c>
      <c r="Y68" s="355">
        <f t="shared" si="13"/>
        <v>0</v>
      </c>
      <c r="Z68" s="357">
        <f t="shared" si="13"/>
        <v>0</v>
      </c>
      <c r="AA68" s="356">
        <f t="shared" si="13"/>
        <v>0</v>
      </c>
      <c r="AB68" s="355">
        <f t="shared" si="13"/>
        <v>0</v>
      </c>
      <c r="AC68" s="357">
        <f t="shared" si="13"/>
        <v>0</v>
      </c>
      <c r="AD68" s="356">
        <f t="shared" si="13"/>
        <v>0</v>
      </c>
      <c r="AE68" s="355">
        <f t="shared" si="13"/>
        <v>0</v>
      </c>
      <c r="AF68" s="357">
        <f t="shared" si="13"/>
        <v>0</v>
      </c>
      <c r="AG68" s="358">
        <f t="shared" ref="AG68:AI68" si="14">SUM(AG14:AG66)</f>
        <v>0</v>
      </c>
      <c r="AH68" s="359">
        <f t="shared" si="14"/>
        <v>0</v>
      </c>
      <c r="AI68" s="357">
        <f t="shared" si="14"/>
        <v>0</v>
      </c>
    </row>
    <row r="69" spans="1:37" s="342" customFormat="1" ht="17.25" customHeight="1">
      <c r="A69" s="1351"/>
      <c r="B69" s="1605"/>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0" t="s">
        <v>302</v>
      </c>
      <c r="B70" s="1604"/>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3"/>
      <c r="B71" s="1600"/>
      <c r="C71" s="343"/>
      <c r="D71" s="353">
        <f t="shared" ref="D71:D91" si="15">E71-C71</f>
        <v>0</v>
      </c>
      <c r="E71" s="344"/>
      <c r="F71" s="343"/>
      <c r="G71" s="353">
        <f t="shared" ref="G71:G91" si="16">H71-F71</f>
        <v>0</v>
      </c>
      <c r="H71" s="344"/>
      <c r="I71" s="343"/>
      <c r="J71" s="353">
        <f t="shared" ref="J71:J90" si="17">K71-I71</f>
        <v>0</v>
      </c>
      <c r="K71" s="344"/>
      <c r="L71" s="343"/>
      <c r="M71" s="353">
        <f t="shared" ref="M71:M91" si="18">N71-L71</f>
        <v>0</v>
      </c>
      <c r="N71" s="344"/>
      <c r="O71" s="343"/>
      <c r="P71" s="353">
        <f t="shared" ref="P71:P91" si="19">Q71-O71</f>
        <v>0</v>
      </c>
      <c r="Q71" s="344"/>
      <c r="R71" s="343"/>
      <c r="S71" s="353">
        <f t="shared" ref="S71:S91" si="20">T71-R71</f>
        <v>0</v>
      </c>
      <c r="T71" s="344"/>
      <c r="U71" s="343"/>
      <c r="V71" s="353">
        <f t="shared" ref="V71:V91" si="21">W71-U71</f>
        <v>0</v>
      </c>
      <c r="W71" s="344"/>
      <c r="X71" s="343"/>
      <c r="Y71" s="353">
        <f t="shared" ref="Y71:Y91" si="22">Z71-X71</f>
        <v>0</v>
      </c>
      <c r="Z71" s="344"/>
      <c r="AA71" s="343"/>
      <c r="AB71" s="353">
        <f t="shared" ref="AB71:AB91" si="23">AC71-AA71</f>
        <v>0</v>
      </c>
      <c r="AC71" s="344"/>
      <c r="AD71" s="343"/>
      <c r="AE71" s="353">
        <f t="shared" ref="AE71:AE91" si="24">AF71-AD71</f>
        <v>0</v>
      </c>
      <c r="AF71" s="344"/>
      <c r="AG71" s="360">
        <f t="shared" ref="AG71:AI91" si="25">SUM(C71,F71,I71,L71,O71,R71,U71,X71,AA71,AD71)</f>
        <v>0</v>
      </c>
      <c r="AH71" s="361">
        <f t="shared" si="25"/>
        <v>0</v>
      </c>
      <c r="AI71" s="557">
        <f t="shared" si="25"/>
        <v>0</v>
      </c>
      <c r="AK71" s="438"/>
    </row>
    <row r="72" spans="1:37" s="342" customFormat="1" ht="17.25" customHeight="1">
      <c r="A72" s="1343"/>
      <c r="B72" s="1600"/>
      <c r="C72" s="343"/>
      <c r="D72" s="353">
        <f t="shared" si="15"/>
        <v>0</v>
      </c>
      <c r="E72" s="344"/>
      <c r="F72" s="343"/>
      <c r="G72" s="353">
        <f t="shared" si="16"/>
        <v>0</v>
      </c>
      <c r="H72" s="344"/>
      <c r="I72" s="343"/>
      <c r="J72" s="353">
        <f t="shared" si="17"/>
        <v>0</v>
      </c>
      <c r="K72" s="344"/>
      <c r="L72" s="343"/>
      <c r="M72" s="353">
        <f t="shared" si="18"/>
        <v>0</v>
      </c>
      <c r="N72" s="344"/>
      <c r="O72" s="343"/>
      <c r="P72" s="353">
        <f t="shared" si="19"/>
        <v>0</v>
      </c>
      <c r="Q72" s="344"/>
      <c r="R72" s="343"/>
      <c r="S72" s="353">
        <f t="shared" si="20"/>
        <v>0</v>
      </c>
      <c r="T72" s="344"/>
      <c r="U72" s="343"/>
      <c r="V72" s="353">
        <f t="shared" si="21"/>
        <v>0</v>
      </c>
      <c r="W72" s="344"/>
      <c r="X72" s="343"/>
      <c r="Y72" s="353">
        <f t="shared" si="22"/>
        <v>0</v>
      </c>
      <c r="Z72" s="344"/>
      <c r="AA72" s="343"/>
      <c r="AB72" s="353">
        <f t="shared" si="23"/>
        <v>0</v>
      </c>
      <c r="AC72" s="344"/>
      <c r="AD72" s="343"/>
      <c r="AE72" s="353">
        <f t="shared" si="24"/>
        <v>0</v>
      </c>
      <c r="AF72" s="344"/>
      <c r="AG72" s="360">
        <f t="shared" si="25"/>
        <v>0</v>
      </c>
      <c r="AH72" s="361">
        <f t="shared" si="25"/>
        <v>0</v>
      </c>
      <c r="AI72" s="557">
        <f t="shared" si="25"/>
        <v>0</v>
      </c>
      <c r="AK72" s="438"/>
    </row>
    <row r="73" spans="1:37" s="342" customFormat="1" ht="17.25" customHeight="1">
      <c r="A73" s="1343"/>
      <c r="B73" s="1600"/>
      <c r="C73" s="343"/>
      <c r="D73" s="353">
        <f t="shared" si="15"/>
        <v>0</v>
      </c>
      <c r="E73" s="344"/>
      <c r="F73" s="343"/>
      <c r="G73" s="353">
        <f t="shared" si="16"/>
        <v>0</v>
      </c>
      <c r="H73" s="344"/>
      <c r="I73" s="343"/>
      <c r="J73" s="353">
        <f t="shared" si="17"/>
        <v>0</v>
      </c>
      <c r="K73" s="344"/>
      <c r="L73" s="343"/>
      <c r="M73" s="353">
        <f t="shared" si="18"/>
        <v>0</v>
      </c>
      <c r="N73" s="344"/>
      <c r="O73" s="343"/>
      <c r="P73" s="353">
        <f t="shared" si="19"/>
        <v>0</v>
      </c>
      <c r="Q73" s="344"/>
      <c r="R73" s="343"/>
      <c r="S73" s="353">
        <f t="shared" si="20"/>
        <v>0</v>
      </c>
      <c r="T73" s="344"/>
      <c r="U73" s="343"/>
      <c r="V73" s="353">
        <f t="shared" si="21"/>
        <v>0</v>
      </c>
      <c r="W73" s="344"/>
      <c r="X73" s="343"/>
      <c r="Y73" s="353">
        <f t="shared" si="22"/>
        <v>0</v>
      </c>
      <c r="Z73" s="344"/>
      <c r="AA73" s="343"/>
      <c r="AB73" s="353">
        <f t="shared" si="23"/>
        <v>0</v>
      </c>
      <c r="AC73" s="344"/>
      <c r="AD73" s="343"/>
      <c r="AE73" s="353">
        <f t="shared" si="24"/>
        <v>0</v>
      </c>
      <c r="AF73" s="344"/>
      <c r="AG73" s="360">
        <f t="shared" si="25"/>
        <v>0</v>
      </c>
      <c r="AH73" s="361">
        <f t="shared" si="25"/>
        <v>0</v>
      </c>
      <c r="AI73" s="557">
        <f t="shared" si="25"/>
        <v>0</v>
      </c>
      <c r="AK73" s="438"/>
    </row>
    <row r="74" spans="1:37" s="342" customFormat="1" ht="17.25" customHeight="1">
      <c r="A74" s="1343"/>
      <c r="B74" s="1600"/>
      <c r="C74" s="343"/>
      <c r="D74" s="353">
        <f t="shared" si="15"/>
        <v>0</v>
      </c>
      <c r="E74" s="344"/>
      <c r="F74" s="343"/>
      <c r="G74" s="353">
        <f t="shared" si="16"/>
        <v>0</v>
      </c>
      <c r="H74" s="344"/>
      <c r="I74" s="343"/>
      <c r="J74" s="353">
        <f t="shared" si="17"/>
        <v>0</v>
      </c>
      <c r="K74" s="344"/>
      <c r="L74" s="343"/>
      <c r="M74" s="353">
        <f t="shared" si="18"/>
        <v>0</v>
      </c>
      <c r="N74" s="344"/>
      <c r="O74" s="343"/>
      <c r="P74" s="353">
        <f t="shared" si="19"/>
        <v>0</v>
      </c>
      <c r="Q74" s="344"/>
      <c r="R74" s="343"/>
      <c r="S74" s="353">
        <f t="shared" si="20"/>
        <v>0</v>
      </c>
      <c r="T74" s="344"/>
      <c r="U74" s="343"/>
      <c r="V74" s="353">
        <f t="shared" si="21"/>
        <v>0</v>
      </c>
      <c r="W74" s="344"/>
      <c r="X74" s="343"/>
      <c r="Y74" s="353">
        <f t="shared" si="22"/>
        <v>0</v>
      </c>
      <c r="Z74" s="344"/>
      <c r="AA74" s="343"/>
      <c r="AB74" s="353">
        <f t="shared" si="23"/>
        <v>0</v>
      </c>
      <c r="AC74" s="344"/>
      <c r="AD74" s="343"/>
      <c r="AE74" s="353">
        <f t="shared" si="24"/>
        <v>0</v>
      </c>
      <c r="AF74" s="344"/>
      <c r="AG74" s="360">
        <f t="shared" si="25"/>
        <v>0</v>
      </c>
      <c r="AH74" s="361">
        <f t="shared" si="25"/>
        <v>0</v>
      </c>
      <c r="AI74" s="557">
        <f t="shared" si="25"/>
        <v>0</v>
      </c>
      <c r="AK74" s="438"/>
    </row>
    <row r="75" spans="1:37" s="342" customFormat="1" ht="17.25" customHeight="1">
      <c r="A75" s="1343"/>
      <c r="B75" s="1600"/>
      <c r="C75" s="343"/>
      <c r="D75" s="353">
        <f t="shared" si="15"/>
        <v>0</v>
      </c>
      <c r="E75" s="344"/>
      <c r="F75" s="343"/>
      <c r="G75" s="353">
        <f t="shared" si="16"/>
        <v>0</v>
      </c>
      <c r="H75" s="344"/>
      <c r="I75" s="343"/>
      <c r="J75" s="353">
        <f t="shared" si="17"/>
        <v>0</v>
      </c>
      <c r="K75" s="344"/>
      <c r="L75" s="343"/>
      <c r="M75" s="353">
        <f t="shared" si="18"/>
        <v>0</v>
      </c>
      <c r="N75" s="344"/>
      <c r="O75" s="343"/>
      <c r="P75" s="353">
        <f t="shared" si="19"/>
        <v>0</v>
      </c>
      <c r="Q75" s="344"/>
      <c r="R75" s="343"/>
      <c r="S75" s="353">
        <f t="shared" si="20"/>
        <v>0</v>
      </c>
      <c r="T75" s="344"/>
      <c r="U75" s="343"/>
      <c r="V75" s="353">
        <f t="shared" si="21"/>
        <v>0</v>
      </c>
      <c r="W75" s="344"/>
      <c r="X75" s="343"/>
      <c r="Y75" s="353">
        <f t="shared" si="22"/>
        <v>0</v>
      </c>
      <c r="Z75" s="344"/>
      <c r="AA75" s="343"/>
      <c r="AB75" s="353">
        <f t="shared" si="23"/>
        <v>0</v>
      </c>
      <c r="AC75" s="344"/>
      <c r="AD75" s="343"/>
      <c r="AE75" s="353">
        <f t="shared" si="24"/>
        <v>0</v>
      </c>
      <c r="AF75" s="344"/>
      <c r="AG75" s="360">
        <f t="shared" si="25"/>
        <v>0</v>
      </c>
      <c r="AH75" s="361">
        <f t="shared" si="25"/>
        <v>0</v>
      </c>
      <c r="AI75" s="557">
        <f t="shared" si="25"/>
        <v>0</v>
      </c>
      <c r="AK75" s="438"/>
    </row>
    <row r="76" spans="1:37" s="342" customFormat="1" ht="17.25" customHeight="1">
      <c r="A76" s="1343"/>
      <c r="B76" s="1600"/>
      <c r="C76" s="343"/>
      <c r="D76" s="353">
        <f t="shared" si="15"/>
        <v>0</v>
      </c>
      <c r="E76" s="344"/>
      <c r="F76" s="343"/>
      <c r="G76" s="353">
        <f t="shared" si="16"/>
        <v>0</v>
      </c>
      <c r="H76" s="344"/>
      <c r="I76" s="343"/>
      <c r="J76" s="353">
        <f t="shared" si="17"/>
        <v>0</v>
      </c>
      <c r="K76" s="344"/>
      <c r="L76" s="343"/>
      <c r="M76" s="353">
        <f t="shared" si="18"/>
        <v>0</v>
      </c>
      <c r="N76" s="344"/>
      <c r="O76" s="343"/>
      <c r="P76" s="353">
        <f t="shared" si="19"/>
        <v>0</v>
      </c>
      <c r="Q76" s="344"/>
      <c r="R76" s="343"/>
      <c r="S76" s="353">
        <f t="shared" si="20"/>
        <v>0</v>
      </c>
      <c r="T76" s="344"/>
      <c r="U76" s="343"/>
      <c r="V76" s="353">
        <f t="shared" si="21"/>
        <v>0</v>
      </c>
      <c r="W76" s="344"/>
      <c r="X76" s="343"/>
      <c r="Y76" s="353">
        <f t="shared" si="22"/>
        <v>0</v>
      </c>
      <c r="Z76" s="344"/>
      <c r="AA76" s="343"/>
      <c r="AB76" s="353">
        <f t="shared" si="23"/>
        <v>0</v>
      </c>
      <c r="AC76" s="344"/>
      <c r="AD76" s="343"/>
      <c r="AE76" s="353">
        <f t="shared" si="24"/>
        <v>0</v>
      </c>
      <c r="AF76" s="344"/>
      <c r="AG76" s="360">
        <f t="shared" si="25"/>
        <v>0</v>
      </c>
      <c r="AH76" s="361">
        <f t="shared" si="25"/>
        <v>0</v>
      </c>
      <c r="AI76" s="557">
        <f t="shared" si="25"/>
        <v>0</v>
      </c>
      <c r="AK76" s="438"/>
    </row>
    <row r="77" spans="1:37" s="342" customFormat="1" ht="17.25" customHeight="1">
      <c r="A77" s="1343"/>
      <c r="B77" s="1600"/>
      <c r="C77" s="343"/>
      <c r="D77" s="353">
        <f t="shared" si="15"/>
        <v>0</v>
      </c>
      <c r="E77" s="344"/>
      <c r="F77" s="343"/>
      <c r="G77" s="353">
        <f t="shared" si="16"/>
        <v>0</v>
      </c>
      <c r="H77" s="344"/>
      <c r="I77" s="343"/>
      <c r="J77" s="353">
        <f t="shared" si="17"/>
        <v>0</v>
      </c>
      <c r="K77" s="344"/>
      <c r="L77" s="343"/>
      <c r="M77" s="353">
        <f t="shared" si="18"/>
        <v>0</v>
      </c>
      <c r="N77" s="344"/>
      <c r="O77" s="343"/>
      <c r="P77" s="353">
        <f t="shared" si="19"/>
        <v>0</v>
      </c>
      <c r="Q77" s="344"/>
      <c r="R77" s="343"/>
      <c r="S77" s="353">
        <f t="shared" si="20"/>
        <v>0</v>
      </c>
      <c r="T77" s="344"/>
      <c r="U77" s="343"/>
      <c r="V77" s="353">
        <f t="shared" si="21"/>
        <v>0</v>
      </c>
      <c r="W77" s="344"/>
      <c r="X77" s="343"/>
      <c r="Y77" s="353">
        <f t="shared" si="22"/>
        <v>0</v>
      </c>
      <c r="Z77" s="344"/>
      <c r="AA77" s="343"/>
      <c r="AB77" s="353">
        <f t="shared" si="23"/>
        <v>0</v>
      </c>
      <c r="AC77" s="344"/>
      <c r="AD77" s="343"/>
      <c r="AE77" s="353">
        <f t="shared" si="24"/>
        <v>0</v>
      </c>
      <c r="AF77" s="344"/>
      <c r="AG77" s="360">
        <f t="shared" si="25"/>
        <v>0</v>
      </c>
      <c r="AH77" s="361">
        <f t="shared" si="25"/>
        <v>0</v>
      </c>
      <c r="AI77" s="557">
        <f t="shared" si="25"/>
        <v>0</v>
      </c>
      <c r="AK77" s="438"/>
    </row>
    <row r="78" spans="1:37" s="342" customFormat="1" ht="17.25" customHeight="1">
      <c r="A78" s="1343"/>
      <c r="B78" s="1600"/>
      <c r="C78" s="343"/>
      <c r="D78" s="353">
        <f t="shared" si="15"/>
        <v>0</v>
      </c>
      <c r="E78" s="344"/>
      <c r="F78" s="343"/>
      <c r="G78" s="353">
        <f t="shared" si="16"/>
        <v>0</v>
      </c>
      <c r="H78" s="344"/>
      <c r="I78" s="343"/>
      <c r="J78" s="353">
        <f t="shared" si="17"/>
        <v>0</v>
      </c>
      <c r="K78" s="344"/>
      <c r="L78" s="343"/>
      <c r="M78" s="353">
        <f t="shared" si="18"/>
        <v>0</v>
      </c>
      <c r="N78" s="344"/>
      <c r="O78" s="343"/>
      <c r="P78" s="353">
        <f t="shared" si="19"/>
        <v>0</v>
      </c>
      <c r="Q78" s="344"/>
      <c r="R78" s="343"/>
      <c r="S78" s="353">
        <f t="shared" si="20"/>
        <v>0</v>
      </c>
      <c r="T78" s="344"/>
      <c r="U78" s="343"/>
      <c r="V78" s="353">
        <f t="shared" si="21"/>
        <v>0</v>
      </c>
      <c r="W78" s="344"/>
      <c r="X78" s="343"/>
      <c r="Y78" s="353">
        <f t="shared" si="22"/>
        <v>0</v>
      </c>
      <c r="Z78" s="344"/>
      <c r="AA78" s="343"/>
      <c r="AB78" s="353">
        <f t="shared" si="23"/>
        <v>0</v>
      </c>
      <c r="AC78" s="344"/>
      <c r="AD78" s="343"/>
      <c r="AE78" s="353">
        <f t="shared" si="24"/>
        <v>0</v>
      </c>
      <c r="AF78" s="344"/>
      <c r="AG78" s="360">
        <f t="shared" si="25"/>
        <v>0</v>
      </c>
      <c r="AH78" s="361">
        <f t="shared" si="25"/>
        <v>0</v>
      </c>
      <c r="AI78" s="557">
        <f t="shared" si="25"/>
        <v>0</v>
      </c>
      <c r="AK78" s="438"/>
    </row>
    <row r="79" spans="1:37" s="342" customFormat="1" ht="17.25" customHeight="1">
      <c r="A79" s="1343"/>
      <c r="B79" s="1600"/>
      <c r="C79" s="343"/>
      <c r="D79" s="353">
        <f t="shared" si="15"/>
        <v>0</v>
      </c>
      <c r="E79" s="344"/>
      <c r="F79" s="343"/>
      <c r="G79" s="353">
        <f t="shared" si="16"/>
        <v>0</v>
      </c>
      <c r="H79" s="344"/>
      <c r="I79" s="343"/>
      <c r="J79" s="353">
        <f t="shared" si="17"/>
        <v>0</v>
      </c>
      <c r="K79" s="344"/>
      <c r="L79" s="343"/>
      <c r="M79" s="353">
        <f t="shared" si="18"/>
        <v>0</v>
      </c>
      <c r="N79" s="344"/>
      <c r="O79" s="343"/>
      <c r="P79" s="353">
        <f t="shared" si="19"/>
        <v>0</v>
      </c>
      <c r="Q79" s="344"/>
      <c r="R79" s="343"/>
      <c r="S79" s="353">
        <f t="shared" si="20"/>
        <v>0</v>
      </c>
      <c r="T79" s="344"/>
      <c r="U79" s="343"/>
      <c r="V79" s="353">
        <f t="shared" si="21"/>
        <v>0</v>
      </c>
      <c r="W79" s="344"/>
      <c r="X79" s="343"/>
      <c r="Y79" s="353">
        <f t="shared" si="22"/>
        <v>0</v>
      </c>
      <c r="Z79" s="344"/>
      <c r="AA79" s="343"/>
      <c r="AB79" s="353">
        <f t="shared" si="23"/>
        <v>0</v>
      </c>
      <c r="AC79" s="344"/>
      <c r="AD79" s="343"/>
      <c r="AE79" s="353">
        <f t="shared" si="24"/>
        <v>0</v>
      </c>
      <c r="AF79" s="344"/>
      <c r="AG79" s="360">
        <f t="shared" si="25"/>
        <v>0</v>
      </c>
      <c r="AH79" s="361">
        <f t="shared" si="25"/>
        <v>0</v>
      </c>
      <c r="AI79" s="557">
        <f t="shared" si="25"/>
        <v>0</v>
      </c>
      <c r="AK79" s="438"/>
    </row>
    <row r="80" spans="1:37" s="342" customFormat="1" ht="17.25" customHeight="1">
      <c r="A80" s="1343"/>
      <c r="B80" s="1600"/>
      <c r="C80" s="343"/>
      <c r="D80" s="353">
        <f t="shared" si="15"/>
        <v>0</v>
      </c>
      <c r="E80" s="344"/>
      <c r="F80" s="343"/>
      <c r="G80" s="353">
        <f t="shared" si="16"/>
        <v>0</v>
      </c>
      <c r="H80" s="344"/>
      <c r="I80" s="343"/>
      <c r="J80" s="353">
        <f t="shared" si="17"/>
        <v>0</v>
      </c>
      <c r="K80" s="344"/>
      <c r="L80" s="343"/>
      <c r="M80" s="353">
        <f t="shared" si="18"/>
        <v>0</v>
      </c>
      <c r="N80" s="344"/>
      <c r="O80" s="343"/>
      <c r="P80" s="353">
        <f t="shared" si="19"/>
        <v>0</v>
      </c>
      <c r="Q80" s="344"/>
      <c r="R80" s="343"/>
      <c r="S80" s="353">
        <f t="shared" si="20"/>
        <v>0</v>
      </c>
      <c r="T80" s="344"/>
      <c r="U80" s="343"/>
      <c r="V80" s="353">
        <f t="shared" si="21"/>
        <v>0</v>
      </c>
      <c r="W80" s="344"/>
      <c r="X80" s="343"/>
      <c r="Y80" s="353">
        <f t="shared" si="22"/>
        <v>0</v>
      </c>
      <c r="Z80" s="344"/>
      <c r="AA80" s="343"/>
      <c r="AB80" s="353">
        <f t="shared" si="23"/>
        <v>0</v>
      </c>
      <c r="AC80" s="344"/>
      <c r="AD80" s="343"/>
      <c r="AE80" s="353">
        <f t="shared" si="24"/>
        <v>0</v>
      </c>
      <c r="AF80" s="344"/>
      <c r="AG80" s="360">
        <f t="shared" si="25"/>
        <v>0</v>
      </c>
      <c r="AH80" s="361">
        <f t="shared" si="25"/>
        <v>0</v>
      </c>
      <c r="AI80" s="557">
        <f t="shared" si="25"/>
        <v>0</v>
      </c>
      <c r="AK80" s="438"/>
    </row>
    <row r="81" spans="1:38" s="342" customFormat="1" ht="17.25" customHeight="1">
      <c r="A81" s="1348" t="s">
        <v>303</v>
      </c>
      <c r="B81" s="1601"/>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3"/>
      <c r="B82" s="1600"/>
      <c r="C82" s="343"/>
      <c r="D82" s="353">
        <f t="shared" si="15"/>
        <v>0</v>
      </c>
      <c r="E82" s="344"/>
      <c r="F82" s="343"/>
      <c r="G82" s="353">
        <f t="shared" si="16"/>
        <v>0</v>
      </c>
      <c r="H82" s="344"/>
      <c r="I82" s="343"/>
      <c r="J82" s="353">
        <f t="shared" si="17"/>
        <v>0</v>
      </c>
      <c r="K82" s="344"/>
      <c r="L82" s="343"/>
      <c r="M82" s="353">
        <f t="shared" si="18"/>
        <v>0</v>
      </c>
      <c r="N82" s="344"/>
      <c r="O82" s="343"/>
      <c r="P82" s="353">
        <f t="shared" si="19"/>
        <v>0</v>
      </c>
      <c r="Q82" s="344"/>
      <c r="R82" s="343"/>
      <c r="S82" s="353">
        <f t="shared" si="20"/>
        <v>0</v>
      </c>
      <c r="T82" s="344"/>
      <c r="U82" s="343"/>
      <c r="V82" s="353">
        <f t="shared" si="21"/>
        <v>0</v>
      </c>
      <c r="W82" s="344"/>
      <c r="X82" s="343"/>
      <c r="Y82" s="353">
        <f t="shared" si="22"/>
        <v>0</v>
      </c>
      <c r="Z82" s="344"/>
      <c r="AA82" s="343"/>
      <c r="AB82" s="353">
        <f t="shared" si="23"/>
        <v>0</v>
      </c>
      <c r="AC82" s="344"/>
      <c r="AD82" s="343"/>
      <c r="AE82" s="353">
        <f t="shared" si="24"/>
        <v>0</v>
      </c>
      <c r="AF82" s="344"/>
      <c r="AG82" s="360">
        <f t="shared" si="25"/>
        <v>0</v>
      </c>
      <c r="AH82" s="361">
        <f t="shared" si="25"/>
        <v>0</v>
      </c>
      <c r="AI82" s="557">
        <f t="shared" si="25"/>
        <v>0</v>
      </c>
      <c r="AK82" s="438"/>
    </row>
    <row r="83" spans="1:38" s="342" customFormat="1" ht="17.25" customHeight="1">
      <c r="A83" s="1343"/>
      <c r="B83" s="1600"/>
      <c r="C83" s="343"/>
      <c r="D83" s="353">
        <f t="shared" si="15"/>
        <v>0</v>
      </c>
      <c r="E83" s="344"/>
      <c r="F83" s="343"/>
      <c r="G83" s="353">
        <f t="shared" si="16"/>
        <v>0</v>
      </c>
      <c r="H83" s="344"/>
      <c r="I83" s="343"/>
      <c r="J83" s="353">
        <f t="shared" si="17"/>
        <v>0</v>
      </c>
      <c r="K83" s="344"/>
      <c r="L83" s="343"/>
      <c r="M83" s="353">
        <f t="shared" si="18"/>
        <v>0</v>
      </c>
      <c r="N83" s="344"/>
      <c r="O83" s="343"/>
      <c r="P83" s="353">
        <f t="shared" si="19"/>
        <v>0</v>
      </c>
      <c r="Q83" s="344"/>
      <c r="R83" s="343"/>
      <c r="S83" s="353">
        <f t="shared" si="20"/>
        <v>0</v>
      </c>
      <c r="T83" s="344"/>
      <c r="U83" s="343"/>
      <c r="V83" s="353">
        <f t="shared" si="21"/>
        <v>0</v>
      </c>
      <c r="W83" s="344"/>
      <c r="X83" s="343"/>
      <c r="Y83" s="353">
        <f t="shared" si="22"/>
        <v>0</v>
      </c>
      <c r="Z83" s="344"/>
      <c r="AA83" s="343"/>
      <c r="AB83" s="353">
        <f t="shared" si="23"/>
        <v>0</v>
      </c>
      <c r="AC83" s="344"/>
      <c r="AD83" s="343"/>
      <c r="AE83" s="353">
        <f t="shared" si="24"/>
        <v>0</v>
      </c>
      <c r="AF83" s="344"/>
      <c r="AG83" s="360">
        <f t="shared" si="25"/>
        <v>0</v>
      </c>
      <c r="AH83" s="361">
        <f t="shared" si="25"/>
        <v>0</v>
      </c>
      <c r="AI83" s="557">
        <f t="shared" si="25"/>
        <v>0</v>
      </c>
      <c r="AK83" s="438"/>
    </row>
    <row r="84" spans="1:38" s="342" customFormat="1" ht="17.25" customHeight="1">
      <c r="A84" s="1343"/>
      <c r="B84" s="1600"/>
      <c r="C84" s="343"/>
      <c r="D84" s="353">
        <f t="shared" si="15"/>
        <v>0</v>
      </c>
      <c r="E84" s="344"/>
      <c r="F84" s="343"/>
      <c r="G84" s="353">
        <f t="shared" si="16"/>
        <v>0</v>
      </c>
      <c r="H84" s="344"/>
      <c r="I84" s="343"/>
      <c r="J84" s="353">
        <f t="shared" si="17"/>
        <v>0</v>
      </c>
      <c r="K84" s="344"/>
      <c r="L84" s="343"/>
      <c r="M84" s="353">
        <f t="shared" si="18"/>
        <v>0</v>
      </c>
      <c r="N84" s="344"/>
      <c r="O84" s="343"/>
      <c r="P84" s="353">
        <f t="shared" si="19"/>
        <v>0</v>
      </c>
      <c r="Q84" s="344"/>
      <c r="R84" s="343"/>
      <c r="S84" s="353">
        <f t="shared" si="20"/>
        <v>0</v>
      </c>
      <c r="T84" s="344"/>
      <c r="U84" s="343"/>
      <c r="V84" s="353">
        <f t="shared" si="21"/>
        <v>0</v>
      </c>
      <c r="W84" s="344"/>
      <c r="X84" s="343"/>
      <c r="Y84" s="353">
        <f t="shared" si="22"/>
        <v>0</v>
      </c>
      <c r="Z84" s="344"/>
      <c r="AA84" s="343"/>
      <c r="AB84" s="353">
        <f t="shared" si="23"/>
        <v>0</v>
      </c>
      <c r="AC84" s="344"/>
      <c r="AD84" s="343"/>
      <c r="AE84" s="353">
        <f t="shared" si="24"/>
        <v>0</v>
      </c>
      <c r="AF84" s="344"/>
      <c r="AG84" s="360">
        <f t="shared" si="25"/>
        <v>0</v>
      </c>
      <c r="AH84" s="361">
        <f t="shared" si="25"/>
        <v>0</v>
      </c>
      <c r="AI84" s="557">
        <f t="shared" si="25"/>
        <v>0</v>
      </c>
      <c r="AK84" s="438"/>
    </row>
    <row r="85" spans="1:38" s="342" customFormat="1" ht="17.25" customHeight="1">
      <c r="A85" s="1343"/>
      <c r="B85" s="1600"/>
      <c r="C85" s="343"/>
      <c r="D85" s="353">
        <f t="shared" si="15"/>
        <v>0</v>
      </c>
      <c r="E85" s="344"/>
      <c r="F85" s="343"/>
      <c r="G85" s="353">
        <f t="shared" si="16"/>
        <v>0</v>
      </c>
      <c r="H85" s="344"/>
      <c r="I85" s="343"/>
      <c r="J85" s="353">
        <f t="shared" si="17"/>
        <v>0</v>
      </c>
      <c r="K85" s="344"/>
      <c r="L85" s="343"/>
      <c r="M85" s="353">
        <f t="shared" si="18"/>
        <v>0</v>
      </c>
      <c r="N85" s="344"/>
      <c r="O85" s="343"/>
      <c r="P85" s="353">
        <f t="shared" si="19"/>
        <v>0</v>
      </c>
      <c r="Q85" s="344"/>
      <c r="R85" s="343"/>
      <c r="S85" s="353">
        <f t="shared" si="20"/>
        <v>0</v>
      </c>
      <c r="T85" s="344"/>
      <c r="U85" s="343"/>
      <c r="V85" s="353">
        <f t="shared" si="21"/>
        <v>0</v>
      </c>
      <c r="W85" s="344"/>
      <c r="X85" s="343"/>
      <c r="Y85" s="353">
        <f t="shared" si="22"/>
        <v>0</v>
      </c>
      <c r="Z85" s="344"/>
      <c r="AA85" s="343"/>
      <c r="AB85" s="353">
        <f t="shared" si="23"/>
        <v>0</v>
      </c>
      <c r="AC85" s="344"/>
      <c r="AD85" s="343"/>
      <c r="AE85" s="353">
        <f t="shared" si="24"/>
        <v>0</v>
      </c>
      <c r="AF85" s="344"/>
      <c r="AG85" s="360">
        <f t="shared" si="25"/>
        <v>0</v>
      </c>
      <c r="AH85" s="361">
        <f t="shared" si="25"/>
        <v>0</v>
      </c>
      <c r="AI85" s="557">
        <f t="shared" si="25"/>
        <v>0</v>
      </c>
      <c r="AK85" s="438"/>
    </row>
    <row r="86" spans="1:38" s="342" customFormat="1" ht="17.25" customHeight="1">
      <c r="A86" s="1343"/>
      <c r="B86" s="1600"/>
      <c r="C86" s="343"/>
      <c r="D86" s="353">
        <f t="shared" si="15"/>
        <v>0</v>
      </c>
      <c r="E86" s="344"/>
      <c r="F86" s="343"/>
      <c r="G86" s="353">
        <f t="shared" si="16"/>
        <v>0</v>
      </c>
      <c r="H86" s="344"/>
      <c r="I86" s="343"/>
      <c r="J86" s="353">
        <f t="shared" si="17"/>
        <v>0</v>
      </c>
      <c r="K86" s="344"/>
      <c r="L86" s="343"/>
      <c r="M86" s="353">
        <f t="shared" si="18"/>
        <v>0</v>
      </c>
      <c r="N86" s="344"/>
      <c r="O86" s="343"/>
      <c r="P86" s="353">
        <f t="shared" si="19"/>
        <v>0</v>
      </c>
      <c r="Q86" s="344"/>
      <c r="R86" s="343"/>
      <c r="S86" s="353">
        <f t="shared" si="20"/>
        <v>0</v>
      </c>
      <c r="T86" s="344"/>
      <c r="U86" s="343"/>
      <c r="V86" s="353">
        <f t="shared" si="21"/>
        <v>0</v>
      </c>
      <c r="W86" s="344"/>
      <c r="X86" s="343"/>
      <c r="Y86" s="353">
        <f t="shared" si="22"/>
        <v>0</v>
      </c>
      <c r="Z86" s="344"/>
      <c r="AA86" s="343"/>
      <c r="AB86" s="353">
        <f t="shared" si="23"/>
        <v>0</v>
      </c>
      <c r="AC86" s="344"/>
      <c r="AD86" s="343"/>
      <c r="AE86" s="353">
        <f t="shared" si="24"/>
        <v>0</v>
      </c>
      <c r="AF86" s="344"/>
      <c r="AG86" s="360">
        <f t="shared" si="25"/>
        <v>0</v>
      </c>
      <c r="AH86" s="361">
        <f t="shared" si="25"/>
        <v>0</v>
      </c>
      <c r="AI86" s="557">
        <f t="shared" si="25"/>
        <v>0</v>
      </c>
      <c r="AK86" s="438"/>
    </row>
    <row r="87" spans="1:38" s="342" customFormat="1" ht="17.25" customHeight="1">
      <c r="A87" s="1343"/>
      <c r="B87" s="1600"/>
      <c r="C87" s="343"/>
      <c r="D87" s="353">
        <f t="shared" si="15"/>
        <v>0</v>
      </c>
      <c r="E87" s="344"/>
      <c r="F87" s="343"/>
      <c r="G87" s="353">
        <f t="shared" si="16"/>
        <v>0</v>
      </c>
      <c r="H87" s="344"/>
      <c r="I87" s="343"/>
      <c r="J87" s="353">
        <f t="shared" si="17"/>
        <v>0</v>
      </c>
      <c r="K87" s="344"/>
      <c r="L87" s="343"/>
      <c r="M87" s="353">
        <f t="shared" si="18"/>
        <v>0</v>
      </c>
      <c r="N87" s="344"/>
      <c r="O87" s="343"/>
      <c r="P87" s="353">
        <f t="shared" si="19"/>
        <v>0</v>
      </c>
      <c r="Q87" s="344"/>
      <c r="R87" s="343"/>
      <c r="S87" s="353">
        <f t="shared" si="20"/>
        <v>0</v>
      </c>
      <c r="T87" s="344"/>
      <c r="U87" s="343"/>
      <c r="V87" s="353">
        <f t="shared" si="21"/>
        <v>0</v>
      </c>
      <c r="W87" s="344"/>
      <c r="X87" s="343"/>
      <c r="Y87" s="353">
        <f t="shared" si="22"/>
        <v>0</v>
      </c>
      <c r="Z87" s="344"/>
      <c r="AA87" s="343"/>
      <c r="AB87" s="353">
        <f t="shared" si="23"/>
        <v>0</v>
      </c>
      <c r="AC87" s="344"/>
      <c r="AD87" s="343"/>
      <c r="AE87" s="353">
        <f t="shared" si="24"/>
        <v>0</v>
      </c>
      <c r="AF87" s="344"/>
      <c r="AG87" s="360">
        <f t="shared" si="25"/>
        <v>0</v>
      </c>
      <c r="AH87" s="361">
        <f t="shared" si="25"/>
        <v>0</v>
      </c>
      <c r="AI87" s="557">
        <f t="shared" si="25"/>
        <v>0</v>
      </c>
      <c r="AK87" s="438"/>
      <c r="AL87" s="345"/>
    </row>
    <row r="88" spans="1:38" s="342" customFormat="1" ht="17.25" customHeight="1">
      <c r="A88" s="1343"/>
      <c r="B88" s="1600"/>
      <c r="C88" s="343"/>
      <c r="D88" s="353">
        <f t="shared" si="15"/>
        <v>0</v>
      </c>
      <c r="E88" s="344"/>
      <c r="F88" s="343"/>
      <c r="G88" s="353">
        <f t="shared" si="16"/>
        <v>0</v>
      </c>
      <c r="H88" s="344"/>
      <c r="I88" s="343"/>
      <c r="J88" s="353">
        <f t="shared" si="17"/>
        <v>0</v>
      </c>
      <c r="K88" s="344"/>
      <c r="L88" s="343"/>
      <c r="M88" s="353">
        <f t="shared" si="18"/>
        <v>0</v>
      </c>
      <c r="N88" s="344"/>
      <c r="O88" s="343"/>
      <c r="P88" s="353">
        <f t="shared" si="19"/>
        <v>0</v>
      </c>
      <c r="Q88" s="344"/>
      <c r="R88" s="343"/>
      <c r="S88" s="353">
        <f t="shared" si="20"/>
        <v>0</v>
      </c>
      <c r="T88" s="344"/>
      <c r="U88" s="343"/>
      <c r="V88" s="353">
        <f t="shared" si="21"/>
        <v>0</v>
      </c>
      <c r="W88" s="344"/>
      <c r="X88" s="343"/>
      <c r="Y88" s="353">
        <f t="shared" si="22"/>
        <v>0</v>
      </c>
      <c r="Z88" s="344"/>
      <c r="AA88" s="343"/>
      <c r="AB88" s="353">
        <f t="shared" si="23"/>
        <v>0</v>
      </c>
      <c r="AC88" s="344"/>
      <c r="AD88" s="343"/>
      <c r="AE88" s="353">
        <f t="shared" si="24"/>
        <v>0</v>
      </c>
      <c r="AF88" s="344"/>
      <c r="AG88" s="360">
        <f t="shared" si="25"/>
        <v>0</v>
      </c>
      <c r="AH88" s="361">
        <f t="shared" si="25"/>
        <v>0</v>
      </c>
      <c r="AI88" s="557">
        <f t="shared" si="25"/>
        <v>0</v>
      </c>
    </row>
    <row r="89" spans="1:38" s="342" customFormat="1" ht="17.25" customHeight="1">
      <c r="A89" s="1343"/>
      <c r="B89" s="1600"/>
      <c r="C89" s="343"/>
      <c r="D89" s="353">
        <f t="shared" si="15"/>
        <v>0</v>
      </c>
      <c r="E89" s="344"/>
      <c r="F89" s="343"/>
      <c r="G89" s="353">
        <f t="shared" si="16"/>
        <v>0</v>
      </c>
      <c r="H89" s="344"/>
      <c r="I89" s="343"/>
      <c r="J89" s="353">
        <f>K89-I89</f>
        <v>0</v>
      </c>
      <c r="K89" s="344"/>
      <c r="L89" s="343"/>
      <c r="M89" s="353">
        <f t="shared" si="18"/>
        <v>0</v>
      </c>
      <c r="N89" s="344"/>
      <c r="O89" s="343"/>
      <c r="P89" s="353">
        <f t="shared" si="19"/>
        <v>0</v>
      </c>
      <c r="Q89" s="344"/>
      <c r="R89" s="343"/>
      <c r="S89" s="353">
        <f t="shared" si="20"/>
        <v>0</v>
      </c>
      <c r="T89" s="344"/>
      <c r="U89" s="343"/>
      <c r="V89" s="353">
        <f t="shared" si="21"/>
        <v>0</v>
      </c>
      <c r="W89" s="344"/>
      <c r="X89" s="343"/>
      <c r="Y89" s="353">
        <f t="shared" si="22"/>
        <v>0</v>
      </c>
      <c r="Z89" s="344"/>
      <c r="AA89" s="343"/>
      <c r="AB89" s="353">
        <f t="shared" si="23"/>
        <v>0</v>
      </c>
      <c r="AC89" s="344"/>
      <c r="AD89" s="343"/>
      <c r="AE89" s="353">
        <f t="shared" si="24"/>
        <v>0</v>
      </c>
      <c r="AF89" s="344"/>
      <c r="AG89" s="360">
        <f t="shared" si="25"/>
        <v>0</v>
      </c>
      <c r="AH89" s="361">
        <f t="shared" si="25"/>
        <v>0</v>
      </c>
      <c r="AI89" s="557">
        <f t="shared" si="25"/>
        <v>0</v>
      </c>
    </row>
    <row r="90" spans="1:38" s="342" customFormat="1" ht="17.25" customHeight="1">
      <c r="A90" s="1343"/>
      <c r="B90" s="1600"/>
      <c r="C90" s="343"/>
      <c r="D90" s="353">
        <f t="shared" si="15"/>
        <v>0</v>
      </c>
      <c r="E90" s="344"/>
      <c r="F90" s="343"/>
      <c r="G90" s="353">
        <f t="shared" si="16"/>
        <v>0</v>
      </c>
      <c r="H90" s="344"/>
      <c r="I90" s="343"/>
      <c r="J90" s="353">
        <f t="shared" si="17"/>
        <v>0</v>
      </c>
      <c r="K90" s="344"/>
      <c r="L90" s="343"/>
      <c r="M90" s="353">
        <f t="shared" si="18"/>
        <v>0</v>
      </c>
      <c r="N90" s="344"/>
      <c r="O90" s="343"/>
      <c r="P90" s="353">
        <f t="shared" si="19"/>
        <v>0</v>
      </c>
      <c r="Q90" s="344"/>
      <c r="R90" s="343"/>
      <c r="S90" s="353">
        <f t="shared" si="20"/>
        <v>0</v>
      </c>
      <c r="T90" s="344"/>
      <c r="U90" s="343"/>
      <c r="V90" s="353">
        <f t="shared" si="21"/>
        <v>0</v>
      </c>
      <c r="W90" s="344"/>
      <c r="X90" s="343"/>
      <c r="Y90" s="353">
        <f t="shared" si="22"/>
        <v>0</v>
      </c>
      <c r="Z90" s="344"/>
      <c r="AA90" s="343"/>
      <c r="AB90" s="353">
        <f t="shared" si="23"/>
        <v>0</v>
      </c>
      <c r="AC90" s="344"/>
      <c r="AD90" s="343"/>
      <c r="AE90" s="353">
        <f t="shared" si="24"/>
        <v>0</v>
      </c>
      <c r="AF90" s="344"/>
      <c r="AG90" s="360">
        <f t="shared" si="25"/>
        <v>0</v>
      </c>
      <c r="AH90" s="361">
        <f t="shared" si="25"/>
        <v>0</v>
      </c>
      <c r="AI90" s="557">
        <f t="shared" si="25"/>
        <v>0</v>
      </c>
    </row>
    <row r="91" spans="1:38" s="342" customFormat="1" ht="17.25" customHeight="1">
      <c r="A91" s="1343" t="s">
        <v>304</v>
      </c>
      <c r="B91" s="1600"/>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15"/>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16"/>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18"/>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19"/>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20"/>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21"/>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22"/>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23"/>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24"/>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25"/>
        <v>0</v>
      </c>
      <c r="AH91" s="361">
        <f t="shared" si="25"/>
        <v>0</v>
      </c>
      <c r="AI91" s="557">
        <f t="shared" si="25"/>
        <v>0</v>
      </c>
    </row>
    <row r="92" spans="1:38" s="342" customFormat="1" ht="16.5" customHeight="1">
      <c r="A92" s="1347"/>
      <c r="B92" s="1603"/>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00000000000001" customHeight="1">
      <c r="A93" s="389" t="s">
        <v>305</v>
      </c>
      <c r="B93" s="595"/>
      <c r="C93" s="356">
        <f>ROUND(SUM(C71:C91),0)</f>
        <v>0</v>
      </c>
      <c r="D93" s="353">
        <f t="shared" ref="D93:AF93" si="26">ROUND(SUM(D71:D91),0)</f>
        <v>0</v>
      </c>
      <c r="E93" s="357">
        <f t="shared" si="26"/>
        <v>0</v>
      </c>
      <c r="F93" s="356">
        <f t="shared" si="26"/>
        <v>0</v>
      </c>
      <c r="G93" s="353">
        <f t="shared" si="26"/>
        <v>0</v>
      </c>
      <c r="H93" s="357">
        <f t="shared" si="26"/>
        <v>0</v>
      </c>
      <c r="I93" s="356">
        <f t="shared" si="26"/>
        <v>0</v>
      </c>
      <c r="J93" s="353">
        <f t="shared" si="26"/>
        <v>0</v>
      </c>
      <c r="K93" s="357">
        <f t="shared" si="26"/>
        <v>0</v>
      </c>
      <c r="L93" s="356">
        <f t="shared" si="26"/>
        <v>0</v>
      </c>
      <c r="M93" s="353">
        <f t="shared" si="26"/>
        <v>0</v>
      </c>
      <c r="N93" s="357">
        <f t="shared" si="26"/>
        <v>0</v>
      </c>
      <c r="O93" s="356">
        <f t="shared" si="26"/>
        <v>0</v>
      </c>
      <c r="P93" s="353">
        <f t="shared" si="26"/>
        <v>0</v>
      </c>
      <c r="Q93" s="357">
        <f t="shared" si="26"/>
        <v>0</v>
      </c>
      <c r="R93" s="356">
        <f t="shared" si="26"/>
        <v>0</v>
      </c>
      <c r="S93" s="353">
        <f t="shared" si="26"/>
        <v>0</v>
      </c>
      <c r="T93" s="357">
        <f t="shared" si="26"/>
        <v>0</v>
      </c>
      <c r="U93" s="356">
        <f t="shared" si="26"/>
        <v>0</v>
      </c>
      <c r="V93" s="353">
        <f t="shared" si="26"/>
        <v>0</v>
      </c>
      <c r="W93" s="357">
        <f t="shared" si="26"/>
        <v>0</v>
      </c>
      <c r="X93" s="356">
        <f t="shared" si="26"/>
        <v>0</v>
      </c>
      <c r="Y93" s="353">
        <f t="shared" si="26"/>
        <v>0</v>
      </c>
      <c r="Z93" s="357">
        <f t="shared" si="26"/>
        <v>0</v>
      </c>
      <c r="AA93" s="356">
        <f t="shared" si="26"/>
        <v>0</v>
      </c>
      <c r="AB93" s="353">
        <f t="shared" si="26"/>
        <v>0</v>
      </c>
      <c r="AC93" s="357">
        <f t="shared" si="26"/>
        <v>0</v>
      </c>
      <c r="AD93" s="356">
        <f t="shared" si="26"/>
        <v>0</v>
      </c>
      <c r="AE93" s="353">
        <f t="shared" si="26"/>
        <v>0</v>
      </c>
      <c r="AF93" s="357">
        <f t="shared" si="26"/>
        <v>0</v>
      </c>
      <c r="AG93" s="360">
        <f t="shared" ref="AG93:AI93" si="27">SUM(AG71:AG91)</f>
        <v>0</v>
      </c>
      <c r="AH93" s="361">
        <f>SUM(AH71:AH91)</f>
        <v>0</v>
      </c>
      <c r="AI93" s="362">
        <f t="shared" si="27"/>
        <v>0</v>
      </c>
    </row>
    <row r="94" spans="1:38" s="342" customFormat="1" ht="20.100000000000001"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3"/>
      <c r="B96" s="1600"/>
      <c r="C96" s="343"/>
      <c r="D96" s="353">
        <f t="shared" ref="D96:D102" si="28">E96-C96</f>
        <v>0</v>
      </c>
      <c r="E96" s="344"/>
      <c r="F96" s="356"/>
      <c r="G96" s="353">
        <f t="shared" ref="G96:G102" si="29">H96-F96</f>
        <v>0</v>
      </c>
      <c r="H96" s="357"/>
      <c r="I96" s="356"/>
      <c r="J96" s="353">
        <f t="shared" ref="J96:J102" si="30">K96-I96</f>
        <v>0</v>
      </c>
      <c r="K96" s="357"/>
      <c r="L96" s="356"/>
      <c r="M96" s="353">
        <f t="shared" ref="M96:M102" si="31">N96-L96</f>
        <v>0</v>
      </c>
      <c r="N96" s="357"/>
      <c r="O96" s="356"/>
      <c r="P96" s="353">
        <f t="shared" ref="P96:P102" si="32">Q96-O96</f>
        <v>0</v>
      </c>
      <c r="Q96" s="357"/>
      <c r="R96" s="356"/>
      <c r="S96" s="353">
        <f t="shared" ref="S96:S102" si="33">T96-R96</f>
        <v>0</v>
      </c>
      <c r="T96" s="357"/>
      <c r="U96" s="356"/>
      <c r="V96" s="353">
        <f t="shared" ref="V96:V102" si="34">W96-U96</f>
        <v>0</v>
      </c>
      <c r="W96" s="357"/>
      <c r="X96" s="356"/>
      <c r="Y96" s="353">
        <f t="shared" ref="Y96:Y102" si="35">Z96-X96</f>
        <v>0</v>
      </c>
      <c r="Z96" s="357"/>
      <c r="AA96" s="356"/>
      <c r="AB96" s="353">
        <f t="shared" ref="AB96:AB102" si="36">AC96-AA96</f>
        <v>0</v>
      </c>
      <c r="AC96" s="357"/>
      <c r="AD96" s="356"/>
      <c r="AE96" s="353">
        <f t="shared" ref="AE96:AE102" si="37">AF96-AD96</f>
        <v>0</v>
      </c>
      <c r="AF96" s="357"/>
      <c r="AG96" s="360">
        <f t="shared" ref="AG96:AI102" si="38">SUM(C96,F96,I96,L96,O96,R96,U96,X96,AA96,AD96)</f>
        <v>0</v>
      </c>
      <c r="AH96" s="361">
        <f t="shared" si="38"/>
        <v>0</v>
      </c>
      <c r="AI96" s="557">
        <f t="shared" si="38"/>
        <v>0</v>
      </c>
      <c r="AJ96"/>
      <c r="AK96" s="439"/>
      <c r="AL96"/>
    </row>
    <row r="97" spans="1:38" s="342" customFormat="1" ht="17.25" customHeight="1">
      <c r="A97" s="1343"/>
      <c r="B97" s="1600"/>
      <c r="C97" s="343"/>
      <c r="D97" s="353">
        <f t="shared" si="28"/>
        <v>0</v>
      </c>
      <c r="E97" s="344"/>
      <c r="F97" s="356"/>
      <c r="G97" s="353">
        <f t="shared" si="29"/>
        <v>0</v>
      </c>
      <c r="H97" s="357"/>
      <c r="I97" s="356"/>
      <c r="J97" s="353">
        <f t="shared" si="30"/>
        <v>0</v>
      </c>
      <c r="K97" s="357"/>
      <c r="L97" s="356"/>
      <c r="M97" s="353">
        <f t="shared" si="31"/>
        <v>0</v>
      </c>
      <c r="N97" s="357"/>
      <c r="O97" s="356"/>
      <c r="P97" s="353">
        <f t="shared" si="32"/>
        <v>0</v>
      </c>
      <c r="Q97" s="357"/>
      <c r="R97" s="356"/>
      <c r="S97" s="353">
        <f t="shared" si="33"/>
        <v>0</v>
      </c>
      <c r="T97" s="357"/>
      <c r="U97" s="356"/>
      <c r="V97" s="353">
        <f t="shared" si="34"/>
        <v>0</v>
      </c>
      <c r="W97" s="357"/>
      <c r="X97" s="356"/>
      <c r="Y97" s="353">
        <f t="shared" si="35"/>
        <v>0</v>
      </c>
      <c r="Z97" s="357"/>
      <c r="AA97" s="356"/>
      <c r="AB97" s="353">
        <f t="shared" si="36"/>
        <v>0</v>
      </c>
      <c r="AC97" s="357"/>
      <c r="AD97" s="356"/>
      <c r="AE97" s="353">
        <f t="shared" si="37"/>
        <v>0</v>
      </c>
      <c r="AF97" s="357"/>
      <c r="AG97" s="360">
        <f t="shared" si="38"/>
        <v>0</v>
      </c>
      <c r="AH97" s="361">
        <f t="shared" si="38"/>
        <v>0</v>
      </c>
      <c r="AI97" s="557">
        <f t="shared" si="38"/>
        <v>0</v>
      </c>
      <c r="AK97" s="438"/>
    </row>
    <row r="98" spans="1:38" s="342" customFormat="1" ht="17.25" customHeight="1">
      <c r="A98" s="1343"/>
      <c r="B98" s="1600"/>
      <c r="C98" s="343"/>
      <c r="D98" s="353">
        <f t="shared" si="28"/>
        <v>0</v>
      </c>
      <c r="E98" s="344"/>
      <c r="F98" s="343"/>
      <c r="G98" s="353">
        <f t="shared" si="29"/>
        <v>0</v>
      </c>
      <c r="H98" s="344"/>
      <c r="I98" s="343"/>
      <c r="J98" s="353">
        <f t="shared" si="30"/>
        <v>0</v>
      </c>
      <c r="K98" s="344"/>
      <c r="L98" s="343"/>
      <c r="M98" s="353">
        <f t="shared" si="31"/>
        <v>0</v>
      </c>
      <c r="N98" s="344"/>
      <c r="O98" s="343"/>
      <c r="P98" s="353">
        <f t="shared" si="32"/>
        <v>0</v>
      </c>
      <c r="Q98" s="344"/>
      <c r="R98" s="343"/>
      <c r="S98" s="353">
        <f t="shared" si="33"/>
        <v>0</v>
      </c>
      <c r="T98" s="344"/>
      <c r="U98" s="343"/>
      <c r="V98" s="353">
        <f t="shared" si="34"/>
        <v>0</v>
      </c>
      <c r="W98" s="344"/>
      <c r="X98" s="343"/>
      <c r="Y98" s="353">
        <f t="shared" si="35"/>
        <v>0</v>
      </c>
      <c r="Z98" s="344"/>
      <c r="AA98" s="343"/>
      <c r="AB98" s="353">
        <f t="shared" si="36"/>
        <v>0</v>
      </c>
      <c r="AC98" s="344"/>
      <c r="AD98" s="343"/>
      <c r="AE98" s="353">
        <f t="shared" si="37"/>
        <v>0</v>
      </c>
      <c r="AF98" s="344"/>
      <c r="AG98" s="360">
        <f t="shared" si="38"/>
        <v>0</v>
      </c>
      <c r="AH98" s="361">
        <f t="shared" si="38"/>
        <v>0</v>
      </c>
      <c r="AI98" s="557">
        <f t="shared" si="38"/>
        <v>0</v>
      </c>
      <c r="AJ98"/>
      <c r="AK98" s="439"/>
      <c r="AL98" s="13"/>
    </row>
    <row r="99" spans="1:38" s="342" customFormat="1" ht="17.25" customHeight="1">
      <c r="A99" s="1343"/>
      <c r="B99" s="1600"/>
      <c r="C99" s="343"/>
      <c r="D99" s="353">
        <f t="shared" si="28"/>
        <v>0</v>
      </c>
      <c r="E99" s="344"/>
      <c r="F99" s="343"/>
      <c r="G99" s="353">
        <f t="shared" si="29"/>
        <v>0</v>
      </c>
      <c r="H99" s="344"/>
      <c r="I99" s="343"/>
      <c r="J99" s="353">
        <f t="shared" si="30"/>
        <v>0</v>
      </c>
      <c r="K99" s="344"/>
      <c r="L99" s="343"/>
      <c r="M99" s="353">
        <f t="shared" si="31"/>
        <v>0</v>
      </c>
      <c r="N99" s="344"/>
      <c r="O99" s="343"/>
      <c r="P99" s="353">
        <f t="shared" si="32"/>
        <v>0</v>
      </c>
      <c r="Q99" s="344"/>
      <c r="R99" s="343"/>
      <c r="S99" s="353">
        <f t="shared" si="33"/>
        <v>0</v>
      </c>
      <c r="T99" s="344"/>
      <c r="U99" s="343"/>
      <c r="V99" s="353">
        <f t="shared" si="34"/>
        <v>0</v>
      </c>
      <c r="W99" s="344"/>
      <c r="X99" s="343"/>
      <c r="Y99" s="353">
        <f t="shared" si="35"/>
        <v>0</v>
      </c>
      <c r="Z99" s="344"/>
      <c r="AA99" s="343"/>
      <c r="AB99" s="353">
        <f t="shared" si="36"/>
        <v>0</v>
      </c>
      <c r="AC99" s="344"/>
      <c r="AD99" s="343"/>
      <c r="AE99" s="353">
        <f t="shared" si="37"/>
        <v>0</v>
      </c>
      <c r="AF99" s="344"/>
      <c r="AG99" s="360">
        <f t="shared" si="38"/>
        <v>0</v>
      </c>
      <c r="AH99" s="361">
        <f t="shared" si="38"/>
        <v>0</v>
      </c>
      <c r="AI99" s="557">
        <f t="shared" si="38"/>
        <v>0</v>
      </c>
      <c r="AJ99"/>
      <c r="AK99"/>
      <c r="AL99"/>
    </row>
    <row r="100" spans="1:38" s="342" customFormat="1" ht="17.25" customHeight="1">
      <c r="A100" s="1343"/>
      <c r="B100" s="1600"/>
      <c r="C100" s="343"/>
      <c r="D100" s="353">
        <f t="shared" si="28"/>
        <v>0</v>
      </c>
      <c r="E100" s="344"/>
      <c r="F100" s="343"/>
      <c r="G100" s="353">
        <f t="shared" si="29"/>
        <v>0</v>
      </c>
      <c r="H100" s="344"/>
      <c r="I100" s="343"/>
      <c r="J100" s="353">
        <f t="shared" si="30"/>
        <v>0</v>
      </c>
      <c r="K100" s="344"/>
      <c r="L100" s="343"/>
      <c r="M100" s="353">
        <f t="shared" si="31"/>
        <v>0</v>
      </c>
      <c r="N100" s="344"/>
      <c r="O100" s="343"/>
      <c r="P100" s="353">
        <f t="shared" si="32"/>
        <v>0</v>
      </c>
      <c r="Q100" s="344"/>
      <c r="R100" s="343"/>
      <c r="S100" s="353">
        <f t="shared" si="33"/>
        <v>0</v>
      </c>
      <c r="T100" s="344"/>
      <c r="U100" s="343"/>
      <c r="V100" s="353">
        <f t="shared" si="34"/>
        <v>0</v>
      </c>
      <c r="W100" s="344"/>
      <c r="X100" s="343"/>
      <c r="Y100" s="353">
        <f t="shared" si="35"/>
        <v>0</v>
      </c>
      <c r="Z100" s="344"/>
      <c r="AA100" s="343"/>
      <c r="AB100" s="353">
        <f t="shared" si="36"/>
        <v>0</v>
      </c>
      <c r="AC100" s="344"/>
      <c r="AD100" s="343"/>
      <c r="AE100" s="353">
        <f t="shared" si="37"/>
        <v>0</v>
      </c>
      <c r="AF100" s="344"/>
      <c r="AG100" s="360">
        <f t="shared" si="38"/>
        <v>0</v>
      </c>
      <c r="AH100" s="361">
        <f t="shared" si="38"/>
        <v>0</v>
      </c>
      <c r="AI100" s="557">
        <f t="shared" si="38"/>
        <v>0</v>
      </c>
    </row>
    <row r="101" spans="1:38" s="342" customFormat="1" ht="17.25" customHeight="1">
      <c r="A101" s="1343"/>
      <c r="B101" s="1600"/>
      <c r="C101" s="343"/>
      <c r="D101" s="353">
        <f t="shared" si="28"/>
        <v>0</v>
      </c>
      <c r="E101" s="344"/>
      <c r="F101" s="343"/>
      <c r="G101" s="353">
        <f t="shared" si="29"/>
        <v>0</v>
      </c>
      <c r="H101" s="344"/>
      <c r="I101" s="343"/>
      <c r="J101" s="353">
        <f t="shared" si="30"/>
        <v>0</v>
      </c>
      <c r="K101" s="344"/>
      <c r="L101" s="343"/>
      <c r="M101" s="353">
        <f t="shared" si="31"/>
        <v>0</v>
      </c>
      <c r="N101" s="344"/>
      <c r="O101" s="343"/>
      <c r="P101" s="353">
        <f t="shared" si="32"/>
        <v>0</v>
      </c>
      <c r="Q101" s="344"/>
      <c r="R101" s="343"/>
      <c r="S101" s="353">
        <f t="shared" si="33"/>
        <v>0</v>
      </c>
      <c r="T101" s="344"/>
      <c r="U101" s="343"/>
      <c r="V101" s="353">
        <f t="shared" si="34"/>
        <v>0</v>
      </c>
      <c r="W101" s="344"/>
      <c r="X101" s="343"/>
      <c r="Y101" s="353">
        <f t="shared" si="35"/>
        <v>0</v>
      </c>
      <c r="Z101" s="344"/>
      <c r="AA101" s="343"/>
      <c r="AB101" s="353">
        <f t="shared" si="36"/>
        <v>0</v>
      </c>
      <c r="AC101" s="344"/>
      <c r="AD101" s="343"/>
      <c r="AE101" s="353">
        <f t="shared" si="37"/>
        <v>0</v>
      </c>
      <c r="AF101" s="344"/>
      <c r="AG101" s="360">
        <f t="shared" si="38"/>
        <v>0</v>
      </c>
      <c r="AH101" s="361">
        <f t="shared" si="38"/>
        <v>0</v>
      </c>
      <c r="AI101" s="557">
        <f t="shared" si="38"/>
        <v>0</v>
      </c>
    </row>
    <row r="102" spans="1:38" s="342" customFormat="1" ht="17.25" customHeight="1">
      <c r="A102" s="1343"/>
      <c r="B102" s="1600"/>
      <c r="C102" s="343"/>
      <c r="D102" s="353">
        <f t="shared" si="28"/>
        <v>0</v>
      </c>
      <c r="E102" s="344"/>
      <c r="F102" s="343"/>
      <c r="G102" s="353">
        <f t="shared" si="29"/>
        <v>0</v>
      </c>
      <c r="H102" s="344"/>
      <c r="I102" s="343"/>
      <c r="J102" s="353">
        <f t="shared" si="30"/>
        <v>0</v>
      </c>
      <c r="K102" s="344"/>
      <c r="L102" s="343"/>
      <c r="M102" s="353">
        <f t="shared" si="31"/>
        <v>0</v>
      </c>
      <c r="N102" s="344"/>
      <c r="O102" s="343"/>
      <c r="P102" s="353">
        <f t="shared" si="32"/>
        <v>0</v>
      </c>
      <c r="Q102" s="344"/>
      <c r="R102" s="343"/>
      <c r="S102" s="353">
        <f t="shared" si="33"/>
        <v>0</v>
      </c>
      <c r="T102" s="344"/>
      <c r="U102" s="343"/>
      <c r="V102" s="353">
        <f t="shared" si="34"/>
        <v>0</v>
      </c>
      <c r="W102" s="344"/>
      <c r="X102" s="343"/>
      <c r="Y102" s="353">
        <f t="shared" si="35"/>
        <v>0</v>
      </c>
      <c r="Z102" s="344"/>
      <c r="AA102" s="343"/>
      <c r="AB102" s="353">
        <f t="shared" si="36"/>
        <v>0</v>
      </c>
      <c r="AC102" s="344"/>
      <c r="AD102" s="343"/>
      <c r="AE102" s="353">
        <f t="shared" si="37"/>
        <v>0</v>
      </c>
      <c r="AF102" s="344"/>
      <c r="AG102" s="360">
        <f t="shared" si="38"/>
        <v>0</v>
      </c>
      <c r="AH102" s="361">
        <f t="shared" si="38"/>
        <v>0</v>
      </c>
      <c r="AI102" s="557">
        <f t="shared" si="38"/>
        <v>0</v>
      </c>
    </row>
    <row r="103" spans="1:38" s="342" customFormat="1" ht="15" customHeight="1">
      <c r="A103" s="1343"/>
      <c r="B103" s="1600"/>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00000000000001" customHeight="1">
      <c r="A104" s="1345" t="s">
        <v>307</v>
      </c>
      <c r="B104" s="1602"/>
      <c r="C104" s="356">
        <f>ROUND(SUM(C96:C102),0)</f>
        <v>0</v>
      </c>
      <c r="D104" s="353">
        <f t="shared" ref="D104:AF104" si="39">ROUND(SUM(D96:D102),0)</f>
        <v>0</v>
      </c>
      <c r="E104" s="357">
        <f t="shared" si="39"/>
        <v>0</v>
      </c>
      <c r="F104" s="356">
        <f t="shared" si="39"/>
        <v>0</v>
      </c>
      <c r="G104" s="353">
        <f t="shared" si="39"/>
        <v>0</v>
      </c>
      <c r="H104" s="357">
        <f t="shared" si="39"/>
        <v>0</v>
      </c>
      <c r="I104" s="356">
        <f t="shared" si="39"/>
        <v>0</v>
      </c>
      <c r="J104" s="353">
        <f t="shared" si="39"/>
        <v>0</v>
      </c>
      <c r="K104" s="357">
        <f t="shared" si="39"/>
        <v>0</v>
      </c>
      <c r="L104" s="356">
        <f t="shared" si="39"/>
        <v>0</v>
      </c>
      <c r="M104" s="353">
        <f t="shared" si="39"/>
        <v>0</v>
      </c>
      <c r="N104" s="357">
        <f t="shared" si="39"/>
        <v>0</v>
      </c>
      <c r="O104" s="356">
        <f t="shared" si="39"/>
        <v>0</v>
      </c>
      <c r="P104" s="353">
        <f t="shared" si="39"/>
        <v>0</v>
      </c>
      <c r="Q104" s="357">
        <f t="shared" si="39"/>
        <v>0</v>
      </c>
      <c r="R104" s="356">
        <f t="shared" si="39"/>
        <v>0</v>
      </c>
      <c r="S104" s="353">
        <f t="shared" si="39"/>
        <v>0</v>
      </c>
      <c r="T104" s="357">
        <f t="shared" si="39"/>
        <v>0</v>
      </c>
      <c r="U104" s="356">
        <f t="shared" si="39"/>
        <v>0</v>
      </c>
      <c r="V104" s="353">
        <f t="shared" si="39"/>
        <v>0</v>
      </c>
      <c r="W104" s="357">
        <f t="shared" si="39"/>
        <v>0</v>
      </c>
      <c r="X104" s="356">
        <f t="shared" si="39"/>
        <v>0</v>
      </c>
      <c r="Y104" s="353">
        <f t="shared" si="39"/>
        <v>0</v>
      </c>
      <c r="Z104" s="357">
        <f t="shared" si="39"/>
        <v>0</v>
      </c>
      <c r="AA104" s="356">
        <f t="shared" si="39"/>
        <v>0</v>
      </c>
      <c r="AB104" s="353">
        <f t="shared" si="39"/>
        <v>0</v>
      </c>
      <c r="AC104" s="357">
        <f t="shared" si="39"/>
        <v>0</v>
      </c>
      <c r="AD104" s="356">
        <f t="shared" si="39"/>
        <v>0</v>
      </c>
      <c r="AE104" s="353">
        <f t="shared" si="39"/>
        <v>0</v>
      </c>
      <c r="AF104" s="357">
        <f t="shared" si="39"/>
        <v>0</v>
      </c>
      <c r="AG104" s="360">
        <f t="shared" ref="AG104" si="40">SUM(AG96:AG102)</f>
        <v>0</v>
      </c>
      <c r="AH104" s="361">
        <f>SUM(AH96:AH102)</f>
        <v>0</v>
      </c>
      <c r="AI104" s="362">
        <f t="shared" ref="AI104" si="41">SUM(AI96:AI102)</f>
        <v>0</v>
      </c>
    </row>
    <row r="105" spans="1:38" s="342" customFormat="1" ht="20.100000000000001"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00000000000001"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(6)'!A72</f>
        <v>Template last modified</v>
      </c>
      <c r="AI106" s="559" t="e">
        <f>'Summary (6)'!C72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c r="A120" s="480" t="s">
        <v>231</v>
      </c>
      <c r="B120" s="480"/>
      <c r="C120" s="560">
        <f>'Summary (9)'!E87</f>
        <v>1</v>
      </c>
      <c r="D120" s="560">
        <f>'Summary (9)'!F87</f>
        <v>1</v>
      </c>
      <c r="E120" s="560">
        <f>'Summary (9)'!G87</f>
        <v>1</v>
      </c>
      <c r="F120" s="560">
        <f>'Summary (9)'!H87</f>
        <v>2</v>
      </c>
      <c r="G120" s="560">
        <f>'Summary (9)'!I87</f>
        <v>2</v>
      </c>
      <c r="H120" s="560">
        <f>'Summary (9)'!J87</f>
        <v>2</v>
      </c>
      <c r="I120" s="560">
        <f>'Summary (9)'!K87</f>
        <v>3</v>
      </c>
      <c r="J120" s="560">
        <f>'Summary (9)'!L87</f>
        <v>3</v>
      </c>
      <c r="K120" s="560">
        <f>'Summary (9)'!M87</f>
        <v>3</v>
      </c>
      <c r="L120" s="560">
        <f>'Summary (9)'!N87</f>
        <v>4</v>
      </c>
      <c r="M120" s="560">
        <f>'Summary (9)'!O87</f>
        <v>4</v>
      </c>
      <c r="N120" s="560">
        <f>'Summary (9)'!P87</f>
        <v>4</v>
      </c>
      <c r="O120" s="560">
        <f>'Summary (9)'!Q87</f>
        <v>5</v>
      </c>
      <c r="P120" s="560">
        <f>'Summary (9)'!R87</f>
        <v>5</v>
      </c>
      <c r="Q120" s="560">
        <f>'Summary (9)'!S87</f>
        <v>5</v>
      </c>
      <c r="R120" s="560">
        <f>'Summary (9)'!T87</f>
        <v>6</v>
      </c>
      <c r="S120" s="560">
        <f>'Summary (9)'!U87</f>
        <v>6</v>
      </c>
      <c r="T120" s="560">
        <f>'Summary (9)'!V87</f>
        <v>6</v>
      </c>
      <c r="U120" s="560">
        <f>'Summary (9)'!W87</f>
        <v>7</v>
      </c>
      <c r="V120" s="560">
        <f>'Summary (9)'!X87</f>
        <v>7</v>
      </c>
      <c r="W120" s="560">
        <f>'Summary (9)'!Y87</f>
        <v>7</v>
      </c>
      <c r="X120" s="560">
        <f>'Summary (9)'!Z87</f>
        <v>8</v>
      </c>
      <c r="Y120" s="560">
        <f>'Summary (9)'!AA87</f>
        <v>8</v>
      </c>
      <c r="Z120" s="560">
        <f>'Summary (9)'!AB87</f>
        <v>8</v>
      </c>
      <c r="AA120" s="560">
        <f>'Summary (9)'!AC87</f>
        <v>9</v>
      </c>
      <c r="AB120" s="560">
        <f>'Summary (9)'!AD87</f>
        <v>9</v>
      </c>
      <c r="AC120" s="560">
        <f>'Summary (9)'!AE87</f>
        <v>9</v>
      </c>
      <c r="AD120" s="560">
        <f>'Summary (9)'!AF87</f>
        <v>10</v>
      </c>
      <c r="AE120" s="560">
        <f>'Summary (9)'!AG87</f>
        <v>10</v>
      </c>
      <c r="AF120" s="560">
        <f>'Summary (9)'!AH87</f>
        <v>10</v>
      </c>
      <c r="AG120" s="560">
        <f>AE120</f>
        <v>10</v>
      </c>
      <c r="AH120" s="560">
        <f>AF120</f>
        <v>10</v>
      </c>
      <c r="AI120" s="560">
        <f>AG120</f>
        <v>10</v>
      </c>
    </row>
    <row r="121" spans="1:35" s="31" customFormat="1">
      <c r="A121" s="481" t="s">
        <v>232</v>
      </c>
      <c r="B121" s="481"/>
      <c r="C121" s="561" t="e">
        <f>'Summary (9)'!E88</f>
        <v>#REF!</v>
      </c>
      <c r="D121" s="561" t="e">
        <f>'Summary (9)'!F88</f>
        <v>#REF!</v>
      </c>
      <c r="E121" s="561">
        <f>'Summary (9)'!G88</f>
        <v>45413</v>
      </c>
      <c r="F121" s="561" t="e">
        <f>'Summary (9)'!H88</f>
        <v>#REF!</v>
      </c>
      <c r="G121" s="561" t="e">
        <f>'Summary (9)'!I88</f>
        <v>#REF!</v>
      </c>
      <c r="H121" s="561">
        <f>'Summary (9)'!J88</f>
        <v>45474</v>
      </c>
      <c r="I121" s="561" t="e">
        <f>'Summary (9)'!K88</f>
        <v>#REF!</v>
      </c>
      <c r="J121" s="561" t="e">
        <f>'Summary (9)'!L88</f>
        <v>#REF!</v>
      </c>
      <c r="K121" s="561">
        <f>'Summary (9)'!M88</f>
        <v>45839</v>
      </c>
      <c r="L121" s="561" t="e">
        <f>'Summary (9)'!N88</f>
        <v>#REF!</v>
      </c>
      <c r="M121" s="561" t="e">
        <f>'Summary (9)'!O88</f>
        <v>#REF!</v>
      </c>
      <c r="N121" s="561">
        <f>'Summary (9)'!P88</f>
        <v>46204</v>
      </c>
      <c r="O121" s="561" t="e">
        <f>'Summary (9)'!Q88</f>
        <v>#REF!</v>
      </c>
      <c r="P121" s="561" t="e">
        <f>'Summary (9)'!R88</f>
        <v>#REF!</v>
      </c>
      <c r="Q121" s="561">
        <f>'Summary (9)'!S88</f>
        <v>46569</v>
      </c>
      <c r="R121" s="561" t="e">
        <f>'Summary (9)'!T88</f>
        <v>#REF!</v>
      </c>
      <c r="S121" s="561" t="e">
        <f>'Summary (9)'!U88</f>
        <v>#REF!</v>
      </c>
      <c r="T121" s="561" t="e">
        <f>'Summary (9)'!V88</f>
        <v>#REF!</v>
      </c>
      <c r="U121" s="561" t="e">
        <f>'Summary (9)'!W88</f>
        <v>#REF!</v>
      </c>
      <c r="V121" s="561" t="e">
        <f>'Summary (9)'!X88</f>
        <v>#REF!</v>
      </c>
      <c r="W121" s="561" t="e">
        <f>'Summary (9)'!Y88</f>
        <v>#REF!</v>
      </c>
      <c r="X121" s="561" t="e">
        <f>'Summary (9)'!Z88</f>
        <v>#REF!</v>
      </c>
      <c r="Y121" s="561" t="e">
        <f>'Summary (9)'!AA88</f>
        <v>#REF!</v>
      </c>
      <c r="Z121" s="561" t="e">
        <f>'Summary (9)'!AB88</f>
        <v>#REF!</v>
      </c>
      <c r="AA121" s="561" t="e">
        <f>'Summary (9)'!AC88</f>
        <v>#REF!</v>
      </c>
      <c r="AB121" s="561" t="e">
        <f>'Summary (9)'!AD88</f>
        <v>#REF!</v>
      </c>
      <c r="AC121" s="561" t="e">
        <f>'Summary (9)'!AE88</f>
        <v>#REF!</v>
      </c>
      <c r="AD121" s="561" t="e">
        <f>'Summary (9)'!AF88</f>
        <v>#REF!</v>
      </c>
      <c r="AE121" s="561" t="e">
        <f>'Summary (9)'!AG88</f>
        <v>#REF!</v>
      </c>
      <c r="AF121" s="561" t="e">
        <f>'Summary (9)'!AH88</f>
        <v>#REF!</v>
      </c>
      <c r="AG121" s="561">
        <f>'Summary (9)'!AI88</f>
        <v>45413</v>
      </c>
      <c r="AH121" s="561">
        <f>'Summary (9)'!AJ88</f>
        <v>45413</v>
      </c>
      <c r="AI121" s="561">
        <f>'Summary (9)'!AK88</f>
        <v>45413</v>
      </c>
    </row>
    <row r="122" spans="1:35" s="31" customFormat="1">
      <c r="A122" s="481" t="s">
        <v>233</v>
      </c>
      <c r="B122" s="481"/>
      <c r="C122" s="561" t="e">
        <f>'Summary (9)'!E89</f>
        <v>#REF!</v>
      </c>
      <c r="D122" s="561" t="e">
        <f>'Summary (9)'!F89</f>
        <v>#REF!</v>
      </c>
      <c r="E122" s="561">
        <f>'Summary (9)'!G89</f>
        <v>45473</v>
      </c>
      <c r="F122" s="561" t="e">
        <f>'Summary (9)'!H89</f>
        <v>#REF!</v>
      </c>
      <c r="G122" s="561" t="e">
        <f>'Summary (9)'!I89</f>
        <v>#REF!</v>
      </c>
      <c r="H122" s="561">
        <f>'Summary (9)'!J89</f>
        <v>45838</v>
      </c>
      <c r="I122" s="561" t="e">
        <f>'Summary (9)'!K89</f>
        <v>#REF!</v>
      </c>
      <c r="J122" s="561" t="e">
        <f>'Summary (9)'!L89</f>
        <v>#REF!</v>
      </c>
      <c r="K122" s="561">
        <f>'Summary (9)'!M89</f>
        <v>46203</v>
      </c>
      <c r="L122" s="561" t="e">
        <f>'Summary (9)'!N89</f>
        <v>#REF!</v>
      </c>
      <c r="M122" s="561" t="e">
        <f>'Summary (9)'!O89</f>
        <v>#REF!</v>
      </c>
      <c r="N122" s="561">
        <f>'Summary (9)'!P89</f>
        <v>46568</v>
      </c>
      <c r="O122" s="561" t="e">
        <f>'Summary (9)'!Q89</f>
        <v>#REF!</v>
      </c>
      <c r="P122" s="561" t="e">
        <f>'Summary (9)'!R89</f>
        <v>#REF!</v>
      </c>
      <c r="Q122" s="561">
        <f>'Summary (9)'!S89</f>
        <v>46934</v>
      </c>
      <c r="R122" s="561" t="e">
        <f>'Summary (9)'!T89</f>
        <v>#REF!</v>
      </c>
      <c r="S122" s="561" t="e">
        <f>'Summary (9)'!U89</f>
        <v>#REF!</v>
      </c>
      <c r="T122" s="561" t="e">
        <f>'Summary (9)'!V89</f>
        <v>#REF!</v>
      </c>
      <c r="U122" s="561" t="e">
        <f>'Summary (9)'!W89</f>
        <v>#REF!</v>
      </c>
      <c r="V122" s="561" t="e">
        <f>'Summary (9)'!X89</f>
        <v>#REF!</v>
      </c>
      <c r="W122" s="561" t="e">
        <f>'Summary (9)'!Y89</f>
        <v>#REF!</v>
      </c>
      <c r="X122" s="561" t="e">
        <f>'Summary (9)'!Z89</f>
        <v>#REF!</v>
      </c>
      <c r="Y122" s="561" t="e">
        <f>'Summary (9)'!AA89</f>
        <v>#REF!</v>
      </c>
      <c r="Z122" s="561" t="e">
        <f>'Summary (9)'!AB89</f>
        <v>#REF!</v>
      </c>
      <c r="AA122" s="561" t="e">
        <f>'Summary (9)'!AC89</f>
        <v>#REF!</v>
      </c>
      <c r="AB122" s="561" t="e">
        <f>'Summary (9)'!AD89</f>
        <v>#REF!</v>
      </c>
      <c r="AC122" s="561" t="e">
        <f>'Summary (9)'!AE89</f>
        <v>#REF!</v>
      </c>
      <c r="AD122" s="561" t="e">
        <f>'Summary (9)'!AF89</f>
        <v>#REF!</v>
      </c>
      <c r="AE122" s="561" t="e">
        <f>'Summary (9)'!AG89</f>
        <v>#REF!</v>
      </c>
      <c r="AF122" s="561" t="e">
        <f>'Summary (9)'!AH89</f>
        <v>#REF!</v>
      </c>
      <c r="AG122" s="561">
        <f>'Summary (9)'!AI89</f>
        <v>47238</v>
      </c>
      <c r="AH122" s="561">
        <f>'Summary (9)'!AJ89</f>
        <v>47238</v>
      </c>
      <c r="AI122" s="561">
        <f>'Summary (9)'!AK89</f>
        <v>47238</v>
      </c>
    </row>
    <row r="123" spans="1:35">
      <c r="A123" s="480" t="s">
        <v>220</v>
      </c>
      <c r="B123" s="480"/>
      <c r="C123" s="561">
        <f>'Summary (9)'!E90</f>
        <v>0</v>
      </c>
      <c r="D123" s="561">
        <f>'Summary (9)'!F90</f>
        <v>0</v>
      </c>
      <c r="E123" s="561">
        <f>'Summary (9)'!G90</f>
        <v>0</v>
      </c>
      <c r="F123" s="561">
        <f>'Summary (9)'!H90</f>
        <v>0</v>
      </c>
      <c r="G123" s="561">
        <f>'Summary (9)'!I90</f>
        <v>0</v>
      </c>
      <c r="H123" s="561">
        <f>'Summary (9)'!J90</f>
        <v>0</v>
      </c>
      <c r="I123" s="561">
        <f>'Summary (9)'!K90</f>
        <v>0</v>
      </c>
      <c r="J123" s="561">
        <f>'Summary (9)'!L90</f>
        <v>0</v>
      </c>
      <c r="K123" s="561">
        <f>'Summary (9)'!M90</f>
        <v>0</v>
      </c>
      <c r="L123" s="561">
        <f>'Summary (9)'!N90</f>
        <v>0</v>
      </c>
      <c r="M123" s="561">
        <f>'Summary (9)'!O90</f>
        <v>0</v>
      </c>
      <c r="N123" s="561">
        <f>'Summary (9)'!P90</f>
        <v>0</v>
      </c>
      <c r="O123" s="561">
        <f>'Summary (9)'!Q90</f>
        <v>0</v>
      </c>
      <c r="P123" s="561">
        <f>'Summary (9)'!R90</f>
        <v>0</v>
      </c>
      <c r="Q123" s="561">
        <f>'Summary (9)'!S90</f>
        <v>0</v>
      </c>
      <c r="R123" s="561">
        <f>'Summary (9)'!T90</f>
        <v>0</v>
      </c>
      <c r="S123" s="561">
        <f>'Summary (9)'!U90</f>
        <v>0</v>
      </c>
      <c r="T123" s="561">
        <f>'Summary (9)'!V90</f>
        <v>0</v>
      </c>
      <c r="U123" s="561">
        <f>'Summary (9)'!W90</f>
        <v>0</v>
      </c>
      <c r="V123" s="561">
        <f>'Summary (9)'!X90</f>
        <v>0</v>
      </c>
      <c r="W123" s="561">
        <f>'Summary (9)'!Y90</f>
        <v>0</v>
      </c>
      <c r="X123" s="561">
        <f>'Summary (9)'!Z90</f>
        <v>0</v>
      </c>
      <c r="Y123" s="561">
        <f>'Summary (9)'!AA90</f>
        <v>0</v>
      </c>
      <c r="Z123" s="561">
        <f>'Summary (9)'!AB90</f>
        <v>0</v>
      </c>
      <c r="AA123" s="561">
        <f>'Summary (9)'!AC90</f>
        <v>0</v>
      </c>
      <c r="AB123" s="561">
        <f>'Summary (9)'!AD90</f>
        <v>0</v>
      </c>
      <c r="AC123" s="561">
        <f>'Summary (9)'!AE90</f>
        <v>0</v>
      </c>
      <c r="AD123" s="561">
        <f>'Summary (9)'!AF90</f>
        <v>0</v>
      </c>
      <c r="AE123" s="561">
        <f>'Summary (9)'!AG90</f>
        <v>0</v>
      </c>
      <c r="AF123" s="561">
        <f>'Summary (9)'!AH90</f>
        <v>0</v>
      </c>
      <c r="AG123" s="561">
        <f>'Summary (9)'!AI90</f>
        <v>0</v>
      </c>
      <c r="AH123" s="561">
        <f>'Summary (9)'!AJ90</f>
        <v>0</v>
      </c>
      <c r="AI123" s="561">
        <f>'Summary (9)'!AK90</f>
        <v>0</v>
      </c>
    </row>
    <row r="124" spans="1:35">
      <c r="A124" s="480" t="s">
        <v>234</v>
      </c>
      <c r="B124" s="480"/>
      <c r="C124" s="562" t="e">
        <f>'Summary (9)'!E91</f>
        <v>#REF!</v>
      </c>
      <c r="D124" s="562" t="e">
        <f>'Summary (9)'!F91</f>
        <v>#REF!</v>
      </c>
      <c r="E124" s="562" t="e">
        <f>'Summary (9)'!G91</f>
        <v>#REF!</v>
      </c>
      <c r="F124" s="562" t="e">
        <f>'Summary (9)'!H91</f>
        <v>#REF!</v>
      </c>
      <c r="G124" s="562" t="e">
        <f>'Summary (9)'!I91</f>
        <v>#REF!</v>
      </c>
      <c r="H124" s="562" t="e">
        <f>'Summary (9)'!J91</f>
        <v>#REF!</v>
      </c>
      <c r="I124" s="562" t="e">
        <f>'Summary (9)'!K91</f>
        <v>#REF!</v>
      </c>
      <c r="J124" s="562" t="e">
        <f>'Summary (9)'!L91</f>
        <v>#REF!</v>
      </c>
      <c r="K124" s="562" t="e">
        <f>'Summary (9)'!M91</f>
        <v>#REF!</v>
      </c>
      <c r="L124" s="562" t="e">
        <f>'Summary (9)'!N91</f>
        <v>#REF!</v>
      </c>
      <c r="M124" s="562" t="e">
        <f>'Summary (9)'!O91</f>
        <v>#REF!</v>
      </c>
      <c r="N124" s="562" t="e">
        <f>'Summary (9)'!P91</f>
        <v>#REF!</v>
      </c>
      <c r="O124" s="562" t="e">
        <f>'Summary (9)'!Q91</f>
        <v>#REF!</v>
      </c>
      <c r="P124" s="562" t="e">
        <f>'Summary (9)'!R91</f>
        <v>#REF!</v>
      </c>
      <c r="Q124" s="562" t="e">
        <f>'Summary (9)'!S91</f>
        <v>#REF!</v>
      </c>
      <c r="R124" s="562" t="e">
        <f>'Summary (9)'!T91</f>
        <v>#REF!</v>
      </c>
      <c r="S124" s="562" t="e">
        <f>'Summary (9)'!U91</f>
        <v>#REF!</v>
      </c>
      <c r="T124" s="562" t="e">
        <f>'Summary (9)'!V91</f>
        <v>#REF!</v>
      </c>
      <c r="U124" s="562" t="e">
        <f>'Summary (9)'!W91</f>
        <v>#REF!</v>
      </c>
      <c r="V124" s="562" t="e">
        <f>'Summary (9)'!X91</f>
        <v>#REF!</v>
      </c>
      <c r="W124" s="562" t="e">
        <f>'Summary (9)'!Y91</f>
        <v>#REF!</v>
      </c>
      <c r="X124" s="562" t="e">
        <f>'Summary (9)'!Z91</f>
        <v>#REF!</v>
      </c>
      <c r="Y124" s="562" t="e">
        <f>'Summary (9)'!AA91</f>
        <v>#REF!</v>
      </c>
      <c r="Z124" s="562" t="e">
        <f>'Summary (9)'!AB91</f>
        <v>#REF!</v>
      </c>
      <c r="AA124" s="562" t="e">
        <f>'Summary (9)'!AC91</f>
        <v>#REF!</v>
      </c>
      <c r="AB124" s="562" t="e">
        <f>'Summary (9)'!AD91</f>
        <v>#REF!</v>
      </c>
      <c r="AC124" s="562" t="e">
        <f>'Summary (9)'!AE91</f>
        <v>#REF!</v>
      </c>
      <c r="AD124" s="562" t="e">
        <f>'Summary (9)'!AF91</f>
        <v>#REF!</v>
      </c>
      <c r="AE124" s="562" t="e">
        <f>'Summary (9)'!AG91</f>
        <v>#REF!</v>
      </c>
      <c r="AF124" s="562" t="e">
        <f>'Summary (9)'!AH91</f>
        <v>#REF!</v>
      </c>
    </row>
    <row r="125" spans="1:35" s="524" customFormat="1">
      <c r="A125" s="523" t="s">
        <v>309</v>
      </c>
      <c r="B125" s="523"/>
      <c r="C125" s="525">
        <f>'Summary (9)'!E26</f>
        <v>0</v>
      </c>
      <c r="D125" s="525">
        <f>'Summary (9)'!F26</f>
        <v>0</v>
      </c>
      <c r="E125" s="525">
        <f>'Summary (9)'!G26</f>
        <v>0</v>
      </c>
      <c r="F125" s="525">
        <f>'Summary (9)'!H26</f>
        <v>0</v>
      </c>
      <c r="G125" s="525">
        <f>'Summary (9)'!I26</f>
        <v>0</v>
      </c>
      <c r="H125" s="525">
        <f>'Summary (9)'!J26</f>
        <v>0</v>
      </c>
      <c r="I125" s="525">
        <f>'Summary (9)'!K26</f>
        <v>0</v>
      </c>
      <c r="J125" s="525">
        <f>'Summary (9)'!L26</f>
        <v>0</v>
      </c>
      <c r="K125" s="525">
        <f>'Summary (9)'!M26</f>
        <v>0</v>
      </c>
      <c r="L125" s="525">
        <f>'Summary (9)'!N26</f>
        <v>0</v>
      </c>
      <c r="M125" s="525">
        <f>'Summary (9)'!O26</f>
        <v>0</v>
      </c>
      <c r="N125" s="525">
        <f>'Summary (9)'!P26</f>
        <v>0</v>
      </c>
      <c r="O125" s="525">
        <f>'Summary (9)'!Q26</f>
        <v>0</v>
      </c>
      <c r="P125" s="525">
        <f>'Summary (9)'!R26</f>
        <v>0</v>
      </c>
      <c r="Q125" s="525">
        <f>'Summary (9)'!S26</f>
        <v>0</v>
      </c>
      <c r="R125" s="525">
        <f>'Summary (9)'!T26</f>
        <v>0</v>
      </c>
      <c r="S125" s="525">
        <f>'Summary (9)'!U26</f>
        <v>0</v>
      </c>
      <c r="T125" s="525">
        <f>'Summary (9)'!V26</f>
        <v>0</v>
      </c>
      <c r="U125" s="525">
        <f>'Summary (9)'!W26</f>
        <v>0</v>
      </c>
      <c r="V125" s="525">
        <f>'Summary (9)'!X26</f>
        <v>0</v>
      </c>
      <c r="W125" s="525">
        <f>'Summary (9)'!Y26</f>
        <v>0</v>
      </c>
      <c r="X125" s="525">
        <f>'Summary (9)'!Z26</f>
        <v>0</v>
      </c>
      <c r="Y125" s="525">
        <f>'Summary (9)'!AA26</f>
        <v>0</v>
      </c>
      <c r="Z125" s="525">
        <f>'Summary (9)'!AB26</f>
        <v>0</v>
      </c>
      <c r="AA125" s="525">
        <f>'Summary (9)'!AC26</f>
        <v>0</v>
      </c>
      <c r="AB125" s="525">
        <f>'Summary (9)'!AD26</f>
        <v>0</v>
      </c>
      <c r="AC125" s="525">
        <f>'Summary (9)'!AE26</f>
        <v>0</v>
      </c>
      <c r="AD125" s="525">
        <f>'Summary (9)'!AF26</f>
        <v>0</v>
      </c>
      <c r="AE125" s="525">
        <f>'Summary (9)'!AG26</f>
        <v>0</v>
      </c>
      <c r="AF125" s="525">
        <f>'Summary (9)'!AH26</f>
        <v>0</v>
      </c>
      <c r="AG125" s="522"/>
      <c r="AH125" s="522"/>
      <c r="AI125" s="522"/>
    </row>
  </sheetData>
  <sheetProtection formatCells="0" formatColumns="0" formatRows="0" insertHyperlinks="0" sort="0" autoFilter="0" pivotTables="0"/>
  <mergeCells count="112">
    <mergeCell ref="A102:B102"/>
    <mergeCell ref="A103:B103"/>
    <mergeCell ref="A104:B104"/>
    <mergeCell ref="A96:B96"/>
    <mergeCell ref="A97:B97"/>
    <mergeCell ref="A98:B98"/>
    <mergeCell ref="A99:B99"/>
    <mergeCell ref="A100:B100"/>
    <mergeCell ref="A101:B101"/>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5:B15"/>
    <mergeCell ref="A16:B16"/>
    <mergeCell ref="A17:B17"/>
    <mergeCell ref="A18:B18"/>
    <mergeCell ref="A19:B19"/>
    <mergeCell ref="A20:B20"/>
    <mergeCell ref="U9:W9"/>
    <mergeCell ref="X9:Z9"/>
    <mergeCell ref="AA9:AC9"/>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s>
  <conditionalFormatting sqref="C14:AF81">
    <cfRule type="expression" dxfId="86" priority="3">
      <formula>$A14=""</formula>
    </cfRule>
  </conditionalFormatting>
  <conditionalFormatting sqref="C14:AF106">
    <cfRule type="expression" dxfId="85" priority="2">
      <formula>C$123&gt;C$122</formula>
    </cfRule>
  </conditionalFormatting>
  <conditionalFormatting sqref="C82:AF102">
    <cfRule type="expression" dxfId="84"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83" priority="14">
      <formula>LEN(TRIM(E14))=0</formula>
    </cfRule>
  </conditionalFormatting>
  <conditionalFormatting sqref="F91">
    <cfRule type="containsBlanks" dxfId="82" priority="12">
      <formula>LEN(TRIM(F91))=0</formula>
    </cfRule>
  </conditionalFormatting>
  <conditionalFormatting sqref="I91">
    <cfRule type="containsBlanks" dxfId="81" priority="11">
      <formula>LEN(TRIM(I91))=0</formula>
    </cfRule>
  </conditionalFormatting>
  <conditionalFormatting sqref="L91">
    <cfRule type="containsBlanks" dxfId="80" priority="10">
      <formula>LEN(TRIM(L91))=0</formula>
    </cfRule>
  </conditionalFormatting>
  <conditionalFormatting sqref="O91">
    <cfRule type="containsBlanks" dxfId="79" priority="9">
      <formula>LEN(TRIM(O91))=0</formula>
    </cfRule>
  </conditionalFormatting>
  <conditionalFormatting sqref="R91">
    <cfRule type="containsBlanks" dxfId="78" priority="8">
      <formula>LEN(TRIM(R91))=0</formula>
    </cfRule>
  </conditionalFormatting>
  <conditionalFormatting sqref="U91">
    <cfRule type="containsBlanks" dxfId="77" priority="7">
      <formula>LEN(TRIM(U91))=0</formula>
    </cfRule>
  </conditionalFormatting>
  <conditionalFormatting sqref="X91">
    <cfRule type="containsBlanks" dxfId="76" priority="6">
      <formula>LEN(TRIM(X91))=0</formula>
    </cfRule>
  </conditionalFormatting>
  <conditionalFormatting sqref="AA91">
    <cfRule type="containsBlanks" dxfId="75" priority="5">
      <formula>LEN(TRIM(AA91))=0</formula>
    </cfRule>
  </conditionalFormatting>
  <conditionalFormatting sqref="AD91">
    <cfRule type="containsBlanks" dxfId="74" priority="4">
      <formula>LEN(TRIM(AD91))=0</formula>
    </cfRule>
  </conditionalFormatting>
  <dataValidations count="1">
    <dataValidation type="whole" allowBlank="1" showInputMessage="1" showErrorMessage="1" sqref="AC57:AC66 Z57:Z66 W57:W66 T57:T66 Q57:Q66 N57:N66 K57:K66 H57:H66 E57:E66 AF57:AF66" xr:uid="{B06ECC7E-EC58-466C-A490-83FEBF59C439}">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59" id="{8A604F1E-D1A2-4B08-A2F3-6D759C707257}">
            <xm:f>C$120&gt;'Summary - SS'!#REF!</xm:f>
            <x14:dxf>
              <fill>
                <patternFill>
                  <bgColor theme="0" tint="-0.499984740745262"/>
                </patternFill>
              </fill>
            </x14:dxf>
          </x14:cfRule>
          <xm:sqref>C9:AF106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9E813-3FC9-482F-A0FA-8B302DA39352}">
  <sheetPr>
    <tabColor rgb="FF99CCFF"/>
    <pageSetUpPr fitToPage="1"/>
  </sheetPr>
  <dimension ref="A1:AB208"/>
  <sheetViews>
    <sheetView showZeros="0" zoomScale="115" zoomScaleNormal="115" workbookViewId="0">
      <pane ySplit="2" topLeftCell="A3"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80" customWidth="1"/>
    <col min="4" max="4" width="67.7109375" style="4" customWidth="1"/>
    <col min="5" max="5" width="26.7109375" style="8" customWidth="1"/>
    <col min="6" max="6" width="20.7109375" style="8" customWidth="1"/>
    <col min="7" max="7" width="16" style="703" customWidth="1"/>
    <col min="8" max="8" width="20.5703125" style="703" customWidth="1"/>
    <col min="9" max="9" width="20.5703125" style="8" customWidth="1"/>
    <col min="10" max="10" width="19.7109375" style="8" customWidth="1"/>
    <col min="11" max="16384" width="10.85546875" style="8"/>
  </cols>
  <sheetData>
    <row r="1" spans="1:28" ht="13.5" thickBot="1">
      <c r="A1" s="9" t="s">
        <v>325</v>
      </c>
      <c r="B1" s="1463" t="s">
        <v>326</v>
      </c>
      <c r="C1" s="1463"/>
      <c r="I1" s="685" t="s">
        <v>327</v>
      </c>
      <c r="J1" s="686" t="s">
        <v>328</v>
      </c>
    </row>
    <row r="2" spans="1:28" ht="27.75" customHeight="1" thickBot="1">
      <c r="A2" s="672">
        <f>'Summary (9)'!B12</f>
        <v>0</v>
      </c>
      <c r="B2" s="1464"/>
      <c r="C2" s="1465"/>
      <c r="D2" s="665"/>
      <c r="F2" s="207"/>
      <c r="I2" s="687" t="str">
        <f>IFERROR(VLOOKUP(B2,'Dropdown Lists'!F:G,2,FALSE), "auto-populate")</f>
        <v>auto-populate</v>
      </c>
      <c r="J2" s="688" t="str">
        <f>IFERROR(VLOOKUP(B2,'Dropdown Lists'!F:H,3,FALSE),"auto-populate")</f>
        <v>auto-populate</v>
      </c>
    </row>
    <row r="3" spans="1:28" s="4" customFormat="1" ht="38.25">
      <c r="A3" s="718" t="s">
        <v>329</v>
      </c>
      <c r="B3" s="211" t="s">
        <v>317</v>
      </c>
      <c r="C3" s="212" t="s">
        <v>318</v>
      </c>
      <c r="D3" s="211" t="s">
        <v>330</v>
      </c>
      <c r="E3" s="211" t="s">
        <v>331</v>
      </c>
      <c r="F3" s="663" t="s">
        <v>332</v>
      </c>
      <c r="G3" s="704"/>
      <c r="H3" s="704"/>
      <c r="I3" s="14"/>
    </row>
    <row r="4" spans="1:28">
      <c r="A4" s="826">
        <f>'Salary Detail (9)'!A15</f>
        <v>0</v>
      </c>
      <c r="B4" s="6" t="e" cm="1">
        <f t="array" ref="B4">INDEX('Salary Detail (9)'!$C15:$BT15,0,MATCH(1,('Salary Detail (9)'!$C$14:$BT$14='Budget Narrative (9)'!$B$3)*('Salary Detail (9)'!$C$75:$BT$75='Budget Narrative (9)'!$I$2),0))</f>
        <v>#N/A</v>
      </c>
      <c r="C4" s="195" t="e">
        <f t="array" ref="C4">INDEX('Salary Detail (9)'!$C15:$BT15,0,MATCH(1,('Salary Detail (9)'!$C$13:$BT$13="New")*('Salary Detail (9)'!$C$75:$BT$75='Budget Narrative (9)'!$I$2),0))</f>
        <v>#N/A</v>
      </c>
      <c r="D4" s="653"/>
      <c r="E4" s="653"/>
      <c r="F4" s="664"/>
      <c r="I4" s="7"/>
      <c r="J4" s="14"/>
    </row>
    <row r="5" spans="1:28">
      <c r="A5" s="826">
        <f>'Salary Detail (9)'!A16</f>
        <v>0</v>
      </c>
      <c r="B5" s="6" t="e">
        <f t="array" ref="B5">INDEX('Salary Detail (9)'!$C16:$BT16,0,MATCH(1,('Salary Detail (9)'!$C$14:$BT$14='Budget Narrative (9)'!$B$3)*('Salary Detail (9)'!$C$75:$BT$75='Budget Narrative (9)'!$I$2),0))</f>
        <v>#N/A</v>
      </c>
      <c r="C5" s="195" t="e">
        <f t="array" ref="C5">INDEX('Salary Detail (9)'!$C16:$BT16,0,MATCH(1,('Salary Detail (9)'!$C$13:$BT$13="New")*('Salary Detail (9)'!$C$75:$BT$75='Budget Narrative (9)'!$I$2),0))</f>
        <v>#N/A</v>
      </c>
      <c r="D5" s="653"/>
      <c r="E5" s="10"/>
      <c r="F5" s="664"/>
      <c r="I5" s="208"/>
      <c r="J5" s="14"/>
    </row>
    <row r="6" spans="1:28">
      <c r="A6" s="826">
        <f>'Salary Detail (9)'!A17</f>
        <v>0</v>
      </c>
      <c r="B6" s="6" t="e">
        <f t="array" ref="B6">INDEX('Salary Detail (9)'!$C17:$BT17,0,MATCH(1,('Salary Detail (9)'!$C$14:$BT$14='Budget Narrative (9)'!$B$3)*('Salary Detail (9)'!$C$75:$BT$75='Budget Narrative (9)'!$I$2),0))</f>
        <v>#N/A</v>
      </c>
      <c r="C6" s="195" t="e">
        <f t="array" ref="C6">INDEX('Salary Detail (9)'!$C17:$BT17,0,MATCH(1,('Salary Detail (9)'!$C$13:$BT$13="New")*('Salary Detail (9)'!$C$75:$BT$75='Budget Narrative (9)'!$I$2),0))</f>
        <v>#N/A</v>
      </c>
      <c r="D6" s="653"/>
      <c r="E6" s="10"/>
      <c r="F6" s="664"/>
      <c r="I6" s="209"/>
      <c r="J6" s="14"/>
      <c r="AB6" s="650"/>
    </row>
    <row r="7" spans="1:28">
      <c r="A7" s="826">
        <f>'Salary Detail (9)'!A18</f>
        <v>0</v>
      </c>
      <c r="B7" s="6" t="e">
        <f t="array" ref="B7">INDEX('Salary Detail (9)'!$C18:$BT18,0,MATCH(1,('Salary Detail (9)'!$C$14:$BT$14='Budget Narrative (9)'!$B$3)*('Salary Detail (9)'!$C$75:$BT$75='Budget Narrative (9)'!$I$2),0))</f>
        <v>#N/A</v>
      </c>
      <c r="C7" s="195" t="e">
        <f t="array" ref="C7">INDEX('Salary Detail (9)'!$C18:$BT18,0,MATCH(1,('Salary Detail (9)'!$C$13:$BT$13="New")*('Salary Detail (9)'!$C$75:$BT$75='Budget Narrative (9)'!$I$2),0))</f>
        <v>#N/A</v>
      </c>
      <c r="D7" s="653"/>
      <c r="E7" s="10"/>
      <c r="F7" s="664"/>
      <c r="I7" s="7"/>
      <c r="J7" s="14"/>
    </row>
    <row r="8" spans="1:28">
      <c r="A8" s="826">
        <f>'Salary Detail (9)'!A19</f>
        <v>0</v>
      </c>
      <c r="B8" s="6" t="e">
        <f t="array" ref="B8">INDEX('Salary Detail (9)'!$C19:$BT19,0,MATCH(1,('Salary Detail (9)'!$C$14:$BT$14='Budget Narrative (9)'!$B$3)*('Salary Detail (9)'!$C$75:$BT$75='Budget Narrative (9)'!$I$2),0))</f>
        <v>#N/A</v>
      </c>
      <c r="C8" s="195" t="e">
        <f t="array" ref="C8">INDEX('Salary Detail (9)'!$C19:$BT19,0,MATCH(1,('Salary Detail (9)'!$C$13:$BT$13="New")*('Salary Detail (9)'!$C$75:$BT$75='Budget Narrative (9)'!$I$2),0))</f>
        <v>#N/A</v>
      </c>
      <c r="D8" s="653"/>
      <c r="E8" s="10"/>
      <c r="F8" s="664"/>
      <c r="I8" s="7"/>
      <c r="J8" s="14"/>
    </row>
    <row r="9" spans="1:28">
      <c r="A9" s="826">
        <f>'Salary Detail (9)'!A20</f>
        <v>0</v>
      </c>
      <c r="B9" s="6" t="e">
        <f t="array" ref="B9">INDEX('Salary Detail (9)'!$C20:$BT20,0,MATCH(1,('Salary Detail (9)'!$C$14:$BT$14='Budget Narrative (9)'!$B$3)*('Salary Detail (9)'!$C$75:$BT$75='Budget Narrative (9)'!$I$2),0))</f>
        <v>#N/A</v>
      </c>
      <c r="C9" s="195" t="e">
        <f t="array" ref="C9">INDEX('Salary Detail (9)'!$C20:$BT20,0,MATCH(1,('Salary Detail (9)'!$C$13:$BT$13="New")*('Salary Detail (9)'!$C$75:$BT$75='Budget Narrative (9)'!$I$2),0))</f>
        <v>#N/A</v>
      </c>
      <c r="D9" s="653"/>
      <c r="E9" s="10"/>
      <c r="F9" s="664"/>
      <c r="I9" s="7"/>
      <c r="J9" s="14"/>
    </row>
    <row r="10" spans="1:28">
      <c r="A10" s="826">
        <f>'Salary Detail (9)'!A21</f>
        <v>0</v>
      </c>
      <c r="B10" s="6" t="e">
        <f t="array" ref="B10">INDEX('Salary Detail (9)'!$C21:$BT21,0,MATCH(1,('Salary Detail (9)'!$C$14:$BT$14='Budget Narrative (9)'!$B$3)*('Salary Detail (9)'!$C$75:$BT$75='Budget Narrative (9)'!$I$2),0))</f>
        <v>#N/A</v>
      </c>
      <c r="C10" s="195" t="e">
        <f t="array" ref="C10">INDEX('Salary Detail (9)'!$C21:$BT21,0,MATCH(1,('Salary Detail (9)'!$C$13:$BT$13="New")*('Salary Detail (9)'!$C$75:$BT$75='Budget Narrative (9)'!$I$2),0))</f>
        <v>#N/A</v>
      </c>
      <c r="D10" s="653"/>
      <c r="E10" s="10"/>
      <c r="F10" s="664"/>
      <c r="I10" s="7"/>
      <c r="J10" s="14"/>
    </row>
    <row r="11" spans="1:28">
      <c r="A11" s="826">
        <f>'Salary Detail (9)'!A22</f>
        <v>0</v>
      </c>
      <c r="B11" s="6" t="e">
        <f t="array" ref="B11">INDEX('Salary Detail (9)'!$C22:$BT22,0,MATCH(1,('Salary Detail (9)'!$C$14:$BT$14='Budget Narrative (9)'!$B$3)*('Salary Detail (9)'!$C$75:$BT$75='Budget Narrative (9)'!$I$2),0))</f>
        <v>#N/A</v>
      </c>
      <c r="C11" s="195" t="e">
        <f t="array" ref="C11">INDEX('Salary Detail (9)'!$C22:$BT22,0,MATCH(1,('Salary Detail (9)'!$C$13:$BT$13="New")*('Salary Detail (9)'!$C$75:$BT$75='Budget Narrative (9)'!$I$2),0))</f>
        <v>#N/A</v>
      </c>
      <c r="D11" s="653"/>
      <c r="E11" s="10"/>
      <c r="F11" s="664"/>
      <c r="I11" s="7"/>
      <c r="J11" s="14"/>
    </row>
    <row r="12" spans="1:28">
      <c r="A12" s="826">
        <f>'Salary Detail (9)'!A23</f>
        <v>0</v>
      </c>
      <c r="B12" s="6" t="e">
        <f t="array" ref="B12">INDEX('Salary Detail (9)'!$C23:$BT23,0,MATCH(1,('Salary Detail (9)'!$C$14:$BT$14='Budget Narrative (9)'!$B$3)*('Salary Detail (9)'!$C$75:$BT$75='Budget Narrative (9)'!$I$2),0))</f>
        <v>#N/A</v>
      </c>
      <c r="C12" s="195" t="e">
        <f t="array" ref="C12">INDEX('Salary Detail (9)'!$C23:$BT23,0,MATCH(1,('Salary Detail (9)'!$C$13:$BT$13="New")*('Salary Detail (9)'!$C$75:$BT$75='Budget Narrative (9)'!$I$2),0))</f>
        <v>#N/A</v>
      </c>
      <c r="D12" s="653"/>
      <c r="E12" s="10"/>
      <c r="F12" s="664"/>
      <c r="I12" s="7"/>
      <c r="J12" s="14"/>
    </row>
    <row r="13" spans="1:28">
      <c r="A13" s="826">
        <f>'Salary Detail (9)'!A24</f>
        <v>0</v>
      </c>
      <c r="B13" s="6" t="e">
        <f t="array" ref="B13">INDEX('Salary Detail (9)'!$C24:$BT24,0,MATCH(1,('Salary Detail (9)'!$C$14:$BT$14='Budget Narrative (9)'!$B$3)*('Salary Detail (9)'!$C$75:$BT$75='Budget Narrative (9)'!$I$2),0))</f>
        <v>#N/A</v>
      </c>
      <c r="C13" s="195" t="e">
        <f t="array" ref="C13">INDEX('Salary Detail (9)'!$C24:$BT24,0,MATCH(1,('Salary Detail (9)'!$C$13:$BT$13="New")*('Salary Detail (9)'!$C$75:$BT$75='Budget Narrative (9)'!$I$2),0))</f>
        <v>#N/A</v>
      </c>
      <c r="D13" s="653"/>
      <c r="E13" s="10"/>
      <c r="F13" s="664"/>
      <c r="I13" s="7"/>
      <c r="J13" s="14"/>
    </row>
    <row r="14" spans="1:28">
      <c r="A14" s="826">
        <f>'Salary Detail (9)'!A25</f>
        <v>0</v>
      </c>
      <c r="B14" s="6" t="e">
        <f t="array" ref="B14">INDEX('Salary Detail (9)'!$C25:$BT25,0,MATCH(1,('Salary Detail (9)'!$C$14:$BT$14='Budget Narrative (9)'!$B$3)*('Salary Detail (9)'!$C$75:$BT$75='Budget Narrative (9)'!$I$2),0))</f>
        <v>#N/A</v>
      </c>
      <c r="C14" s="427" t="e">
        <f t="array" ref="C14">INDEX('Salary Detail (9)'!$C25:$BT25,0,MATCH(1,('Salary Detail (9)'!$C$13:$BT$13="New")*('Salary Detail (9)'!$C$75:$BT$75='Budget Narrative (9)'!$I$2),0))</f>
        <v>#N/A</v>
      </c>
      <c r="D14" s="653"/>
      <c r="E14" s="10"/>
      <c r="F14" s="664"/>
      <c r="I14" s="7"/>
      <c r="J14" s="14"/>
    </row>
    <row r="15" spans="1:28">
      <c r="A15" s="826">
        <f>'Salary Detail (9)'!A26</f>
        <v>0</v>
      </c>
      <c r="B15" s="6" t="e">
        <f t="array" ref="B15">INDEX('Salary Detail (9)'!$C26:$BT26,0,MATCH(1,('Salary Detail (9)'!$C$14:$BT$14='Budget Narrative (9)'!$B$3)*('Salary Detail (9)'!$C$75:$BT$75='Budget Narrative (9)'!$I$2),0))</f>
        <v>#N/A</v>
      </c>
      <c r="C15" s="427" t="e">
        <f t="array" ref="C15">INDEX('Salary Detail (9)'!$C26:$BT26,0,MATCH(1,('Salary Detail (9)'!$C$13:$BT$13="New")*('Salary Detail (9)'!$C$75:$BT$75='Budget Narrative (9)'!$I$2),0))</f>
        <v>#N/A</v>
      </c>
      <c r="D15" s="653"/>
      <c r="E15" s="10"/>
      <c r="F15" s="664"/>
      <c r="I15" s="7"/>
      <c r="J15" s="14"/>
    </row>
    <row r="16" spans="1:28">
      <c r="A16" s="826">
        <f>'Salary Detail (9)'!A27</f>
        <v>0</v>
      </c>
      <c r="B16" s="6" t="e">
        <f t="array" ref="B16">INDEX('Salary Detail (9)'!$C27:$BT27,0,MATCH(1,('Salary Detail (9)'!$C$14:$BT$14='Budget Narrative (9)'!$B$3)*('Salary Detail (9)'!$C$75:$BT$75='Budget Narrative (9)'!$I$2),0))</f>
        <v>#N/A</v>
      </c>
      <c r="C16" s="427" t="e">
        <f t="array" ref="C16">INDEX('Salary Detail (9)'!$C27:$BT27,0,MATCH(1,('Salary Detail (9)'!$C$13:$BT$13="New")*('Salary Detail (9)'!$C$75:$BT$75='Budget Narrative (9)'!$I$2),0))</f>
        <v>#N/A</v>
      </c>
      <c r="D16" s="653"/>
      <c r="E16" s="10"/>
      <c r="F16" s="664"/>
      <c r="I16" s="7"/>
      <c r="J16" s="14"/>
    </row>
    <row r="17" spans="1:10">
      <c r="A17" s="826">
        <f>'Salary Detail (9)'!A28</f>
        <v>0</v>
      </c>
      <c r="B17" s="6" t="e">
        <f t="array" ref="B17">INDEX('Salary Detail (9)'!$C28:$BT28,0,MATCH(1,('Salary Detail (9)'!$C$14:$BT$14='Budget Narrative (9)'!$B$3)*('Salary Detail (9)'!$C$75:$BT$75='Budget Narrative (9)'!$I$2),0))</f>
        <v>#N/A</v>
      </c>
      <c r="C17" s="195" t="e">
        <f t="array" ref="C17">INDEX('Salary Detail (9)'!$C28:$BT28,0,MATCH(1,('Salary Detail (9)'!$C$13:$BT$13="New")*('Salary Detail (9)'!$C$75:$BT$75='Budget Narrative (9)'!$I$2),0))</f>
        <v>#N/A</v>
      </c>
      <c r="D17" s="653"/>
      <c r="E17" s="10"/>
      <c r="F17" s="664"/>
      <c r="I17" s="7"/>
      <c r="J17" s="14"/>
    </row>
    <row r="18" spans="1:10">
      <c r="A18" s="826">
        <f>'Salary Detail (9)'!A29</f>
        <v>0</v>
      </c>
      <c r="B18" s="6" t="e">
        <f t="array" ref="B18">INDEX('Salary Detail (9)'!$C29:$BT29,0,MATCH(1,('Salary Detail (9)'!$C$14:$BT$14='Budget Narrative (9)'!$B$3)*('Salary Detail (9)'!$C$75:$BT$75='Budget Narrative (9)'!$I$2),0))</f>
        <v>#N/A</v>
      </c>
      <c r="C18" s="195" t="e">
        <f t="array" ref="C18">INDEX('Salary Detail (9)'!$C29:$BT29,0,MATCH(1,('Salary Detail (9)'!$C$13:$BT$13="New")*('Salary Detail (9)'!$C$75:$BT$75='Budget Narrative (9)'!$I$2),0))</f>
        <v>#N/A</v>
      </c>
      <c r="D18" s="653"/>
      <c r="E18" s="10"/>
      <c r="F18" s="664"/>
      <c r="I18" s="7"/>
      <c r="J18" s="14"/>
    </row>
    <row r="19" spans="1:10">
      <c r="A19" s="826">
        <f>'Salary Detail (9)'!A30</f>
        <v>0</v>
      </c>
      <c r="B19" s="6" t="e">
        <f t="array" ref="B19">INDEX('Salary Detail (9)'!$C30:$BT30,0,MATCH(1,('Salary Detail (9)'!$C$14:$BT$14='Budget Narrative (9)'!$B$3)*('Salary Detail (9)'!$C$75:$BT$75='Budget Narrative (9)'!$I$2),0))</f>
        <v>#N/A</v>
      </c>
      <c r="C19" s="195" t="e">
        <f t="array" ref="C19">INDEX('Salary Detail (9)'!$C30:$BT30,0,MATCH(1,('Salary Detail (9)'!$C$13:$BT$13="New")*('Salary Detail (9)'!$C$75:$BT$75='Budget Narrative (9)'!$I$2),0))</f>
        <v>#N/A</v>
      </c>
      <c r="D19" s="653"/>
      <c r="E19" s="10"/>
      <c r="F19" s="664"/>
      <c r="I19" s="7"/>
      <c r="J19" s="14"/>
    </row>
    <row r="20" spans="1:10">
      <c r="A20" s="826">
        <f>'Salary Detail (9)'!A31</f>
        <v>0</v>
      </c>
      <c r="B20" s="6" t="e">
        <f t="array" ref="B20">INDEX('Salary Detail (9)'!$C31:$BT31,0,MATCH(1,('Salary Detail (9)'!$C$14:$BT$14='Budget Narrative (9)'!$B$3)*('Salary Detail (9)'!$C$75:$BT$75='Budget Narrative (9)'!$I$2),0))</f>
        <v>#N/A</v>
      </c>
      <c r="C20" s="195" t="e">
        <f t="array" ref="C20">INDEX('Salary Detail (9)'!$C31:$BT31,0,MATCH(1,('Salary Detail (9)'!$C$13:$BT$13="New")*('Salary Detail (9)'!$C$75:$BT$75='Budget Narrative (9)'!$I$2),0))</f>
        <v>#N/A</v>
      </c>
      <c r="D20" s="653"/>
      <c r="E20" s="10"/>
      <c r="F20" s="664"/>
      <c r="I20" s="7"/>
      <c r="J20" s="14"/>
    </row>
    <row r="21" spans="1:10">
      <c r="A21" s="826">
        <f>'Salary Detail (9)'!A32</f>
        <v>0</v>
      </c>
      <c r="B21" s="6" t="e">
        <f t="array" ref="B21">INDEX('Salary Detail (9)'!$C32:$BT32,0,MATCH(1,('Salary Detail (9)'!$C$14:$BT$14='Budget Narrative (9)'!$B$3)*('Salary Detail (9)'!$C$75:$BT$75='Budget Narrative (9)'!$I$2),0))</f>
        <v>#N/A</v>
      </c>
      <c r="C21" s="195" t="e">
        <f t="array" ref="C21">INDEX('Salary Detail (9)'!$C32:$BT32,0,MATCH(1,('Salary Detail (9)'!$C$13:$BT$13="New")*('Salary Detail (9)'!$C$75:$BT$75='Budget Narrative (9)'!$I$2),0))</f>
        <v>#N/A</v>
      </c>
      <c r="D21" s="653"/>
      <c r="E21" s="10"/>
      <c r="F21" s="664"/>
      <c r="I21" s="7"/>
      <c r="J21" s="14"/>
    </row>
    <row r="22" spans="1:10">
      <c r="A22" s="826">
        <f>'Salary Detail (9)'!A33</f>
        <v>0</v>
      </c>
      <c r="B22" s="6" t="e">
        <f t="array" ref="B22">INDEX('Salary Detail (9)'!$C33:$BT33,0,MATCH(1,('Salary Detail (9)'!$C$14:$BT$14='Budget Narrative (9)'!$B$3)*('Salary Detail (9)'!$C$75:$BT$75='Budget Narrative (9)'!$I$2),0))</f>
        <v>#N/A</v>
      </c>
      <c r="C22" s="195" t="e">
        <f t="array" ref="C22">INDEX('Salary Detail (9)'!$C33:$BT33,0,MATCH(1,('Salary Detail (9)'!$C$13:$BT$13="New")*('Salary Detail (9)'!$C$75:$BT$75='Budget Narrative (9)'!$I$2),0))</f>
        <v>#N/A</v>
      </c>
      <c r="D22" s="653"/>
      <c r="E22" s="10"/>
      <c r="F22" s="664"/>
      <c r="I22" s="7"/>
      <c r="J22" s="14"/>
    </row>
    <row r="23" spans="1:10">
      <c r="A23" s="826">
        <f>'Salary Detail (9)'!A34</f>
        <v>0</v>
      </c>
      <c r="B23" s="6" t="e">
        <f t="array" ref="B23">INDEX('Salary Detail (9)'!$C34:$BT34,0,MATCH(1,('Salary Detail (9)'!$C$14:$BT$14='Budget Narrative (9)'!$B$3)*('Salary Detail (9)'!$C$75:$BT$75='Budget Narrative (9)'!$I$2),0))</f>
        <v>#N/A</v>
      </c>
      <c r="C23" s="195" t="e">
        <f t="array" ref="C23">INDEX('Salary Detail (9)'!$C34:$BT34,0,MATCH(1,('Salary Detail (9)'!$C$13:$BT$13="New")*('Salary Detail (9)'!$C$75:$BT$75='Budget Narrative (9)'!$I$2),0))</f>
        <v>#N/A</v>
      </c>
      <c r="D23" s="653"/>
      <c r="E23" s="10"/>
      <c r="F23" s="664"/>
      <c r="I23" s="7"/>
      <c r="J23" s="14"/>
    </row>
    <row r="24" spans="1:10">
      <c r="A24" s="826">
        <f>'Salary Detail (9)'!A35</f>
        <v>0</v>
      </c>
      <c r="B24" s="6" t="e">
        <f t="array" ref="B24">INDEX('Salary Detail (9)'!$C35:$BT35,0,MATCH(1,('Salary Detail (9)'!$C$14:$BT$14='Budget Narrative (9)'!$B$3)*('Salary Detail (9)'!$C$75:$BT$75='Budget Narrative (9)'!$I$2),0))</f>
        <v>#N/A</v>
      </c>
      <c r="C24" s="195" t="e">
        <f t="array" ref="C24">INDEX('Salary Detail (9)'!$C35:$BT35,0,MATCH(1,('Salary Detail (9)'!$C$13:$BT$13="New")*('Salary Detail (9)'!$C$75:$BT$75='Budget Narrative (9)'!$I$2),0))</f>
        <v>#N/A</v>
      </c>
      <c r="D24" s="653"/>
      <c r="E24" s="10"/>
      <c r="F24" s="664"/>
      <c r="I24" s="7"/>
      <c r="J24" s="14"/>
    </row>
    <row r="25" spans="1:10">
      <c r="A25" s="826">
        <f>'Salary Detail (9)'!A36</f>
        <v>0</v>
      </c>
      <c r="B25" s="6" t="e">
        <f t="array" ref="B25">INDEX('Salary Detail (9)'!$C36:$BT36,0,MATCH(1,('Salary Detail (9)'!$C$14:$BT$14='Budget Narrative (9)'!$B$3)*('Salary Detail (9)'!$C$75:$BT$75='Budget Narrative (9)'!$I$2),0))</f>
        <v>#N/A</v>
      </c>
      <c r="C25" s="195" t="e" cm="1">
        <f t="array" ref="C25">INDEX('Salary Detail (9)'!$C36:$BT36,0,MATCH(1,('Salary Detail (9)'!$C$13:$BT$13="New")*('Salary Detail (9)'!$C$75:$BT$75='Budget Narrative (9)'!$I$2),0))</f>
        <v>#N/A</v>
      </c>
      <c r="D25" s="653"/>
      <c r="E25" s="10"/>
      <c r="F25" s="664"/>
      <c r="I25" s="7"/>
      <c r="J25" s="14"/>
    </row>
    <row r="26" spans="1:10">
      <c r="A26" s="826">
        <f>'Salary Detail (9)'!A37</f>
        <v>0</v>
      </c>
      <c r="B26" s="6" t="e">
        <f t="array" ref="B26">INDEX('Salary Detail (9)'!$C37:$BT37,0,MATCH(1,('Salary Detail (9)'!$C$14:$BT$14='Budget Narrative (9)'!$B$3)*('Salary Detail (9)'!$C$75:$BT$75='Budget Narrative (9)'!$I$2),0))</f>
        <v>#N/A</v>
      </c>
      <c r="C26" s="195" t="e">
        <f t="array" ref="C26">INDEX('Salary Detail (9)'!$C37:$BT37,0,MATCH(1,('Salary Detail (9)'!$C$13:$BT$13="New")*('Salary Detail (9)'!$C$75:$BT$75='Budget Narrative (9)'!$I$2),0))</f>
        <v>#N/A</v>
      </c>
      <c r="D26" s="653"/>
      <c r="E26" s="10"/>
      <c r="F26" s="664"/>
      <c r="J26" s="14"/>
    </row>
    <row r="27" spans="1:10">
      <c r="A27" s="826">
        <f>'Salary Detail (9)'!A38</f>
        <v>0</v>
      </c>
      <c r="B27" s="6" t="e">
        <f t="array" ref="B27">INDEX('Salary Detail (9)'!$C38:$BT38,0,MATCH(1,('Salary Detail (9)'!$C$14:$BT$14='Budget Narrative (9)'!$B$3)*('Salary Detail (9)'!$C$75:$BT$75='Budget Narrative (9)'!$I$2),0))</f>
        <v>#N/A</v>
      </c>
      <c r="C27" s="195" t="e">
        <f t="array" ref="C27">INDEX('Salary Detail (9)'!$C38:$BT38,0,MATCH(1,('Salary Detail (9)'!$C$13:$BT$13="New")*('Salary Detail (9)'!$C$75:$BT$75='Budget Narrative (9)'!$I$2),0))</f>
        <v>#N/A</v>
      </c>
      <c r="D27" s="653"/>
      <c r="E27" s="10"/>
      <c r="F27" s="664"/>
      <c r="I27" s="7"/>
      <c r="J27" s="14"/>
    </row>
    <row r="28" spans="1:10">
      <c r="A28" s="826">
        <f>'Salary Detail (9)'!A39</f>
        <v>0</v>
      </c>
      <c r="B28" s="6" t="e">
        <f t="array" ref="B28">INDEX('Salary Detail (9)'!$C39:$BT39,0,MATCH(1,('Salary Detail (9)'!$C$14:$BT$14='Budget Narrative (9)'!$B$3)*('Salary Detail (9)'!$C$75:$BT$75='Budget Narrative (9)'!$I$2),0))</f>
        <v>#N/A</v>
      </c>
      <c r="C28" s="195" t="e">
        <f t="array" ref="C28">INDEX('Salary Detail (9)'!$C39:$BT39,0,MATCH(1,('Salary Detail (9)'!$C$13:$BT$13="New")*('Salary Detail (9)'!$C$75:$BT$75='Budget Narrative (9)'!$I$2),0))</f>
        <v>#N/A</v>
      </c>
      <c r="D28" s="653"/>
      <c r="E28" s="10"/>
      <c r="F28" s="664"/>
      <c r="I28" s="7"/>
      <c r="J28" s="14"/>
    </row>
    <row r="29" spans="1:10">
      <c r="A29" s="826">
        <f>'Salary Detail (9)'!A40</f>
        <v>0</v>
      </c>
      <c r="B29" s="6" t="e">
        <f t="array" ref="B29">INDEX('Salary Detail (9)'!$C40:$BT40,0,MATCH(1,('Salary Detail (9)'!$C$14:$BT$14='Budget Narrative (9)'!$B$3)*('Salary Detail (9)'!$C$75:$BT$75='Budget Narrative (9)'!$I$2),0))</f>
        <v>#N/A</v>
      </c>
      <c r="C29" s="195" t="e">
        <f t="array" ref="C29">INDEX('Salary Detail (9)'!$C40:$BT40,0,MATCH(1,('Salary Detail (9)'!$C$13:$BT$13="New")*('Salary Detail (9)'!$C$75:$BT$75='Budget Narrative (9)'!$I$2),0))</f>
        <v>#N/A</v>
      </c>
      <c r="D29" s="653"/>
      <c r="E29" s="10"/>
      <c r="F29" s="664"/>
      <c r="I29" s="7"/>
      <c r="J29" s="14"/>
    </row>
    <row r="30" spans="1:10">
      <c r="A30" s="826">
        <f>'Salary Detail (9)'!A41</f>
        <v>0</v>
      </c>
      <c r="B30" s="6" t="e">
        <f t="array" ref="B30">INDEX('Salary Detail (9)'!$C41:$BT41,0,MATCH(1,('Salary Detail (9)'!$C$14:$BT$14='Budget Narrative (9)'!$B$3)*('Salary Detail (9)'!$C$75:$BT$75='Budget Narrative (9)'!$I$2),0))</f>
        <v>#N/A</v>
      </c>
      <c r="C30" s="195" t="e">
        <f t="array" ref="C30">INDEX('Salary Detail (9)'!$C41:$BT41,0,MATCH(1,('Salary Detail (9)'!$C$13:$BT$13="New")*('Salary Detail (9)'!$C$75:$BT$75='Budget Narrative (9)'!$I$2),0))</f>
        <v>#N/A</v>
      </c>
      <c r="D30" s="653"/>
      <c r="E30" s="10"/>
      <c r="F30" s="664"/>
      <c r="I30" s="7"/>
      <c r="J30" s="14"/>
    </row>
    <row r="31" spans="1:10">
      <c r="A31" s="826">
        <f>'Salary Detail (9)'!A42</f>
        <v>0</v>
      </c>
      <c r="B31" s="6" t="e">
        <f t="array" ref="B31">INDEX('Salary Detail (9)'!$C42:$BT42,0,MATCH(1,('Salary Detail (9)'!$C$14:$BT$14='Budget Narrative (9)'!$B$3)*('Salary Detail (9)'!$C$75:$BT$75='Budget Narrative (9)'!$I$2),0))</f>
        <v>#N/A</v>
      </c>
      <c r="C31" s="195" t="e">
        <f t="array" ref="C31">INDEX('Salary Detail (9)'!$C42:$BT42,0,MATCH(1,('Salary Detail (9)'!$C$13:$BT$13="New")*('Salary Detail (9)'!$C$75:$BT$75='Budget Narrative (9)'!$I$2),0))</f>
        <v>#N/A</v>
      </c>
      <c r="D31" s="653"/>
      <c r="E31" s="10"/>
      <c r="F31" s="664"/>
      <c r="I31" s="7"/>
      <c r="J31" s="14"/>
    </row>
    <row r="32" spans="1:10">
      <c r="A32" s="826">
        <f>'Salary Detail (9)'!A43</f>
        <v>0</v>
      </c>
      <c r="B32" s="6" t="e">
        <f t="array" ref="B32">INDEX('Salary Detail (9)'!$C43:$BT43,0,MATCH(1,('Salary Detail (9)'!$C$14:$BT$14='Budget Narrative (9)'!$B$3)*('Salary Detail (9)'!$C$75:$BT$75='Budget Narrative (9)'!$I$2),0))</f>
        <v>#N/A</v>
      </c>
      <c r="C32" s="195" t="e">
        <f t="array" ref="C32">INDEX('Salary Detail (9)'!$C43:$BT43,0,MATCH(1,('Salary Detail (9)'!$C$13:$BT$13="New")*('Salary Detail (9)'!$C$75:$BT$75='Budget Narrative (9)'!$I$2),0))</f>
        <v>#N/A</v>
      </c>
      <c r="D32" s="653"/>
      <c r="E32" s="10"/>
      <c r="F32" s="664"/>
      <c r="I32" s="7"/>
      <c r="J32" s="14"/>
    </row>
    <row r="33" spans="1:10">
      <c r="A33" s="826">
        <f>'Salary Detail (9)'!A44</f>
        <v>0</v>
      </c>
      <c r="B33" s="6" t="e">
        <f t="array" ref="B33">INDEX('Salary Detail (9)'!$C44:$BT44,0,MATCH(1,('Salary Detail (9)'!$C$14:$BT$14='Budget Narrative (9)'!$B$3)*('Salary Detail (9)'!$C$75:$BT$75='Budget Narrative (9)'!$I$2),0))</f>
        <v>#N/A</v>
      </c>
      <c r="C33" s="195" t="e">
        <f t="array" ref="C33">INDEX('Salary Detail (9)'!$C44:$BT44,0,MATCH(1,('Salary Detail (9)'!$C$13:$BT$13="New")*('Salary Detail (9)'!$C$75:$BT$75='Budget Narrative (9)'!$I$2),0))</f>
        <v>#N/A</v>
      </c>
      <c r="D33" s="653"/>
      <c r="E33" s="10"/>
      <c r="F33" s="664"/>
      <c r="I33" s="7"/>
      <c r="J33" s="14"/>
    </row>
    <row r="34" spans="1:10">
      <c r="A34" s="826">
        <f>'Salary Detail (9)'!A45</f>
        <v>0</v>
      </c>
      <c r="B34" s="6" t="e">
        <f t="array" ref="B34">INDEX('Salary Detail (9)'!$C45:$BT45,0,MATCH(1,('Salary Detail (9)'!$C$14:$BT$14='Budget Narrative (9)'!$B$3)*('Salary Detail (9)'!$C$75:$BT$75='Budget Narrative (9)'!$I$2),0))</f>
        <v>#N/A</v>
      </c>
      <c r="C34" s="195" t="e">
        <f t="array" ref="C34">INDEX('Salary Detail (9)'!$C45:$BT45,0,MATCH(1,('Salary Detail (9)'!$C$13:$BT$13="New")*('Salary Detail (9)'!$C$75:$BT$75='Budget Narrative (9)'!$I$2),0))</f>
        <v>#N/A</v>
      </c>
      <c r="D34" s="653"/>
      <c r="E34" s="10"/>
      <c r="F34" s="664"/>
      <c r="I34" s="7"/>
      <c r="J34" s="14"/>
    </row>
    <row r="35" spans="1:10">
      <c r="A35" s="826">
        <f>'Salary Detail (9)'!A46</f>
        <v>0</v>
      </c>
      <c r="B35" s="6" t="e">
        <f t="array" ref="B35">INDEX('Salary Detail (9)'!$C46:$BT46,0,MATCH(1,('Salary Detail (9)'!$C$14:$BT$14='Budget Narrative (9)'!$B$3)*('Salary Detail (9)'!$C$75:$BT$75='Budget Narrative (9)'!$I$2),0))</f>
        <v>#N/A</v>
      </c>
      <c r="C35" s="195" t="e">
        <f t="array" ref="C35">INDEX('Salary Detail (9)'!$C46:$BT46,0,MATCH(1,('Salary Detail (9)'!$C$13:$BT$13="New")*('Salary Detail (9)'!$C$75:$BT$75='Budget Narrative (9)'!$I$2),0))</f>
        <v>#N/A</v>
      </c>
      <c r="D35" s="653"/>
      <c r="E35" s="10"/>
      <c r="F35" s="664"/>
      <c r="I35" s="7"/>
      <c r="J35" s="14"/>
    </row>
    <row r="36" spans="1:10">
      <c r="A36" s="826">
        <f>'Salary Detail (9)'!A47</f>
        <v>0</v>
      </c>
      <c r="B36" s="6" t="e">
        <f t="array" ref="B36">INDEX('Salary Detail (9)'!$C47:$BT47,0,MATCH(1,('Salary Detail (9)'!$C$14:$BT$14='Budget Narrative (9)'!$B$3)*('Salary Detail (9)'!$C$75:$BT$75='Budget Narrative (9)'!$I$2),0))</f>
        <v>#N/A</v>
      </c>
      <c r="C36" s="195" t="e">
        <f t="array" ref="C36">INDEX('Salary Detail (9)'!$C47:$BT47,0,MATCH(1,('Salary Detail (9)'!$C$13:$BT$13="New")*('Salary Detail (9)'!$C$75:$BT$75='Budget Narrative (9)'!$I$2),0))</f>
        <v>#N/A</v>
      </c>
      <c r="D36" s="653"/>
      <c r="E36" s="10"/>
      <c r="F36" s="664"/>
      <c r="I36" s="7"/>
      <c r="J36" s="14"/>
    </row>
    <row r="37" spans="1:10">
      <c r="A37" s="826">
        <f>'Salary Detail (9)'!A48</f>
        <v>0</v>
      </c>
      <c r="B37" s="6" t="e">
        <f t="array" ref="B37">INDEX('Salary Detail (9)'!$C48:$BT48,0,MATCH(1,('Salary Detail (9)'!$C$14:$BT$14='Budget Narrative (9)'!$B$3)*('Salary Detail (9)'!$C$75:$BT$75='Budget Narrative (9)'!$I$2),0))</f>
        <v>#N/A</v>
      </c>
      <c r="C37" s="195" t="e">
        <f t="array" ref="C37">INDEX('Salary Detail (9)'!$C48:$BT48,0,MATCH(1,('Salary Detail (9)'!$C$13:$BT$13="New")*('Salary Detail (9)'!$C$75:$BT$75='Budget Narrative (9)'!$I$2),0))</f>
        <v>#N/A</v>
      </c>
      <c r="D37" s="653"/>
      <c r="E37" s="10"/>
      <c r="F37" s="664"/>
      <c r="I37" s="7"/>
      <c r="J37" s="14"/>
    </row>
    <row r="38" spans="1:10">
      <c r="A38" s="826">
        <f>'Salary Detail (9)'!A49</f>
        <v>0</v>
      </c>
      <c r="B38" s="6" t="e">
        <f t="array" ref="B38">INDEX('Salary Detail (9)'!$C49:$BT49,0,MATCH(1,('Salary Detail (9)'!$C$14:$BT$14='Budget Narrative (9)'!$B$3)*('Salary Detail (9)'!$C$75:$BT$75='Budget Narrative (9)'!$I$2),0))</f>
        <v>#N/A</v>
      </c>
      <c r="C38" s="195" t="e">
        <f t="array" ref="C38">INDEX('Salary Detail (9)'!$C49:$BT49,0,MATCH(1,('Salary Detail (9)'!$C$13:$BT$13="New")*('Salary Detail (9)'!$C$75:$BT$75='Budget Narrative (9)'!$I$2),0))</f>
        <v>#N/A</v>
      </c>
      <c r="D38" s="653"/>
      <c r="E38" s="10"/>
      <c r="F38" s="664"/>
      <c r="I38" s="7"/>
      <c r="J38" s="14"/>
    </row>
    <row r="39" spans="1:10">
      <c r="A39" s="826">
        <f>'Salary Detail (9)'!A50</f>
        <v>0</v>
      </c>
      <c r="B39" s="6" t="e">
        <f t="array" ref="B39">INDEX('Salary Detail (9)'!$C50:$BT50,0,MATCH(1,('Salary Detail (9)'!$C$14:$BT$14='Budget Narrative (9)'!$B$3)*('Salary Detail (9)'!$C$75:$BT$75='Budget Narrative (9)'!$I$2),0))</f>
        <v>#N/A</v>
      </c>
      <c r="C39" s="195" t="e">
        <f t="array" ref="C39">INDEX('Salary Detail (9)'!$C50:$BT50,0,MATCH(1,('Salary Detail (9)'!$C$13:$BT$13="New")*('Salary Detail (9)'!$C$75:$BT$75='Budget Narrative (9)'!$I$2),0))</f>
        <v>#N/A</v>
      </c>
      <c r="D39" s="653"/>
      <c r="E39" s="10"/>
      <c r="F39" s="664"/>
      <c r="I39" s="7"/>
      <c r="J39" s="14"/>
    </row>
    <row r="40" spans="1:10">
      <c r="A40" s="826">
        <f>'Salary Detail (9)'!A51</f>
        <v>0</v>
      </c>
      <c r="B40" s="6" t="e">
        <f t="array" ref="B40">INDEX('Salary Detail (9)'!$C51:$BT51,0,MATCH(1,('Salary Detail (9)'!$C$14:$BT$14='Budget Narrative (9)'!$B$3)*('Salary Detail (9)'!$C$75:$BT$75='Budget Narrative (9)'!$I$2),0))</f>
        <v>#N/A</v>
      </c>
      <c r="C40" s="195" t="e">
        <f t="array" ref="C40">INDEX('Salary Detail (9)'!$C51:$BT51,0,MATCH(1,('Salary Detail (9)'!$C$13:$BT$13="New")*('Salary Detail (9)'!$C$75:$BT$75='Budget Narrative (9)'!$I$2),0))</f>
        <v>#N/A</v>
      </c>
      <c r="D40" s="653"/>
      <c r="E40" s="3"/>
      <c r="F40" s="664"/>
    </row>
    <row r="41" spans="1:10">
      <c r="A41" s="826">
        <f>'Salary Detail (9)'!A52</f>
        <v>0</v>
      </c>
      <c r="B41" s="6" t="e">
        <f t="array" ref="B41">INDEX('Salary Detail (9)'!$C52:$BT52,0,MATCH(1,('Salary Detail (9)'!$C$14:$BT$14='Budget Narrative (9)'!$B$3)*('Salary Detail (9)'!$C$75:$BT$75='Budget Narrative (9)'!$I$2),0))</f>
        <v>#N/A</v>
      </c>
      <c r="C41" s="195" t="e">
        <f t="array" ref="C41">INDEX('Salary Detail (9)'!$C52:$BT52,0,MATCH(1,('Salary Detail (9)'!$C$13:$BT$13="New")*('Salary Detail (9)'!$C$75:$BT$75='Budget Narrative (9)'!$I$2),0))</f>
        <v>#N/A</v>
      </c>
      <c r="D41" s="653"/>
      <c r="E41" s="3"/>
      <c r="F41" s="664"/>
    </row>
    <row r="42" spans="1:10" ht="15.6" customHeight="1">
      <c r="A42" s="826">
        <f>'Salary Detail (9)'!A53</f>
        <v>0</v>
      </c>
      <c r="B42" s="6" t="e">
        <f t="array" ref="B42">INDEX('Salary Detail (9)'!$C53:$BT53,0,MATCH(1,('Salary Detail (9)'!$C$14:$BT$14='Budget Narrative (9)'!$B$3)*('Salary Detail (9)'!$C$75:$BT$75='Budget Narrative (9)'!$I$2),0))</f>
        <v>#N/A</v>
      </c>
      <c r="C42" s="195" t="e">
        <f t="array" ref="C42">INDEX('Salary Detail (9)'!$C53:$BT53,0,MATCH(1,('Salary Detail (9)'!$C$13:$BT$13="New")*('Salary Detail (9)'!$C$75:$BT$75='Budget Narrative (9)'!$I$2),0))</f>
        <v>#N/A</v>
      </c>
      <c r="D42" s="653"/>
      <c r="E42" s="10"/>
      <c r="F42" s="664"/>
      <c r="I42" s="7"/>
      <c r="J42" s="14"/>
    </row>
    <row r="43" spans="1:10" ht="15.6" customHeight="1">
      <c r="A43" s="826">
        <f>'Salary Detail (9)'!A54</f>
        <v>0</v>
      </c>
      <c r="B43" s="6" t="e">
        <f t="array" ref="B43">INDEX('Salary Detail (9)'!$C54:$BT54,0,MATCH(1,('Salary Detail (9)'!$C$14:$BT$14='Budget Narrative (9)'!$B$3)*('Salary Detail (9)'!$C$75:$BT$75='Budget Narrative (9)'!$I$2),0))</f>
        <v>#N/A</v>
      </c>
      <c r="C43" s="195" t="e">
        <f t="array" ref="C43">INDEX('Salary Detail (9)'!$C54:$BT54,0,MATCH(1,('Salary Detail (9)'!$C$13:$BT$13="New")*('Salary Detail (9)'!$C$75:$BT$75='Budget Narrative (9)'!$I$2),0))</f>
        <v>#N/A</v>
      </c>
      <c r="D43" s="653"/>
      <c r="E43" s="10"/>
      <c r="F43" s="664"/>
      <c r="I43" s="7"/>
      <c r="J43" s="14"/>
    </row>
    <row r="44" spans="1:10" ht="15.6" customHeight="1">
      <c r="A44" s="826">
        <f>'Salary Detail (9)'!A55</f>
        <v>0</v>
      </c>
      <c r="B44" s="6" t="e">
        <f t="array" ref="B44">INDEX('Salary Detail (9)'!$C55:$BT55,0,MATCH(1,('Salary Detail (9)'!$C$14:$BT$14='Budget Narrative (9)'!$B$3)*('Salary Detail (9)'!$C$75:$BT$75='Budget Narrative (9)'!$I$2),0))</f>
        <v>#N/A</v>
      </c>
      <c r="C44" s="195" t="e">
        <f t="array" ref="C44">INDEX('Salary Detail (9)'!$C55:$BT55,0,MATCH(1,('Salary Detail (9)'!$C$13:$BT$13="New")*('Salary Detail (9)'!$C$75:$BT$75='Budget Narrative (9)'!$I$2),0))</f>
        <v>#N/A</v>
      </c>
      <c r="D44" s="653"/>
      <c r="E44" s="10"/>
      <c r="F44" s="664"/>
      <c r="I44" s="7"/>
      <c r="J44" s="14"/>
    </row>
    <row r="45" spans="1:10" ht="15.6" customHeight="1">
      <c r="A45" s="829">
        <f>'Salary Detail (9)'!A56</f>
        <v>0</v>
      </c>
      <c r="B45" s="6" t="e">
        <f t="array" ref="B45">INDEX('Salary Detail (9)'!$C56:$BT56,0,MATCH(1,('Salary Detail (9)'!$C$14:$BT$14='Budget Narrative (9)'!$B$3)*('Salary Detail (9)'!$C$75:$BT$75='Budget Narrative (9)'!$I$2),0))</f>
        <v>#N/A</v>
      </c>
      <c r="C45" s="195" t="e">
        <f t="array" ref="C45">INDEX('Salary Detail (9)'!$C56:$BT56,0,MATCH(1,('Salary Detail (9)'!$C$13:$BT$13="New")*('Salary Detail (9)'!$C$75:$BT$75='Budget Narrative (9)'!$I$2),0))</f>
        <v>#N/A</v>
      </c>
      <c r="D45" s="654"/>
      <c r="E45" s="178"/>
      <c r="F45" s="664"/>
      <c r="I45" s="7"/>
      <c r="J45" s="14"/>
    </row>
    <row r="46" spans="1:10" ht="15.6"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(9)'!$C61:$BT61,0,MATCH(1,('Salary Detail (9)'!$C$13:$BT$13="New")*('Salary Detail (9)'!$C$75:$BT$75='Budget Narrative (9)'!$I$2),0))</f>
        <v>#N/A</v>
      </c>
      <c r="D47" s="746" t="s">
        <v>335</v>
      </c>
      <c r="E47" s="747"/>
      <c r="F47" s="748"/>
      <c r="G47" s="727"/>
      <c r="H47" s="728"/>
      <c r="I47" s="729"/>
      <c r="J47" s="730"/>
    </row>
    <row r="48" spans="1:10" s="731" customFormat="1" ht="16.5" customHeight="1" thickBot="1">
      <c r="A48" s="1468" t="s">
        <v>336</v>
      </c>
      <c r="B48" s="1469"/>
      <c r="C48" s="723" t="e">
        <f>C46+C47</f>
        <v>#N/A</v>
      </c>
      <c r="D48" s="724"/>
      <c r="E48" s="725"/>
      <c r="F48" s="726"/>
      <c r="G48" s="727"/>
      <c r="H48" s="728"/>
      <c r="I48" s="729"/>
      <c r="J48" s="730"/>
    </row>
    <row r="49" spans="1:10" ht="13.5" thickBot="1">
      <c r="A49" s="10"/>
      <c r="B49" s="12"/>
      <c r="C49" s="181"/>
      <c r="E49" s="10"/>
      <c r="F49" s="10"/>
      <c r="G49" s="705"/>
      <c r="I49" s="7"/>
      <c r="J49" s="4"/>
    </row>
    <row r="50" spans="1:10" s="4" customFormat="1" ht="39" customHeight="1">
      <c r="A50" s="1466" t="s">
        <v>263</v>
      </c>
      <c r="B50" s="1467"/>
      <c r="C50" s="212" t="s">
        <v>290</v>
      </c>
      <c r="D50" s="211" t="s">
        <v>330</v>
      </c>
      <c r="E50" s="213" t="s">
        <v>331</v>
      </c>
      <c r="F50" s="198"/>
      <c r="G50" s="704"/>
      <c r="H50" s="704"/>
    </row>
    <row r="51" spans="1:10">
      <c r="A51" s="1461" t="str">
        <f>'Operating Detail (9)'!A14</f>
        <v>Rental of Property</v>
      </c>
      <c r="B51" s="1462"/>
      <c r="C51" s="228" t="e">
        <f t="array" ref="C51">INDEX('Operating Detail (9)'!$C14:$AF14,0,MATCH(1,('Operating Detail (9)'!$C$12:$AF$12="New")*('Operating Detail (9)'!$C$121:$AF$121='Budget Narrative (9)'!$I$2),0))</f>
        <v>#N/A</v>
      </c>
      <c r="D51" s="657"/>
      <c r="E51" s="658"/>
      <c r="F51" s="827"/>
      <c r="I51" s="11"/>
      <c r="J51" s="4"/>
    </row>
    <row r="52" spans="1:10">
      <c r="A52" s="1461" t="str">
        <f>'Operating Detail (9)'!A15</f>
        <v xml:space="preserve">Utilities(Elec, Water, Gas, Phone, Scavenger) </v>
      </c>
      <c r="B52" s="1462"/>
      <c r="C52" s="228" t="e">
        <f t="array" ref="C52">INDEX('Operating Detail (9)'!$C15:$AF15,0,MATCH(1,('Operating Detail (9)'!$C$12:$AF$12="New")*('Operating Detail (9)'!$C$121:$AF$121='Budget Narrative (9)'!$I$2),0))</f>
        <v>#N/A</v>
      </c>
      <c r="D52" s="657"/>
      <c r="E52" s="659"/>
      <c r="F52" s="827"/>
      <c r="I52" s="11"/>
      <c r="J52" s="4"/>
    </row>
    <row r="53" spans="1:10">
      <c r="A53" s="1461" t="str">
        <f>'Operating Detail (9)'!A16</f>
        <v>Office Supplies, Postage</v>
      </c>
      <c r="B53" s="1462"/>
      <c r="C53" s="228" t="e">
        <f t="array" ref="C53">INDEX('Operating Detail (9)'!$C16:$AF16,0,MATCH(1,('Operating Detail (9)'!$C$12:$AF$12="New")*('Operating Detail (9)'!$C$121:$AF$121='Budget Narrative (9)'!$I$2),0))</f>
        <v>#N/A</v>
      </c>
      <c r="D53" s="657"/>
      <c r="E53" s="660"/>
      <c r="F53" s="827"/>
      <c r="I53" s="7"/>
      <c r="J53" s="14"/>
    </row>
    <row r="54" spans="1:10">
      <c r="A54" s="1461" t="str">
        <f>'Operating Detail (9)'!A17</f>
        <v>Building Maintenance Supplies and Repair</v>
      </c>
      <c r="B54" s="1462"/>
      <c r="C54" s="228" t="e">
        <f t="array" ref="C54">INDEX('Operating Detail (9)'!$C17:$AF17,0,MATCH(1,('Operating Detail (9)'!$C$12:$AF$12="New")*('Operating Detail (9)'!$C$121:$AF$121='Budget Narrative (9)'!$I$2),0))</f>
        <v>#N/A</v>
      </c>
      <c r="D54" s="657"/>
      <c r="E54" s="659"/>
      <c r="F54" s="827"/>
      <c r="I54" s="7"/>
      <c r="J54" s="14"/>
    </row>
    <row r="55" spans="1:10">
      <c r="A55" s="1461" t="str">
        <f>'Operating Detail (9)'!A18</f>
        <v>Printing and Reproduction</v>
      </c>
      <c r="B55" s="1462"/>
      <c r="C55" s="228" t="e">
        <f t="array" ref="C55">INDEX('Operating Detail (9)'!$C18:$AF18,0,MATCH(1,('Operating Detail (9)'!$C$12:$AF$12="New")*('Operating Detail (9)'!$C$121:$AF$121='Budget Narrative (9)'!$I$2),0))</f>
        <v>#N/A</v>
      </c>
      <c r="D55" s="657"/>
      <c r="E55" s="659"/>
      <c r="F55" s="827"/>
      <c r="I55" s="11"/>
      <c r="J55" s="14"/>
    </row>
    <row r="56" spans="1:10">
      <c r="A56" s="1461" t="str">
        <f>'Operating Detail (9)'!A19</f>
        <v>Insurance</v>
      </c>
      <c r="B56" s="1462"/>
      <c r="C56" s="228" t="e">
        <f t="array" ref="C56">INDEX('Operating Detail (9)'!$C19:$AF19,0,MATCH(1,('Operating Detail (9)'!$C$12:$AF$12="New")*('Operating Detail (9)'!$C$121:$AF$121='Budget Narrative (9)'!$I$2),0))</f>
        <v>#N/A</v>
      </c>
      <c r="D56" s="657"/>
      <c r="E56" s="659"/>
      <c r="F56" s="827"/>
      <c r="I56" s="11"/>
      <c r="J56" s="14"/>
    </row>
    <row r="57" spans="1:10">
      <c r="A57" s="1461" t="str">
        <f>'Operating Detail (9)'!A20</f>
        <v>Staff Training</v>
      </c>
      <c r="B57" s="1462"/>
      <c r="C57" s="228" t="e">
        <f t="array" ref="C57">INDEX('Operating Detail (9)'!$C20:$AF20,0,MATCH(1,('Operating Detail (9)'!$C$12:$AF$12="New")*('Operating Detail (9)'!$C$121:$AF$121='Budget Narrative (9)'!$I$2),0))</f>
        <v>#N/A</v>
      </c>
      <c r="D57" s="657"/>
      <c r="E57" s="659"/>
      <c r="F57" s="827"/>
      <c r="I57" s="11"/>
      <c r="J57" s="14"/>
    </row>
    <row r="58" spans="1:10">
      <c r="A58" s="1461" t="str">
        <f>'Operating Detail (9)'!A21</f>
        <v>Staff Travel-(Local &amp; Out of Town)</v>
      </c>
      <c r="B58" s="1462"/>
      <c r="C58" s="228" t="e">
        <f t="array" ref="C58">INDEX('Operating Detail (9)'!$C21:$AF21,0,MATCH(1,('Operating Detail (9)'!$C$12:$AF$12="New")*('Operating Detail (9)'!$C$121:$AF$121='Budget Narrative (9)'!$I$2),0))</f>
        <v>#N/A</v>
      </c>
      <c r="D58" s="657"/>
      <c r="E58" s="659"/>
      <c r="F58" s="827"/>
      <c r="I58" s="11"/>
      <c r="J58" s="14"/>
    </row>
    <row r="59" spans="1:10">
      <c r="A59" s="1461" t="str">
        <f>'Operating Detail (9)'!A22</f>
        <v>Rental of Equipment</v>
      </c>
      <c r="B59" s="1462"/>
      <c r="C59" s="228" t="e">
        <f t="array" ref="C59">INDEX('Operating Detail (9)'!$C22:$AF22,0,MATCH(1,('Operating Detail (9)'!$C$12:$AF$12="New")*('Operating Detail (9)'!$C$121:$AF$121='Budget Narrative (9)'!$I$2),0))</f>
        <v>#N/A</v>
      </c>
      <c r="D59" s="657"/>
      <c r="E59" s="659"/>
      <c r="F59" s="827"/>
      <c r="I59" s="11"/>
      <c r="J59" s="14"/>
    </row>
    <row r="60" spans="1:10">
      <c r="A60" s="1470">
        <f>'Operating Detail (9)'!A23</f>
        <v>0</v>
      </c>
      <c r="B60" s="1471"/>
      <c r="C60" s="228" t="e">
        <f t="array" ref="C60">INDEX('Operating Detail (9)'!$C23:$AF23,0,MATCH(1,('Operating Detail (9)'!$C$12:$AF$12="New")*('Operating Detail (9)'!$C$121:$AF$121='Budget Narrative (9)'!$I$2),0))</f>
        <v>#N/A</v>
      </c>
      <c r="D60" s="657"/>
      <c r="E60" s="659"/>
      <c r="F60" s="827"/>
      <c r="I60" s="11"/>
      <c r="J60" s="14"/>
    </row>
    <row r="61" spans="1:10">
      <c r="A61" s="1470">
        <f>'Operating Detail (9)'!A24</f>
        <v>0</v>
      </c>
      <c r="B61" s="1471"/>
      <c r="C61" s="228" t="e">
        <f t="array" ref="C61">INDEX('Operating Detail (9)'!$C24:$AF24,0,MATCH(1,('Operating Detail (9)'!$C$12:$AF$12="New")*('Operating Detail (9)'!$C$121:$AF$121='Budget Narrative (9)'!$I$2),0))</f>
        <v>#N/A</v>
      </c>
      <c r="D61" s="657"/>
      <c r="E61" s="659"/>
      <c r="F61" s="827"/>
      <c r="I61" s="7"/>
      <c r="J61" s="14"/>
    </row>
    <row r="62" spans="1:10">
      <c r="A62" s="1470">
        <f>'Operating Detail (9)'!A25</f>
        <v>0</v>
      </c>
      <c r="B62" s="1471"/>
      <c r="C62" s="228" t="e">
        <f t="array" ref="C62">INDEX('Operating Detail (9)'!$C25:$AF25,0,MATCH(1,('Operating Detail (9)'!$C$12:$AF$12="New")*('Operating Detail (9)'!$C$121:$AF$121='Budget Narrative (9)'!$I$2),0))</f>
        <v>#N/A</v>
      </c>
      <c r="D62" s="657"/>
      <c r="E62" s="659"/>
      <c r="F62" s="827"/>
      <c r="I62" s="7"/>
      <c r="J62" s="14"/>
    </row>
    <row r="63" spans="1:10">
      <c r="A63" s="1470">
        <f>'Operating Detail (9)'!A26</f>
        <v>0</v>
      </c>
      <c r="B63" s="1471"/>
      <c r="C63" s="228" t="e">
        <f t="array" ref="C63">INDEX('Operating Detail (9)'!$C26:$AF26,0,MATCH(1,('Operating Detail (9)'!$C$12:$AF$12="New")*('Operating Detail (9)'!$C$121:$AF$121='Budget Narrative (9)'!$I$2),0))</f>
        <v>#N/A</v>
      </c>
      <c r="D63" s="657"/>
      <c r="E63" s="659"/>
      <c r="F63" s="827"/>
      <c r="I63" s="7"/>
      <c r="J63" s="14"/>
    </row>
    <row r="64" spans="1:10">
      <c r="A64" s="1470">
        <f>'Operating Detail (9)'!A27</f>
        <v>0</v>
      </c>
      <c r="B64" s="1471"/>
      <c r="C64" s="228" t="e">
        <f t="array" ref="C64">INDEX('Operating Detail (9)'!$C27:$AF27,0,MATCH(1,('Operating Detail (9)'!$C$12:$AF$12="New")*('Operating Detail (9)'!$C$121:$AF$121='Budget Narrative (9)'!$I$2),0))</f>
        <v>#N/A</v>
      </c>
      <c r="D64" s="657"/>
      <c r="E64" s="659"/>
      <c r="F64" s="827"/>
      <c r="I64" s="7"/>
      <c r="J64" s="14"/>
    </row>
    <row r="65" spans="1:10">
      <c r="A65" s="1470">
        <f>'Operating Detail (9)'!A28</f>
        <v>0</v>
      </c>
      <c r="B65" s="1471"/>
      <c r="C65" s="228" t="e">
        <f t="array" ref="C65">INDEX('Operating Detail (9)'!$C28:$AF28,0,MATCH(1,('Operating Detail (9)'!$C$12:$AF$12="New")*('Operating Detail (9)'!$C$121:$AF$121='Budget Narrative (9)'!$I$2),0))</f>
        <v>#N/A</v>
      </c>
      <c r="D65" s="657"/>
      <c r="E65" s="659"/>
      <c r="F65" s="827"/>
    </row>
    <row r="66" spans="1:10">
      <c r="A66" s="1470">
        <f>'Operating Detail (9)'!A29</f>
        <v>0</v>
      </c>
      <c r="B66" s="1471"/>
      <c r="C66" s="228" t="e">
        <f t="array" ref="C66">INDEX('Operating Detail (9)'!$C29:$AF29,0,MATCH(1,('Operating Detail (9)'!$C$12:$AF$12="New")*('Operating Detail (9)'!$C$121:$AF$121='Budget Narrative (9)'!$I$2),0))</f>
        <v>#N/A</v>
      </c>
      <c r="D66" s="657"/>
      <c r="E66" s="659"/>
      <c r="F66" s="827"/>
      <c r="I66" s="7"/>
      <c r="J66" s="14"/>
    </row>
    <row r="67" spans="1:10">
      <c r="A67" s="1470">
        <f>'Operating Detail (9)'!A30</f>
        <v>0</v>
      </c>
      <c r="B67" s="1471"/>
      <c r="C67" s="228" t="e">
        <f t="array" ref="C67">INDEX('Operating Detail (9)'!$C30:$AF30,0,MATCH(1,('Operating Detail (9)'!$C$12:$AF$12="New")*('Operating Detail (9)'!$C$121:$AF$121='Budget Narrative (9)'!$I$2),0))</f>
        <v>#N/A</v>
      </c>
      <c r="D67" s="657"/>
      <c r="E67" s="659"/>
      <c r="F67" s="827"/>
      <c r="I67" s="7"/>
      <c r="J67" s="14"/>
    </row>
    <row r="68" spans="1:10">
      <c r="A68" s="1470">
        <f>'Operating Detail (9)'!A31</f>
        <v>0</v>
      </c>
      <c r="B68" s="1471"/>
      <c r="C68" s="228" t="e">
        <f t="array" ref="C68">INDEX('Operating Detail (9)'!$C31:$AF31,0,MATCH(1,('Operating Detail (9)'!$C$12:$AF$12="New")*('Operating Detail (9)'!$C$121:$AF$121='Budget Narrative (9)'!$I$2),0))</f>
        <v>#N/A</v>
      </c>
      <c r="D68" s="657"/>
      <c r="E68" s="659"/>
      <c r="F68" s="827"/>
      <c r="I68" s="7"/>
      <c r="J68" s="14"/>
    </row>
    <row r="69" spans="1:10">
      <c r="A69" s="1470">
        <f>'Operating Detail (9)'!A32</f>
        <v>0</v>
      </c>
      <c r="B69" s="1471"/>
      <c r="C69" s="228" t="e">
        <f t="array" ref="C69">INDEX('Operating Detail (9)'!$C32:$AF32,0,MATCH(1,('Operating Detail (9)'!$C$12:$AF$12="New")*('Operating Detail (9)'!$C$121:$AF$121='Budget Narrative (9)'!$I$2),0))</f>
        <v>#N/A</v>
      </c>
      <c r="D69" s="657"/>
      <c r="E69" s="659"/>
      <c r="F69" s="827"/>
      <c r="I69" s="7"/>
    </row>
    <row r="70" spans="1:10">
      <c r="A70" s="1470">
        <f>'Operating Detail (9)'!A33</f>
        <v>0</v>
      </c>
      <c r="B70" s="1471"/>
      <c r="C70" s="228" t="e">
        <f t="array" ref="C70">INDEX('Operating Detail (9)'!$C33:$AF33,0,MATCH(1,('Operating Detail (9)'!$C$12:$AF$12="New")*('Operating Detail (9)'!$C$121:$AF$121='Budget Narrative (9)'!$I$2),0))</f>
        <v>#N/A</v>
      </c>
      <c r="D70" s="657"/>
      <c r="E70" s="659"/>
      <c r="F70" s="827"/>
      <c r="I70" s="7"/>
      <c r="J70" s="14"/>
    </row>
    <row r="71" spans="1:10">
      <c r="A71" s="1470">
        <f>'Operating Detail (9)'!A34</f>
        <v>0</v>
      </c>
      <c r="B71" s="1471"/>
      <c r="C71" s="228" t="e">
        <f t="array" ref="C71">INDEX('Operating Detail (9)'!$C34:$AF34,0,MATCH(1,('Operating Detail (9)'!$C$12:$AF$12="New")*('Operating Detail (9)'!$C$121:$AF$121='Budget Narrative (9)'!$I$2),0))</f>
        <v>#N/A</v>
      </c>
      <c r="D71" s="657"/>
      <c r="E71" s="659"/>
      <c r="F71" s="827"/>
      <c r="I71" s="7"/>
      <c r="J71" s="14"/>
    </row>
    <row r="72" spans="1:10">
      <c r="A72" s="1470">
        <f>'Operating Detail (9)'!A35</f>
        <v>0</v>
      </c>
      <c r="B72" s="1471"/>
      <c r="C72" s="228" t="e">
        <f t="array" ref="C72">INDEX('Operating Detail (9)'!$C35:$AF35,0,MATCH(1,('Operating Detail (9)'!$C$12:$AF$12="New")*('Operating Detail (9)'!$C$121:$AF$121='Budget Narrative (9)'!$I$2),0))</f>
        <v>#N/A</v>
      </c>
      <c r="D72" s="657"/>
      <c r="E72" s="659"/>
      <c r="F72" s="827"/>
      <c r="I72" s="7"/>
      <c r="J72" s="14"/>
    </row>
    <row r="73" spans="1:10">
      <c r="A73" s="1470">
        <f>'Operating Detail (9)'!A36</f>
        <v>0</v>
      </c>
      <c r="B73" s="1471"/>
      <c r="C73" s="228" t="e">
        <f t="array" ref="C73">INDEX('Operating Detail (9)'!$C36:$AF36,0,MATCH(1,('Operating Detail (9)'!$C$12:$AF$12="New")*('Operating Detail (9)'!$C$121:$AF$121='Budget Narrative (9)'!$I$2),0))</f>
        <v>#N/A</v>
      </c>
      <c r="D73" s="657"/>
      <c r="E73" s="659"/>
      <c r="F73" s="827"/>
    </row>
    <row r="74" spans="1:10">
      <c r="A74" s="1470">
        <f>'Operating Detail (9)'!A37</f>
        <v>0</v>
      </c>
      <c r="B74" s="1471"/>
      <c r="C74" s="228" t="e">
        <f t="array" ref="C74">INDEX('Operating Detail (9)'!$C37:$AF37,0,MATCH(1,('Operating Detail (9)'!$C$12:$AF$12="New")*('Operating Detail (9)'!$C$121:$AF$121='Budget Narrative (9)'!$I$2),0))</f>
        <v>#N/A</v>
      </c>
      <c r="D74" s="657"/>
      <c r="E74" s="659"/>
      <c r="F74" s="827"/>
      <c r="I74" s="7"/>
      <c r="J74" s="4"/>
    </row>
    <row r="75" spans="1:10">
      <c r="A75" s="1470">
        <f>'Operating Detail (9)'!A38</f>
        <v>0</v>
      </c>
      <c r="B75" s="1471"/>
      <c r="C75" s="228" t="e">
        <f t="array" ref="C75">INDEX('Operating Detail (9)'!$C38:$AF38,0,MATCH(1,('Operating Detail (9)'!$C$12:$AF$12="New")*('Operating Detail (9)'!$C$121:$AF$121='Budget Narrative (9)'!$I$2),0))</f>
        <v>#N/A</v>
      </c>
      <c r="D75" s="657"/>
      <c r="E75" s="659"/>
      <c r="F75" s="827"/>
      <c r="I75" s="7"/>
      <c r="J75" s="4"/>
    </row>
    <row r="76" spans="1:10">
      <c r="A76" s="1470">
        <f>'Operating Detail (9)'!A39</f>
        <v>0</v>
      </c>
      <c r="B76" s="1471"/>
      <c r="C76" s="228" t="e">
        <f t="array" ref="C76">INDEX('Operating Detail (9)'!$C39:$AF39,0,MATCH(1,('Operating Detail (9)'!$C$12:$AF$12="New")*('Operating Detail (9)'!$C$121:$AF$121='Budget Narrative (9)'!$I$2),0))</f>
        <v>#N/A</v>
      </c>
      <c r="D76" s="657"/>
      <c r="E76" s="659"/>
      <c r="F76" s="827"/>
      <c r="I76" s="7"/>
      <c r="J76" s="4"/>
    </row>
    <row r="77" spans="1:10">
      <c r="A77" s="1470">
        <f>'Operating Detail (9)'!A40</f>
        <v>0</v>
      </c>
      <c r="B77" s="1471"/>
      <c r="C77" s="228" t="e">
        <f t="array" ref="C77">INDEX('Operating Detail (9)'!$C40:$AF40,0,MATCH(1,('Operating Detail (9)'!$C$12:$AF$12="New")*('Operating Detail (9)'!$C$121:$AF$121='Budget Narrative (9)'!$I$2),0))</f>
        <v>#N/A</v>
      </c>
      <c r="D77" s="657"/>
      <c r="E77" s="659"/>
      <c r="F77" s="827"/>
    </row>
    <row r="78" spans="1:10">
      <c r="A78" s="1470">
        <f>'Operating Detail (9)'!A41</f>
        <v>0</v>
      </c>
      <c r="B78" s="1471"/>
      <c r="C78" s="228" t="e">
        <f t="array" ref="C78">INDEX('Operating Detail (9)'!$C41:$AF41,0,MATCH(1,('Operating Detail (9)'!$C$12:$AF$12="New")*('Operating Detail (9)'!$C$121:$AF$121='Budget Narrative (9)'!$I$2),0))</f>
        <v>#N/A</v>
      </c>
      <c r="D78" s="657"/>
      <c r="E78" s="659"/>
      <c r="F78" s="827"/>
      <c r="I78" s="7"/>
      <c r="J78" s="14"/>
    </row>
    <row r="79" spans="1:10">
      <c r="A79" s="1470">
        <f>'Operating Detail (9)'!A42</f>
        <v>0</v>
      </c>
      <c r="B79" s="1471"/>
      <c r="C79" s="228" t="e">
        <f t="array" ref="C79">INDEX('Operating Detail (9)'!$C42:$AF42,0,MATCH(1,('Operating Detail (9)'!$C$12:$AF$12="New")*('Operating Detail (9)'!$C$121:$AF$121='Budget Narrative (9)'!$I$2),0))</f>
        <v>#N/A</v>
      </c>
      <c r="D79" s="657"/>
      <c r="E79" s="659"/>
      <c r="F79" s="827"/>
      <c r="I79" s="7"/>
      <c r="J79" s="14"/>
    </row>
    <row r="80" spans="1:10">
      <c r="A80" s="1470">
        <f>'Operating Detail (9)'!A43</f>
        <v>0</v>
      </c>
      <c r="B80" s="1471"/>
      <c r="C80" s="228" t="e">
        <f t="array" ref="C80">INDEX('Operating Detail (9)'!$C43:$AF43,0,MATCH(1,('Operating Detail (9)'!$C$12:$AF$12="New")*('Operating Detail (9)'!$C$121:$AF$121='Budget Narrative (9)'!$I$2),0))</f>
        <v>#N/A</v>
      </c>
      <c r="D80" s="657"/>
      <c r="E80" s="659"/>
      <c r="F80" s="827"/>
      <c r="I80" s="7"/>
      <c r="J80" s="14"/>
    </row>
    <row r="81" spans="1:10">
      <c r="A81" s="1470">
        <f>'Operating Detail (9)'!A44</f>
        <v>0</v>
      </c>
      <c r="B81" s="1471"/>
      <c r="C81" s="228" t="e">
        <f t="array" ref="C81">INDEX('Operating Detail (9)'!$C44:$AF44,0,MATCH(1,('Operating Detail (9)'!$C$12:$AF$12="New")*('Operating Detail (9)'!$C$121:$AF$121='Budget Narrative (9)'!$I$2),0))</f>
        <v>#N/A</v>
      </c>
      <c r="D81" s="657"/>
      <c r="E81" s="659"/>
      <c r="F81" s="827"/>
      <c r="I81" s="7"/>
      <c r="J81" s="14"/>
    </row>
    <row r="82" spans="1:10">
      <c r="A82" s="1470">
        <f>'Operating Detail (9)'!A45</f>
        <v>0</v>
      </c>
      <c r="B82" s="1471"/>
      <c r="C82" s="228" t="e">
        <f t="array" ref="C82">INDEX('Operating Detail (9)'!$C45:$AF45,0,MATCH(1,('Operating Detail (9)'!$C$12:$AF$12="New")*('Operating Detail (9)'!$C$121:$AF$121='Budget Narrative (9)'!$I$2),0))</f>
        <v>#N/A</v>
      </c>
      <c r="D82" s="657"/>
      <c r="E82" s="659"/>
      <c r="F82" s="827"/>
      <c r="I82" s="7"/>
      <c r="J82" s="14"/>
    </row>
    <row r="83" spans="1:10">
      <c r="A83" s="1470">
        <f>'Operating Detail (9)'!A46</f>
        <v>0</v>
      </c>
      <c r="B83" s="1471"/>
      <c r="C83" s="228" t="e">
        <f t="array" ref="C83">INDEX('Operating Detail (9)'!$C46:$AF46,0,MATCH(1,('Operating Detail (9)'!$C$12:$AF$12="New")*('Operating Detail (9)'!$C$121:$AF$121='Budget Narrative (9)'!$I$2),0))</f>
        <v>#N/A</v>
      </c>
      <c r="D83" s="657"/>
      <c r="E83" s="659"/>
      <c r="F83" s="827"/>
      <c r="I83" s="7"/>
      <c r="J83" s="14"/>
    </row>
    <row r="84" spans="1:10">
      <c r="A84" s="1470">
        <f>'Operating Detail (9)'!A47</f>
        <v>0</v>
      </c>
      <c r="B84" s="1471"/>
      <c r="C84" s="228" t="e">
        <f t="array" ref="C84">INDEX('Operating Detail (9)'!$C47:$AF47,0,MATCH(1,('Operating Detail (9)'!$C$12:$AF$12="New")*('Operating Detail (9)'!$C$121:$AF$121='Budget Narrative (9)'!$I$2),0))</f>
        <v>#N/A</v>
      </c>
      <c r="D84" s="657"/>
      <c r="E84" s="659"/>
      <c r="F84" s="827"/>
      <c r="I84" s="7"/>
      <c r="J84" s="14"/>
    </row>
    <row r="85" spans="1:10">
      <c r="A85" s="1470">
        <f>'Operating Detail (9)'!A48</f>
        <v>0</v>
      </c>
      <c r="B85" s="1471"/>
      <c r="C85" s="228" t="e">
        <f t="array" ref="C85">INDEX('Operating Detail (9)'!$C48:$AF48,0,MATCH(1,('Operating Detail (9)'!$C$12:$AF$12="New")*('Operating Detail (9)'!$C$121:$AF$121='Budget Narrative (9)'!$I$2),0))</f>
        <v>#N/A</v>
      </c>
      <c r="D85" s="657"/>
      <c r="E85" s="659"/>
      <c r="F85" s="827"/>
      <c r="I85" s="7"/>
      <c r="J85" s="14"/>
    </row>
    <row r="86" spans="1:10">
      <c r="A86" s="1470">
        <f>'Operating Detail (9)'!A49</f>
        <v>0</v>
      </c>
      <c r="B86" s="1471"/>
      <c r="C86" s="228" t="e">
        <f t="array" ref="C86">INDEX('Operating Detail (9)'!$C49:$AF49,0,MATCH(1,('Operating Detail (9)'!$C$12:$AF$12="New")*('Operating Detail (9)'!$C$121:$AF$121='Budget Narrative (9)'!$I$2),0))</f>
        <v>#N/A</v>
      </c>
      <c r="D86" s="657"/>
      <c r="E86" s="659"/>
      <c r="F86" s="827"/>
      <c r="I86" s="7"/>
      <c r="J86" s="14"/>
    </row>
    <row r="87" spans="1:10">
      <c r="A87" s="1470">
        <f>'Operating Detail (9)'!A50</f>
        <v>0</v>
      </c>
      <c r="B87" s="1471"/>
      <c r="C87" s="228" t="e">
        <f t="array" ref="C87">INDEX('Operating Detail (9)'!$C50:$AF50,0,MATCH(1,('Operating Detail (9)'!$C$12:$AF$12="New")*('Operating Detail (9)'!$C$121:$AF$121='Budget Narrative (9)'!$I$2),0))</f>
        <v>#N/A</v>
      </c>
      <c r="D87" s="657"/>
      <c r="E87" s="659"/>
      <c r="F87" s="827"/>
      <c r="I87" s="7"/>
      <c r="J87" s="14"/>
    </row>
    <row r="88" spans="1:10">
      <c r="A88" s="1470">
        <f>'Operating Detail (9)'!A51</f>
        <v>0</v>
      </c>
      <c r="B88" s="1471"/>
      <c r="C88" s="228" t="e">
        <f t="array" ref="C88">INDEX('Operating Detail (9)'!$C51:$AF51,0,MATCH(1,('Operating Detail (9)'!$C$12:$AF$12="New")*('Operating Detail (9)'!$C$121:$AF$121='Budget Narrative (9)'!$I$2),0))</f>
        <v>#N/A</v>
      </c>
      <c r="D88" s="657"/>
      <c r="E88" s="659"/>
      <c r="F88" s="827"/>
      <c r="I88" s="7"/>
      <c r="J88" s="14"/>
    </row>
    <row r="89" spans="1:10">
      <c r="A89" s="1470">
        <f>'Operating Detail (9)'!A52</f>
        <v>0</v>
      </c>
      <c r="B89" s="1471"/>
      <c r="C89" s="228" t="e">
        <f t="array" ref="C89">INDEX('Operating Detail (9)'!$C52:$AF52,0,MATCH(1,('Operating Detail (9)'!$C$12:$AF$12="New")*('Operating Detail (9)'!$C$121:$AF$121='Budget Narrative (9)'!$I$2),0))</f>
        <v>#N/A</v>
      </c>
      <c r="D89" s="657"/>
      <c r="E89" s="659"/>
      <c r="F89" s="827"/>
      <c r="I89" s="7"/>
      <c r="J89" s="14"/>
    </row>
    <row r="90" spans="1:10">
      <c r="A90" s="1470">
        <f>'Operating Detail (9)'!A53</f>
        <v>0</v>
      </c>
      <c r="B90" s="1471"/>
      <c r="C90" s="228" t="e">
        <f t="array" ref="C90">INDEX('Operating Detail (9)'!$C53:$AF53,0,MATCH(1,('Operating Detail (9)'!$C$12:$AF$12="New")*('Operating Detail (9)'!$C$121:$AF$121='Budget Narrative (9)'!$I$2),0))</f>
        <v>#N/A</v>
      </c>
      <c r="D90" s="657"/>
      <c r="E90" s="659"/>
      <c r="F90" s="827"/>
      <c r="I90" s="7"/>
      <c r="J90" s="14"/>
    </row>
    <row r="91" spans="1:10">
      <c r="A91" s="1470">
        <f>'Operating Detail (9)'!A54</f>
        <v>0</v>
      </c>
      <c r="B91" s="1471"/>
      <c r="C91" s="228" t="e">
        <f t="array" ref="C91">INDEX('Operating Detail (9)'!$C54:$AF54,0,MATCH(1,('Operating Detail (9)'!$C$12:$AF$12="New")*('Operating Detail (9)'!$C$121:$AF$121='Budget Narrative (9)'!$I$2),0))</f>
        <v>#N/A</v>
      </c>
      <c r="D91" s="657"/>
      <c r="E91" s="659"/>
      <c r="F91" s="827"/>
      <c r="I91" s="7"/>
      <c r="J91" s="14"/>
    </row>
    <row r="92" spans="1:10">
      <c r="A92" s="1470">
        <f>'Operating Detail (9)'!A55</f>
        <v>0</v>
      </c>
      <c r="B92" s="1471"/>
      <c r="C92" s="228" t="e">
        <f t="array" ref="C92">INDEX('Operating Detail (9)'!$C55:$AF55,0,MATCH(1,('Operating Detail (9)'!$C$12:$AF$12="New")*('Operating Detail (9)'!$C$121:$AF$121='Budget Narrative (9)'!$I$2),0))</f>
        <v>#N/A</v>
      </c>
      <c r="D92" s="657"/>
      <c r="E92" s="659"/>
      <c r="F92" s="827"/>
      <c r="I92" s="7"/>
      <c r="J92" s="14"/>
    </row>
    <row r="93" spans="1:10">
      <c r="A93" s="1472" t="str">
        <f>'Operating Detail (9)'!A56</f>
        <v>Consultants:</v>
      </c>
      <c r="B93" s="1473"/>
      <c r="C93" s="661"/>
      <c r="D93" s="661"/>
      <c r="E93" s="662"/>
      <c r="F93" s="827"/>
      <c r="I93" s="7"/>
      <c r="J93" s="14"/>
    </row>
    <row r="94" spans="1:10">
      <c r="A94" s="1470">
        <f>'Operating Detail (9)'!A57</f>
        <v>0</v>
      </c>
      <c r="B94" s="1471"/>
      <c r="C94" s="228" t="e">
        <f t="array" ref="C94">INDEX('Operating Detail (9)'!$C57:$AF57,0,MATCH(1,('Operating Detail (9)'!$C$12:$AF$12="New")*('Operating Detail (9)'!$C$121:$AF$121='Budget Narrative (9)'!$I$2),0))</f>
        <v>#N/A</v>
      </c>
      <c r="D94" s="657"/>
      <c r="E94" s="659"/>
      <c r="F94" s="827"/>
      <c r="I94" s="7"/>
      <c r="J94" s="14"/>
    </row>
    <row r="95" spans="1:10">
      <c r="A95" s="1470">
        <f>'Operating Detail (9)'!A58</f>
        <v>0</v>
      </c>
      <c r="B95" s="1471"/>
      <c r="C95" s="228" t="e">
        <f t="array" ref="C95">INDEX('Operating Detail (9)'!$C58:$AF58,0,MATCH(1,('Operating Detail (9)'!$C$12:$AF$12="New")*('Operating Detail (9)'!$C$121:$AF$121='Budget Narrative (9)'!$I$2),0))</f>
        <v>#N/A</v>
      </c>
      <c r="D95" s="657"/>
      <c r="E95" s="659"/>
      <c r="F95" s="827"/>
      <c r="I95" s="7"/>
      <c r="J95" s="14"/>
    </row>
    <row r="96" spans="1:10">
      <c r="A96" s="1470">
        <f>'Operating Detail (9)'!A59</f>
        <v>0</v>
      </c>
      <c r="B96" s="1471"/>
      <c r="C96" s="228" t="e">
        <f t="array" ref="C96">INDEX('Operating Detail (9)'!$C59:$AF59,0,MATCH(1,('Operating Detail (9)'!$C$12:$AF$12="New")*('Operating Detail (9)'!$C$121:$AF$121='Budget Narrative (9)'!$I$2),0))</f>
        <v>#N/A</v>
      </c>
      <c r="D96" s="657"/>
      <c r="E96" s="659"/>
      <c r="F96" s="827"/>
      <c r="I96" s="7"/>
      <c r="J96" s="14"/>
    </row>
    <row r="97" spans="1:10">
      <c r="A97" s="1470">
        <f>'Operating Detail (9)'!A60</f>
        <v>0</v>
      </c>
      <c r="B97" s="1471"/>
      <c r="C97" s="228" t="e">
        <f t="array" ref="C97">INDEX('Operating Detail (9)'!$C60:$AF60,0,MATCH(1,('Operating Detail (9)'!$C$12:$AF$12="New")*('Operating Detail (9)'!$C$121:$AF$121='Budget Narrative (9)'!$I$2),0))</f>
        <v>#N/A</v>
      </c>
      <c r="D97" s="657"/>
      <c r="E97" s="659"/>
      <c r="F97" s="827"/>
      <c r="I97" s="7"/>
      <c r="J97" s="14"/>
    </row>
    <row r="98" spans="1:10">
      <c r="A98" s="1470">
        <f>'Operating Detail (9)'!A61</f>
        <v>0</v>
      </c>
      <c r="B98" s="1471"/>
      <c r="C98" s="228" t="e">
        <f t="array" ref="C98">INDEX('Operating Detail (9)'!$C61:$AF61,0,MATCH(1,('Operating Detail (9)'!$C$12:$AF$12="New")*('Operating Detail (9)'!$C$121:$AF$121='Budget Narrative (9)'!$I$2),0))</f>
        <v>#N/A</v>
      </c>
      <c r="D98" s="657"/>
      <c r="E98" s="659"/>
      <c r="F98" s="827"/>
      <c r="I98" s="7"/>
      <c r="J98" s="14"/>
    </row>
    <row r="99" spans="1:10">
      <c r="A99" s="1470">
        <f>'Operating Detail (9)'!A62</f>
        <v>0</v>
      </c>
      <c r="B99" s="1471"/>
      <c r="C99" s="228" t="e">
        <f t="array" ref="C99">INDEX('Operating Detail (9)'!$C62:$AF62,0,MATCH(1,('Operating Detail (9)'!$C$12:$AF$12="New")*('Operating Detail (9)'!$C$121:$AF$121='Budget Narrative (9)'!$I$2),0))</f>
        <v>#N/A</v>
      </c>
      <c r="D99" s="657"/>
      <c r="E99" s="659"/>
      <c r="F99" s="827"/>
      <c r="I99" s="7"/>
      <c r="J99" s="14"/>
    </row>
    <row r="100" spans="1:10">
      <c r="A100" s="1470">
        <f>'Operating Detail (9)'!A63</f>
        <v>0</v>
      </c>
      <c r="B100" s="1471"/>
      <c r="C100" s="228" t="e">
        <f t="array" ref="C100">INDEX('Operating Detail (9)'!$C63:$AF63,0,MATCH(1,('Operating Detail (9)'!$C$12:$AF$12="New")*('Operating Detail (9)'!$C$121:$AF$121='Budget Narrative (9)'!$I$2),0))</f>
        <v>#N/A</v>
      </c>
      <c r="D100" s="657"/>
      <c r="E100" s="659"/>
      <c r="F100" s="827"/>
      <c r="I100" s="7"/>
      <c r="J100" s="14"/>
    </row>
    <row r="101" spans="1:10">
      <c r="A101" s="1470">
        <f>'Operating Detail (9)'!A64</f>
        <v>0</v>
      </c>
      <c r="B101" s="1471"/>
      <c r="C101" s="228" t="e">
        <f t="array" ref="C101">INDEX('Operating Detail (9)'!$C64:$AF64,0,MATCH(1,('Operating Detail (9)'!$C$12:$AF$12="New")*('Operating Detail (9)'!$C$121:$AF$121='Budget Narrative (9)'!$I$2),0))</f>
        <v>#N/A</v>
      </c>
      <c r="D101" s="657"/>
      <c r="E101" s="659"/>
      <c r="F101" s="827"/>
      <c r="I101" s="7"/>
      <c r="J101" s="14"/>
    </row>
    <row r="102" spans="1:10">
      <c r="A102" s="1470">
        <f>'Operating Detail (9)'!A65</f>
        <v>0</v>
      </c>
      <c r="B102" s="1471"/>
      <c r="C102" s="228" t="e">
        <f t="array" ref="C102">INDEX('Operating Detail (9)'!$C65:$AF65,0,MATCH(1,('Operating Detail (9)'!$C$12:$AF$12="New")*('Operating Detail (9)'!$C$121:$AF$121='Budget Narrative (9)'!$I$2),0))</f>
        <v>#N/A</v>
      </c>
      <c r="D102" s="657"/>
      <c r="E102" s="659"/>
      <c r="F102" s="827"/>
      <c r="I102" s="7"/>
      <c r="J102" s="14"/>
    </row>
    <row r="103" spans="1:10">
      <c r="A103" s="1470">
        <f>'Operating Detail (9)'!A65</f>
        <v>0</v>
      </c>
      <c r="B103" s="1471"/>
      <c r="C103" s="228" t="e">
        <f t="array" ref="C103">INDEX('Operating Detail (9)'!$C66:$AF66,0,MATCH(1,('Operating Detail (9)'!$C$12:$AF$12="New")*('Operating Detail (9)'!$C$121:$AF$121='Budget Narrative (9)'!$I$2),0))</f>
        <v>#N/A</v>
      </c>
      <c r="D103" s="657"/>
      <c r="E103" s="659"/>
      <c r="F103" s="827"/>
      <c r="I103" s="7"/>
      <c r="J103" s="14"/>
    </row>
    <row r="104" spans="1:10">
      <c r="A104" s="1470">
        <f>'Operating Detail (9)'!A66</f>
        <v>0</v>
      </c>
      <c r="B104" s="1471"/>
      <c r="C104" s="228" t="e">
        <f t="array" ref="C104">INDEX('Operating Detail (9)'!$C67:$AF67,0,MATCH(1,('Operating Detail (9)'!$C$12:$AF$12="New")*('Operating Detail (9)'!$C$121:$AF$121='Budget Narrative (9)'!$I$2),0))</f>
        <v>#N/A</v>
      </c>
      <c r="D104" s="657"/>
      <c r="E104" s="659"/>
      <c r="F104" s="827"/>
      <c r="I104" s="7"/>
      <c r="J104" s="14"/>
    </row>
    <row r="105" spans="1:10">
      <c r="A105" s="1474">
        <f>'Operating Detail (9)'!A67</f>
        <v>0</v>
      </c>
      <c r="B105" s="1475"/>
      <c r="C105" s="370"/>
      <c r="D105" s="179"/>
      <c r="E105" s="219"/>
      <c r="F105" s="827"/>
      <c r="I105" s="7"/>
      <c r="J105" s="14"/>
    </row>
    <row r="106" spans="1:10">
      <c r="A106" s="1476" t="str">
        <f>'Operating Detail (9)'!A68</f>
        <v>TOTAL OPERATING EXPENSES</v>
      </c>
      <c r="B106" s="1477"/>
      <c r="C106" s="717" t="e">
        <f>SUM(C51:C105)</f>
        <v>#N/A</v>
      </c>
      <c r="D106" s="14"/>
      <c r="E106" s="218"/>
      <c r="F106" s="3"/>
      <c r="I106" s="7"/>
      <c r="J106" s="14"/>
    </row>
    <row r="107" spans="1:10" s="731" customFormat="1" ht="13.5" thickBot="1">
      <c r="A107" s="732" t="s">
        <v>337</v>
      </c>
      <c r="B107" s="733" t="e">
        <f t="array" ref="B107">INDEX('Summary (9)'!E26:AH26,0,MATCH(1,('Summary (9)'!$E$21:$AH$21="New")*('Summary (9)'!$E$88:$AH$88='Budget Narrative (9)'!$I$2),0))</f>
        <v>#N/A</v>
      </c>
      <c r="C107" s="734" t="e">
        <f t="array" ref="C107">INDEX('Summary (9)'!E27:AH27,0,MATCH(1,('Summary (9)'!$E$21:$AH$21="New")*('Summary (9)'!$E$88:$AH$88='Budget Narrative (9)'!$I$2),0))</f>
        <v>#N/A</v>
      </c>
      <c r="D107" s="735"/>
      <c r="E107" s="736"/>
      <c r="F107" s="737"/>
      <c r="G107" s="728"/>
      <c r="H107" s="728"/>
      <c r="J107" s="730"/>
    </row>
    <row r="108" spans="1:10">
      <c r="A108" s="3"/>
      <c r="B108" s="6"/>
      <c r="C108" s="181"/>
      <c r="E108" s="3"/>
      <c r="F108" s="3"/>
      <c r="H108" s="706"/>
      <c r="I108" s="5"/>
      <c r="J108" s="4"/>
    </row>
    <row r="109" spans="1:10" ht="13.5" thickBot="1">
      <c r="A109" s="3"/>
      <c r="B109" s="6"/>
      <c r="C109" s="181"/>
      <c r="E109" s="3"/>
      <c r="F109" s="3"/>
      <c r="H109" s="706"/>
      <c r="I109" s="5"/>
      <c r="J109" s="4"/>
    </row>
    <row r="110" spans="1:10" s="4" customFormat="1" ht="25.5" customHeight="1">
      <c r="A110" s="1478" t="s">
        <v>338</v>
      </c>
      <c r="B110" s="1479"/>
      <c r="C110" s="212" t="s">
        <v>339</v>
      </c>
      <c r="D110" s="211" t="s">
        <v>330</v>
      </c>
      <c r="E110" s="213" t="s">
        <v>331</v>
      </c>
      <c r="F110" s="198"/>
      <c r="G110" s="704"/>
      <c r="H110" s="704"/>
    </row>
    <row r="111" spans="1:10">
      <c r="A111" s="1470">
        <f>'Operating Detail (9)'!A71</f>
        <v>0</v>
      </c>
      <c r="B111" s="1471"/>
      <c r="C111" s="228" t="e">
        <f t="array" ref="C111">INDEX('Operating Detail (9)'!$C71:$AF71,0,MATCH(1,('Operating Detail (9)'!$C$12:$AF$12="New")*('Operating Detail (9)'!$C$121:$AF$121='Budget Narrative (9)'!$I$2),0))</f>
        <v>#N/A</v>
      </c>
      <c r="D111" s="20"/>
      <c r="E111" s="214"/>
      <c r="F111" s="827"/>
    </row>
    <row r="112" spans="1:10">
      <c r="A112" s="1470">
        <f>'Operating Detail (9)'!A72</f>
        <v>0</v>
      </c>
      <c r="B112" s="1471"/>
      <c r="C112" s="228" t="e">
        <f t="array" ref="C112">INDEX('Operating Detail (9)'!$C72:$AF72,0,MATCH(1,('Operating Detail (9)'!$C$12:$AF$12="New")*('Operating Detail (9)'!$C$121:$AF$121='Budget Narrative (9)'!$I$2),0))</f>
        <v>#N/A</v>
      </c>
      <c r="D112" s="20"/>
      <c r="E112" s="215"/>
      <c r="F112" s="827"/>
    </row>
    <row r="113" spans="1:6">
      <c r="A113" s="1470">
        <f>'Operating Detail (9)'!A73</f>
        <v>0</v>
      </c>
      <c r="B113" s="1471"/>
      <c r="C113" s="228" t="e">
        <f t="array" ref="C113">INDEX('Operating Detail (9)'!$C73:$AF73,0,MATCH(1,('Operating Detail (9)'!$C$12:$AF$12="New")*('Operating Detail (9)'!$C$121:$AF$121='Budget Narrative (9)'!$I$2),0))</f>
        <v>#N/A</v>
      </c>
      <c r="D113" s="20"/>
      <c r="E113" s="215"/>
      <c r="F113" s="827"/>
    </row>
    <row r="114" spans="1:6">
      <c r="A114" s="1470">
        <f>'Operating Detail (9)'!A74</f>
        <v>0</v>
      </c>
      <c r="B114" s="1471"/>
      <c r="C114" s="228" t="e">
        <f t="array" ref="C114">INDEX('Operating Detail (9)'!$C74:$AF74,0,MATCH(1,('Operating Detail (9)'!$C$12:$AF$12="New")*('Operating Detail (9)'!$C$121:$AF$121='Budget Narrative (9)'!$I$2),0))</f>
        <v>#N/A</v>
      </c>
      <c r="D114" s="20"/>
      <c r="E114" s="215"/>
      <c r="F114" s="827"/>
    </row>
    <row r="115" spans="1:6">
      <c r="A115" s="1470">
        <f>'Operating Detail (9)'!A75</f>
        <v>0</v>
      </c>
      <c r="B115" s="1471"/>
      <c r="C115" s="228" t="e">
        <f t="array" ref="C115">INDEX('Operating Detail (9)'!$C75:$AF75,0,MATCH(1,('Operating Detail (9)'!$C$12:$AF$12="New")*('Operating Detail (9)'!$C$121:$AF$121='Budget Narrative (9)'!$I$2),0))</f>
        <v>#N/A</v>
      </c>
      <c r="D115" s="20"/>
      <c r="E115" s="215"/>
      <c r="F115" s="827"/>
    </row>
    <row r="116" spans="1:6">
      <c r="A116" s="1470">
        <f>'Operating Detail (9)'!A76</f>
        <v>0</v>
      </c>
      <c r="B116" s="1471"/>
      <c r="C116" s="228" t="e">
        <f t="array" ref="C116">INDEX('Operating Detail (9)'!$C76:$AF76,0,MATCH(1,('Operating Detail (9)'!$C$12:$AF$12="New")*('Operating Detail (9)'!$C$121:$AF$121='Budget Narrative (9)'!$I$2),0))</f>
        <v>#N/A</v>
      </c>
      <c r="D116" s="20"/>
      <c r="E116" s="215"/>
      <c r="F116" s="827"/>
    </row>
    <row r="117" spans="1:6">
      <c r="A117" s="1470">
        <f>'Operating Detail (9)'!A77</f>
        <v>0</v>
      </c>
      <c r="B117" s="1471"/>
      <c r="C117" s="228" t="e">
        <f t="array" ref="C117">INDEX('Operating Detail (9)'!$C77:$AF77,0,MATCH(1,('Operating Detail (9)'!$C$12:$AF$12="New")*('Operating Detail (9)'!$C$121:$AF$121='Budget Narrative (9)'!$I$2),0))</f>
        <v>#N/A</v>
      </c>
      <c r="D117" s="20"/>
      <c r="E117" s="215"/>
      <c r="F117" s="827"/>
    </row>
    <row r="118" spans="1:6">
      <c r="A118" s="1470">
        <f>'Operating Detail (9)'!A78</f>
        <v>0</v>
      </c>
      <c r="B118" s="1471"/>
      <c r="C118" s="228" t="e">
        <f t="array" ref="C118">INDEX('Operating Detail (9)'!$C78:$AF78,0,MATCH(1,('Operating Detail (9)'!$C$12:$AF$12="New")*('Operating Detail (9)'!$C$121:$AF$121='Budget Narrative (9)'!$I$2),0))</f>
        <v>#N/A</v>
      </c>
      <c r="D118" s="20"/>
      <c r="E118" s="215"/>
      <c r="F118" s="827"/>
    </row>
    <row r="119" spans="1:6">
      <c r="A119" s="1470">
        <f>'Operating Detail (9)'!A79</f>
        <v>0</v>
      </c>
      <c r="B119" s="1471"/>
      <c r="C119" s="228" t="e">
        <f t="array" ref="C119">INDEX('Operating Detail (9)'!$C79:$AF79,0,MATCH(1,('Operating Detail (9)'!$C$12:$AF$12="New")*('Operating Detail (9)'!$C$121:$AF$121='Budget Narrative (9)'!$I$2),0))</f>
        <v>#N/A</v>
      </c>
      <c r="D119" s="20"/>
      <c r="E119" s="215"/>
      <c r="F119" s="827"/>
    </row>
    <row r="120" spans="1:6">
      <c r="A120" s="1470">
        <f>'Operating Detail (9)'!A80</f>
        <v>0</v>
      </c>
      <c r="B120" s="1471"/>
      <c r="C120" s="228" t="e">
        <f t="array" ref="C120">INDEX('Operating Detail (9)'!$C80:$AF80,0,MATCH(1,('Operating Detail (9)'!$C$12:$AF$12="New")*('Operating Detail (9)'!$C$121:$AF$121='Budget Narrative (9)'!$I$2),0))</f>
        <v>#N/A</v>
      </c>
      <c r="D120" s="20"/>
      <c r="E120" s="215"/>
      <c r="F120" s="827"/>
    </row>
    <row r="121" spans="1:6">
      <c r="A121" s="1472" t="str">
        <f>'Operating Detail (9)'!A81</f>
        <v>Subcontractors:</v>
      </c>
      <c r="B121" s="1473"/>
      <c r="C121" s="661"/>
      <c r="D121" s="661"/>
      <c r="E121" s="662"/>
      <c r="F121" s="827"/>
    </row>
    <row r="122" spans="1:6">
      <c r="A122" s="1470">
        <f>'Operating Detail (9)'!A82</f>
        <v>0</v>
      </c>
      <c r="B122" s="1471"/>
      <c r="C122" s="228" t="e">
        <f t="array" ref="C122">INDEX('Operating Detail (9)'!$C82:$AF82,0,MATCH(1,('Operating Detail (9)'!$C$12:$AF$12="New")*('Operating Detail (9)'!$C$121:$AF$121='Budget Narrative (9)'!$I$2),0))</f>
        <v>#N/A</v>
      </c>
      <c r="D122" s="20"/>
      <c r="E122" s="216"/>
      <c r="F122" s="827"/>
    </row>
    <row r="123" spans="1:6">
      <c r="A123" s="1470">
        <f>'Operating Detail (9)'!A83</f>
        <v>0</v>
      </c>
      <c r="B123" s="1471"/>
      <c r="C123" s="228" t="e">
        <f t="array" ref="C123">INDEX('Operating Detail (9)'!$C83:$AF83,0,MATCH(1,('Operating Detail (9)'!$C$12:$AF$12="New")*('Operating Detail (9)'!$C$121:$AF$121='Budget Narrative (9)'!$I$2),0))</f>
        <v>#N/A</v>
      </c>
      <c r="D123" s="20"/>
      <c r="E123" s="216"/>
      <c r="F123" s="827"/>
    </row>
    <row r="124" spans="1:6">
      <c r="A124" s="1470">
        <f>'Operating Detail (9)'!A84</f>
        <v>0</v>
      </c>
      <c r="B124" s="1471"/>
      <c r="C124" s="228" t="e">
        <f t="array" ref="C124">INDEX('Operating Detail (9)'!$C84:$AF84,0,MATCH(1,('Operating Detail (9)'!$C$12:$AF$12="New")*('Operating Detail (9)'!$C$121:$AF$121='Budget Narrative (9)'!$I$2),0))</f>
        <v>#N/A</v>
      </c>
      <c r="D124" s="20"/>
      <c r="E124" s="215"/>
      <c r="F124" s="827"/>
    </row>
    <row r="125" spans="1:6">
      <c r="A125" s="1470">
        <f>'Operating Detail (9)'!A85</f>
        <v>0</v>
      </c>
      <c r="B125" s="1471"/>
      <c r="C125" s="228" t="e">
        <f t="array" ref="C125">INDEX('Operating Detail (9)'!$C85:$AF85,0,MATCH(1,('Operating Detail (9)'!$C$12:$AF$12="New")*('Operating Detail (9)'!$C$121:$AF$121='Budget Narrative (9)'!$I$2),0))</f>
        <v>#N/A</v>
      </c>
      <c r="D125" s="20"/>
      <c r="E125" s="215"/>
      <c r="F125" s="827"/>
    </row>
    <row r="126" spans="1:6">
      <c r="A126" s="1470">
        <f>'Operating Detail (9)'!A86</f>
        <v>0</v>
      </c>
      <c r="B126" s="1471"/>
      <c r="C126" s="228" t="e">
        <f t="array" ref="C126">INDEX('Operating Detail (9)'!$C86:$AF86,0,MATCH(1,('Operating Detail (9)'!$C$12:$AF$12="New")*('Operating Detail (9)'!$C$121:$AF$121='Budget Narrative (9)'!$I$2),0))</f>
        <v>#N/A</v>
      </c>
      <c r="D126" s="20"/>
      <c r="E126" s="215"/>
      <c r="F126" s="827"/>
    </row>
    <row r="127" spans="1:6">
      <c r="A127" s="1470">
        <f>'Operating Detail (9)'!A87</f>
        <v>0</v>
      </c>
      <c r="B127" s="1471"/>
      <c r="C127" s="228" t="e">
        <f t="array" ref="C127">INDEX('Operating Detail (9)'!$C87:$AF87,0,MATCH(1,('Operating Detail (9)'!$C$12:$AF$12="New")*('Operating Detail (9)'!$C$121:$AF$121='Budget Narrative (9)'!$I$2),0))</f>
        <v>#N/A</v>
      </c>
      <c r="D127" s="20"/>
      <c r="E127" s="215"/>
      <c r="F127" s="827"/>
    </row>
    <row r="128" spans="1:6">
      <c r="A128" s="1470">
        <f>'Operating Detail (9)'!A88</f>
        <v>0</v>
      </c>
      <c r="B128" s="1471"/>
      <c r="C128" s="228" t="e">
        <f t="array" ref="C128">INDEX('Operating Detail (9)'!$C88:$AF88,0,MATCH(1,('Operating Detail (9)'!$C$12:$AF$12="New")*('Operating Detail (9)'!$C$121:$AF$121='Budget Narrative (9)'!$I$2),0))</f>
        <v>#N/A</v>
      </c>
      <c r="E128" s="217"/>
    </row>
    <row r="129" spans="1:8">
      <c r="A129" s="1470">
        <f>'Operating Detail (9)'!A89</f>
        <v>0</v>
      </c>
      <c r="B129" s="1471"/>
      <c r="C129" s="228" t="e">
        <f t="array" ref="C129">INDEX('Operating Detail (9)'!$C89:$AF89,0,MATCH(1,('Operating Detail (9)'!$C$12:$AF$12="New")*('Operating Detail (9)'!$C$121:$AF$121='Budget Narrative (9)'!$I$2),0))</f>
        <v>#N/A</v>
      </c>
      <c r="E129" s="217"/>
    </row>
    <row r="130" spans="1:8">
      <c r="A130" s="1470">
        <f>'Operating Detail (9)'!A90</f>
        <v>0</v>
      </c>
      <c r="B130" s="1471"/>
      <c r="C130" s="228" t="e">
        <f t="array" ref="C130">INDEX('Operating Detail (9)'!$C90:$AF90,0,MATCH(1,('Operating Detail (9)'!$C$12:$AF$12="New")*('Operating Detail (9)'!$C$121:$AF$121='Budget Narrative (9)'!$I$2),0))</f>
        <v>#N/A</v>
      </c>
      <c r="E130" s="217"/>
    </row>
    <row r="131" spans="1:8">
      <c r="A131" s="1470" t="str">
        <f>'Operating Detail (9)'!A91</f>
        <v>Subcontractor indirect (First $25k only)</v>
      </c>
      <c r="B131" s="1471"/>
      <c r="C131" s="228" t="e" cm="1">
        <f t="array" ref="C131">INDEX('Operating Detail Capacity Build'!$C90:$G90,0,MATCH(1,('Operating Detail Capacity Build'!$C$11:$G$11="New")*('Operating Detail Capacity Build'!$C$117:$G$117='Budget Narrative Capacity Build'!$I$3),0))</f>
        <v>#N/A</v>
      </c>
      <c r="E131" s="217"/>
    </row>
    <row r="132" spans="1:8">
      <c r="A132" s="1470"/>
      <c r="B132" s="1471"/>
      <c r="C132" s="228"/>
      <c r="E132" s="217"/>
    </row>
    <row r="133" spans="1:8" s="731" customFormat="1" ht="13.5" thickBot="1">
      <c r="A133" s="1480" t="str">
        <f>'Operating Detail (9)'!A93</f>
        <v>TOTAL OTHER EXPENSES</v>
      </c>
      <c r="B133" s="1481"/>
      <c r="C133" s="734" t="e">
        <f>SUM(C111:C131)</f>
        <v>#N/A</v>
      </c>
      <c r="D133" s="735"/>
      <c r="E133" s="738"/>
      <c r="F133" s="739"/>
      <c r="G133" s="728"/>
      <c r="H133" s="728"/>
    </row>
    <row r="134" spans="1:8">
      <c r="A134" s="1471">
        <f>'Operating Detail (9)'!A94</f>
        <v>0</v>
      </c>
      <c r="B134" s="1471"/>
      <c r="C134" s="228"/>
    </row>
    <row r="135" spans="1:8" ht="13.5" thickBot="1">
      <c r="A135" s="827"/>
      <c r="B135" s="827"/>
      <c r="C135" s="228"/>
    </row>
    <row r="136" spans="1:8" ht="12.75" customHeight="1">
      <c r="A136" s="1478" t="str">
        <f>'Operating Detail (9)'!A95</f>
        <v>CAPITAL EXPENSES</v>
      </c>
      <c r="B136" s="1479"/>
      <c r="C136" s="212" t="s">
        <v>339</v>
      </c>
      <c r="D136" s="211" t="s">
        <v>330</v>
      </c>
      <c r="E136" s="213" t="s">
        <v>331</v>
      </c>
    </row>
    <row r="137" spans="1:8">
      <c r="A137" s="1470">
        <f>'Operating Detail (9)'!A96</f>
        <v>0</v>
      </c>
      <c r="B137" s="1471"/>
      <c r="C137" s="228" t="e" cm="1">
        <f t="array" ref="C137">INDEX('Operating Detail - SS'!$C95:$G95,0,MATCH(1,('Operating Detail - SS'!$C$11:$G$11="New")*('Operating Detail - SS'!$C$113:$G$113='Budget Narrative - SS'!#REF!),0))</f>
        <v>#N/A</v>
      </c>
      <c r="E137" s="217"/>
    </row>
    <row r="138" spans="1:8">
      <c r="A138" s="1470">
        <f>'Operating Detail (9)'!A97</f>
        <v>0</v>
      </c>
      <c r="B138" s="1471"/>
      <c r="C138" s="228" t="e">
        <f t="array" ref="C138">INDEX('Operating Detail (9)'!$C97:$AF97,0,MATCH(1,('Operating Detail (9)'!$C$12:$AF$12="New")*('Operating Detail (9)'!$C$121:$AF$121='Budget Narrative (9)'!$I$2),0))</f>
        <v>#N/A</v>
      </c>
      <c r="E138" s="217"/>
    </row>
    <row r="139" spans="1:8">
      <c r="A139" s="1470">
        <f>'Operating Detail (9)'!A98</f>
        <v>0</v>
      </c>
      <c r="B139" s="1471"/>
      <c r="C139" s="228" t="e">
        <f t="array" ref="C139">INDEX('Operating Detail (9)'!$C98:$AF98,0,MATCH(1,('Operating Detail (9)'!$C$12:$AF$12="New")*('Operating Detail (9)'!$C$121:$AF$121='Budget Narrative (9)'!$I$2),0))</f>
        <v>#N/A</v>
      </c>
      <c r="E139" s="217"/>
    </row>
    <row r="140" spans="1:8">
      <c r="A140" s="1470">
        <f>'Operating Detail (9)'!A99</f>
        <v>0</v>
      </c>
      <c r="B140" s="1471"/>
      <c r="C140" s="228" t="e">
        <f t="array" ref="C140">INDEX('Operating Detail (9)'!$C99:$AF99,0,MATCH(1,('Operating Detail (9)'!$C$12:$AF$12="New")*('Operating Detail (9)'!$C$121:$AF$121='Budget Narrative (9)'!$I$2),0))</f>
        <v>#N/A</v>
      </c>
      <c r="E140" s="217"/>
    </row>
    <row r="141" spans="1:8">
      <c r="A141" s="1470">
        <f>'Operating Detail (9)'!A100</f>
        <v>0</v>
      </c>
      <c r="B141" s="1471"/>
      <c r="C141" s="228" t="e">
        <f t="array" ref="C141">INDEX('Operating Detail (9)'!$C100:$AF100,0,MATCH(1,('Operating Detail (9)'!$C$12:$AF$12="New")*('Operating Detail (9)'!$C$121:$AF$121='Budget Narrative (9)'!$I$2),0))</f>
        <v>#N/A</v>
      </c>
      <c r="E141" s="217"/>
    </row>
    <row r="142" spans="1:8">
      <c r="A142" s="1470">
        <f>'Operating Detail (9)'!A101</f>
        <v>0</v>
      </c>
      <c r="B142" s="1471"/>
      <c r="C142" s="228" t="e">
        <f t="array" ref="C142">INDEX('Operating Detail (9)'!$C101:$AF101,0,MATCH(1,('Operating Detail (9)'!$C$12:$AF$12="New")*('Operating Detail (9)'!$C$121:$AF$121='Budget Narrative (9)'!$I$2),0))</f>
        <v>#N/A</v>
      </c>
      <c r="E142" s="217"/>
    </row>
    <row r="143" spans="1:8">
      <c r="A143" s="1470">
        <f>'Operating Detail (9)'!A102</f>
        <v>0</v>
      </c>
      <c r="B143" s="1471"/>
      <c r="C143" s="228" t="e">
        <f t="array" ref="C143">INDEX('Operating Detail (9)'!$C102:$AF102,0,MATCH(1,('Operating Detail (9)'!$C$12:$AF$12="New")*('Operating Detail (9)'!$C$121:$AF$121='Budget Narrative (9)'!$I$2),0))</f>
        <v>#N/A</v>
      </c>
      <c r="E143" s="217"/>
    </row>
    <row r="144" spans="1:8">
      <c r="A144" s="1470">
        <f>'Operating Detail (9)'!A103</f>
        <v>0</v>
      </c>
      <c r="B144" s="1471"/>
      <c r="C144" s="228"/>
      <c r="E144" s="217"/>
    </row>
    <row r="145" spans="1:8" s="731" customFormat="1" ht="13.5" thickBot="1">
      <c r="A145" s="1480" t="str">
        <f>'Operating Detail (9)'!A104</f>
        <v>TOTAL CAPITAL EXPENSES</v>
      </c>
      <c r="B145" s="1481"/>
      <c r="C145" s="734" t="e">
        <f>SUM(C137:C143)</f>
        <v>#N/A</v>
      </c>
      <c r="D145" s="735"/>
      <c r="E145" s="738"/>
      <c r="F145" s="739"/>
      <c r="G145" s="728"/>
      <c r="H145" s="728"/>
    </row>
    <row r="146" spans="1:8">
      <c r="A146" s="1471"/>
      <c r="B146" s="1471"/>
      <c r="C146" s="228"/>
    </row>
    <row r="147" spans="1:8" ht="13.5" thickBot="1">
      <c r="A147" s="1471"/>
      <c r="B147" s="1471"/>
      <c r="C147" s="228"/>
    </row>
    <row r="148" spans="1:8">
      <c r="A148" s="1478" t="s">
        <v>340</v>
      </c>
      <c r="B148" s="1479"/>
      <c r="C148" s="212" t="s">
        <v>339</v>
      </c>
      <c r="D148" s="211" t="s">
        <v>330</v>
      </c>
      <c r="E148" s="213" t="s">
        <v>331</v>
      </c>
    </row>
    <row r="149" spans="1:8">
      <c r="A149" s="1470"/>
      <c r="B149" s="1471"/>
      <c r="C149" s="228"/>
      <c r="E149" s="217"/>
    </row>
    <row r="150" spans="1:8">
      <c r="A150" s="1470"/>
      <c r="B150" s="1471"/>
      <c r="C150" s="228"/>
      <c r="E150" s="217"/>
    </row>
    <row r="151" spans="1:8">
      <c r="A151" s="1470"/>
      <c r="B151" s="1471"/>
      <c r="C151" s="228"/>
      <c r="E151" s="217"/>
    </row>
    <row r="152" spans="1:8">
      <c r="A152" s="1470"/>
      <c r="B152" s="1471"/>
      <c r="C152" s="228"/>
      <c r="E152" s="217"/>
    </row>
    <row r="153" spans="1:8">
      <c r="A153" s="1470"/>
      <c r="B153" s="1471"/>
      <c r="C153" s="228"/>
      <c r="E153" s="217"/>
    </row>
    <row r="154" spans="1:8">
      <c r="A154" s="1470"/>
      <c r="B154" s="1471"/>
      <c r="C154" s="228"/>
      <c r="E154" s="217"/>
    </row>
    <row r="155" spans="1:8">
      <c r="A155" s="1470"/>
      <c r="B155" s="1471"/>
      <c r="C155" s="228"/>
      <c r="E155" s="217"/>
    </row>
    <row r="156" spans="1:8">
      <c r="A156" s="1470"/>
      <c r="B156" s="1471"/>
      <c r="C156" s="228"/>
      <c r="E156" s="217"/>
    </row>
    <row r="157" spans="1:8">
      <c r="A157" s="1470"/>
      <c r="B157" s="1471"/>
      <c r="C157" s="228"/>
      <c r="E157" s="217"/>
    </row>
    <row r="158" spans="1:8">
      <c r="A158" s="1470"/>
      <c r="B158" s="1471"/>
      <c r="C158" s="228"/>
      <c r="E158" s="217"/>
    </row>
    <row r="159" spans="1:8">
      <c r="A159" s="1470"/>
      <c r="B159" s="1471"/>
      <c r="C159" s="228"/>
      <c r="E159" s="217"/>
    </row>
    <row r="160" spans="1:8">
      <c r="A160" s="1470"/>
      <c r="B160" s="1471"/>
      <c r="C160" s="228"/>
      <c r="E160" s="217"/>
    </row>
    <row r="161" spans="1:5">
      <c r="A161" s="1470"/>
      <c r="B161" s="1471"/>
      <c r="C161" s="228"/>
      <c r="E161" s="217"/>
    </row>
    <row r="162" spans="1:5">
      <c r="A162" s="1470"/>
      <c r="B162" s="1471"/>
      <c r="C162" s="228"/>
      <c r="E162" s="217"/>
    </row>
    <row r="163" spans="1:5">
      <c r="A163" s="1470"/>
      <c r="B163" s="1471"/>
      <c r="C163" s="228"/>
      <c r="E163" s="217"/>
    </row>
    <row r="164" spans="1:5">
      <c r="A164" s="1470"/>
      <c r="B164" s="1471"/>
      <c r="C164" s="228"/>
      <c r="E164" s="217"/>
    </row>
    <row r="165" spans="1:5">
      <c r="A165" s="1470"/>
      <c r="B165" s="1471"/>
      <c r="C165" s="228"/>
      <c r="E165" s="217"/>
    </row>
    <row r="166" spans="1:5">
      <c r="A166" s="1470"/>
      <c r="B166" s="1471"/>
      <c r="C166" s="228"/>
      <c r="E166" s="217"/>
    </row>
    <row r="167" spans="1:5">
      <c r="A167" s="1470"/>
      <c r="B167" s="1471"/>
      <c r="C167" s="228"/>
      <c r="E167" s="217"/>
    </row>
    <row r="168" spans="1:5">
      <c r="A168" s="1470"/>
      <c r="B168" s="1471"/>
      <c r="C168" s="228"/>
      <c r="E168" s="217"/>
    </row>
    <row r="169" spans="1:5">
      <c r="A169" s="1470"/>
      <c r="B169" s="1471"/>
      <c r="C169" s="228"/>
      <c r="E169" s="217"/>
    </row>
    <row r="170" spans="1:5">
      <c r="A170" s="1470"/>
      <c r="B170" s="1471"/>
      <c r="C170" s="228"/>
      <c r="E170" s="217"/>
    </row>
    <row r="171" spans="1:5">
      <c r="A171" s="1470"/>
      <c r="B171" s="1471"/>
      <c r="C171" s="228"/>
      <c r="E171" s="217"/>
    </row>
    <row r="172" spans="1:5">
      <c r="A172" s="1470"/>
      <c r="B172" s="1471"/>
      <c r="C172" s="228"/>
      <c r="E172" s="217"/>
    </row>
    <row r="173" spans="1:5">
      <c r="A173" s="1470"/>
      <c r="B173" s="1471"/>
      <c r="C173" s="228"/>
      <c r="E173" s="217"/>
    </row>
    <row r="174" spans="1:5">
      <c r="A174" s="1470"/>
      <c r="B174" s="1471"/>
      <c r="C174" s="228"/>
      <c r="E174" s="217"/>
    </row>
    <row r="175" spans="1:5">
      <c r="A175" s="1470"/>
      <c r="B175" s="1471"/>
      <c r="C175" s="228"/>
      <c r="E175" s="217"/>
    </row>
    <row r="176" spans="1:5">
      <c r="A176" s="1470"/>
      <c r="B176" s="1471"/>
      <c r="C176" s="228"/>
      <c r="E176" s="217"/>
    </row>
    <row r="177" spans="1:9">
      <c r="A177" s="1470"/>
      <c r="B177" s="1471"/>
      <c r="C177" s="228"/>
      <c r="E177" s="217"/>
    </row>
    <row r="178" spans="1:9" s="737" customFormat="1">
      <c r="A178" s="1646" t="s">
        <v>341</v>
      </c>
      <c r="B178" s="1647"/>
      <c r="C178" s="740">
        <f>SUM(C149:C177)</f>
        <v>0</v>
      </c>
      <c r="D178" s="741"/>
      <c r="E178" s="742"/>
      <c r="G178" s="743"/>
      <c r="H178" s="743"/>
    </row>
    <row r="179" spans="1:9" s="731" customFormat="1" ht="13.5" thickBot="1">
      <c r="A179" s="1648" t="s">
        <v>342</v>
      </c>
      <c r="B179" s="1649"/>
      <c r="C179" s="744" t="e">
        <f t="array" ref="C179">INDEX('Summary (9)'!$E30:$AH30,0,MATCH(1,('Summary (9)'!$E21:$AH21="New")*('Summary (9)'!$E88:$AH88='Budget Narrative (9)'!$I$2),0))</f>
        <v>#N/A</v>
      </c>
      <c r="D179" s="735"/>
      <c r="E179" s="738"/>
      <c r="G179" s="728"/>
      <c r="H179" s="728"/>
    </row>
    <row r="180" spans="1:9" s="731" customFormat="1">
      <c r="A180" s="1650" t="s">
        <v>343</v>
      </c>
      <c r="B180" s="1650"/>
      <c r="C180" s="745" t="e">
        <f>C179-C178</f>
        <v>#N/A</v>
      </c>
      <c r="D180" s="730"/>
      <c r="G180" s="728"/>
      <c r="H180" s="728"/>
    </row>
    <row r="181" spans="1:9" ht="13.5" thickBot="1">
      <c r="A181" s="1471"/>
      <c r="B181" s="1471"/>
      <c r="C181" s="228"/>
    </row>
    <row r="182" spans="1:9" ht="15">
      <c r="A182" s="1651" t="s">
        <v>344</v>
      </c>
      <c r="B182" s="1652"/>
      <c r="C182" s="1652"/>
      <c r="D182" s="1652"/>
      <c r="E182" s="1652"/>
      <c r="F182" s="1652"/>
      <c r="G182" s="1652"/>
      <c r="H182" s="1652"/>
      <c r="I182" s="1653"/>
    </row>
    <row r="183" spans="1:9">
      <c r="A183" s="1654" t="s">
        <v>345</v>
      </c>
      <c r="B183" s="1654"/>
      <c r="C183" s="1654"/>
      <c r="D183" s="367" t="s">
        <v>1</v>
      </c>
      <c r="E183" s="1655" t="s">
        <v>346</v>
      </c>
      <c r="F183" s="1655"/>
      <c r="G183" s="1655" t="s">
        <v>2</v>
      </c>
      <c r="H183" s="1655"/>
      <c r="I183" s="1655"/>
    </row>
    <row r="184" spans="1:9" ht="96.75" customHeight="1">
      <c r="A184" s="1678" t="s">
        <v>347</v>
      </c>
      <c r="B184" s="1678"/>
      <c r="C184" s="1678"/>
      <c r="D184" s="368" t="s">
        <v>348</v>
      </c>
      <c r="E184" s="1656"/>
      <c r="F184" s="1656"/>
      <c r="G184" s="1657" t="s">
        <v>349</v>
      </c>
      <c r="H184" s="1658"/>
      <c r="I184" s="1659"/>
    </row>
    <row r="185" spans="1:9">
      <c r="A185" s="1678"/>
      <c r="B185" s="1678"/>
      <c r="C185" s="1678"/>
      <c r="D185" s="368" t="s">
        <v>350</v>
      </c>
      <c r="E185" s="1666" t="s">
        <v>367</v>
      </c>
      <c r="F185" s="1667"/>
      <c r="G185" s="1660"/>
      <c r="H185" s="1661"/>
      <c r="I185" s="1662"/>
    </row>
    <row r="186" spans="1:9">
      <c r="A186" s="1678"/>
      <c r="B186" s="1678"/>
      <c r="C186" s="1678"/>
      <c r="D186" s="368" t="s">
        <v>351</v>
      </c>
      <c r="E186" s="1666" t="s">
        <v>368</v>
      </c>
      <c r="F186" s="1667"/>
      <c r="G186" s="1660"/>
      <c r="H186" s="1661"/>
      <c r="I186" s="1662"/>
    </row>
    <row r="187" spans="1:9" ht="25.5">
      <c r="A187" s="1678"/>
      <c r="B187" s="1678"/>
      <c r="C187" s="1678"/>
      <c r="D187" s="368" t="s">
        <v>352</v>
      </c>
      <c r="E187" s="1666" t="s">
        <v>369</v>
      </c>
      <c r="F187" s="1667"/>
      <c r="G187" s="1660"/>
      <c r="H187" s="1661"/>
      <c r="I187" s="1662"/>
    </row>
    <row r="188" spans="1:9" ht="25.5">
      <c r="A188" s="1678"/>
      <c r="B188" s="1678"/>
      <c r="C188" s="1678"/>
      <c r="D188" s="368" t="s">
        <v>353</v>
      </c>
      <c r="E188" s="1666" t="s">
        <v>370</v>
      </c>
      <c r="F188" s="1667"/>
      <c r="G188" s="1660"/>
      <c r="H188" s="1661"/>
      <c r="I188" s="1662"/>
    </row>
    <row r="189" spans="1:9" ht="25.5">
      <c r="A189" s="1678"/>
      <c r="B189" s="1678"/>
      <c r="C189" s="1678"/>
      <c r="D189" s="368" t="s">
        <v>354</v>
      </c>
      <c r="E189" s="1666" t="s">
        <v>370</v>
      </c>
      <c r="F189" s="1667"/>
      <c r="G189" s="1660"/>
      <c r="H189" s="1661"/>
      <c r="I189" s="1662"/>
    </row>
    <row r="190" spans="1:9">
      <c r="A190" s="1678"/>
      <c r="B190" s="1678"/>
      <c r="C190" s="1678"/>
      <c r="D190" s="368" t="s">
        <v>355</v>
      </c>
      <c r="E190" s="1666" t="s">
        <v>371</v>
      </c>
      <c r="F190" s="1667"/>
      <c r="G190" s="1660"/>
      <c r="H190" s="1661"/>
      <c r="I190" s="1662"/>
    </row>
    <row r="191" spans="1:9">
      <c r="A191" s="1678"/>
      <c r="B191" s="1678"/>
      <c r="C191" s="1678"/>
      <c r="D191" s="368" t="s">
        <v>356</v>
      </c>
      <c r="E191" s="1666" t="s">
        <v>372</v>
      </c>
      <c r="F191" s="1667"/>
      <c r="G191" s="1660"/>
      <c r="H191" s="1661"/>
      <c r="I191" s="1662"/>
    </row>
    <row r="192" spans="1:9" ht="25.5">
      <c r="A192" s="1678"/>
      <c r="B192" s="1678"/>
      <c r="C192" s="1678"/>
      <c r="D192" s="368" t="s">
        <v>357</v>
      </c>
      <c r="E192" s="1666" t="s">
        <v>373</v>
      </c>
      <c r="F192" s="1667"/>
      <c r="G192" s="1663"/>
      <c r="H192" s="1664"/>
      <c r="I192" s="1665"/>
    </row>
    <row r="193" spans="1:9">
      <c r="A193" s="1678"/>
      <c r="B193" s="1678"/>
      <c r="C193" s="1678"/>
      <c r="D193" s="369"/>
      <c r="E193" s="1673"/>
      <c r="F193" s="1674"/>
      <c r="G193" s="1675"/>
      <c r="H193" s="1676"/>
      <c r="I193" s="1677"/>
    </row>
    <row r="194" spans="1:9" ht="15.75">
      <c r="A194" s="1678"/>
      <c r="B194" s="1678"/>
      <c r="C194" s="1678"/>
      <c r="D194" s="368" t="s">
        <v>358</v>
      </c>
      <c r="E194" s="1666" t="s">
        <v>374</v>
      </c>
      <c r="F194" s="1667"/>
      <c r="G194" s="1669"/>
      <c r="H194" s="1669"/>
      <c r="I194" s="1669"/>
    </row>
    <row r="195" spans="1:9" ht="28.5">
      <c r="A195" s="1678"/>
      <c r="B195" s="1678"/>
      <c r="C195" s="1678"/>
      <c r="D195" s="368" t="s">
        <v>359</v>
      </c>
      <c r="E195" s="1666" t="s">
        <v>375</v>
      </c>
      <c r="F195" s="1667"/>
      <c r="G195" s="1669"/>
      <c r="H195" s="1669"/>
      <c r="I195" s="1669"/>
    </row>
    <row r="196" spans="1:9" ht="28.5">
      <c r="A196" s="1678"/>
      <c r="B196" s="1678"/>
      <c r="C196" s="1678"/>
      <c r="D196" s="368" t="s">
        <v>360</v>
      </c>
      <c r="E196" s="1666" t="s">
        <v>376</v>
      </c>
      <c r="F196" s="1667"/>
      <c r="G196" s="1669"/>
      <c r="H196" s="1669"/>
      <c r="I196" s="1669"/>
    </row>
    <row r="197" spans="1:9" ht="25.5">
      <c r="A197" s="1678" t="s">
        <v>361</v>
      </c>
      <c r="B197" s="1678"/>
      <c r="C197" s="1678"/>
      <c r="D197" s="828" t="s">
        <v>362</v>
      </c>
      <c r="E197" s="1666" t="s">
        <v>377</v>
      </c>
      <c r="F197" s="1667"/>
      <c r="G197" s="1669"/>
      <c r="H197" s="1669"/>
      <c r="I197" s="1669"/>
    </row>
    <row r="198" spans="1:9" ht="15.75">
      <c r="A198" s="1668" t="s">
        <v>363</v>
      </c>
      <c r="B198" s="1668"/>
      <c r="C198" s="1668"/>
      <c r="D198" s="828" t="s">
        <v>364</v>
      </c>
      <c r="E198" s="1667"/>
      <c r="F198" s="1667"/>
      <c r="G198" s="1669"/>
      <c r="H198" s="1669"/>
      <c r="I198" s="1669"/>
    </row>
    <row r="199" spans="1:9">
      <c r="A199" s="1670" t="s">
        <v>365</v>
      </c>
      <c r="B199" s="1670"/>
      <c r="C199" s="1670"/>
      <c r="D199" s="1670"/>
      <c r="E199" s="1670"/>
      <c r="F199" s="1670"/>
      <c r="G199" s="1670"/>
      <c r="H199" s="1670"/>
      <c r="I199" s="1670"/>
    </row>
    <row r="200" spans="1:9">
      <c r="A200" s="1671" t="s">
        <v>366</v>
      </c>
      <c r="B200" s="1672"/>
      <c r="C200" s="1672"/>
      <c r="D200" s="1672"/>
      <c r="E200" s="1672"/>
      <c r="F200" s="1672"/>
      <c r="G200" s="1672"/>
      <c r="H200" s="1672"/>
      <c r="I200" s="1672"/>
    </row>
    <row r="201" spans="1:9">
      <c r="A201" s="827">
        <f>'Operating Detail (9)'!A160</f>
        <v>0</v>
      </c>
      <c r="B201" s="827"/>
      <c r="C201" s="228"/>
    </row>
    <row r="202" spans="1:9">
      <c r="A202" s="827">
        <f>'Operating Detail (9)'!A161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77:B177"/>
    <mergeCell ref="A178:B178"/>
    <mergeCell ref="A179:B179"/>
    <mergeCell ref="A180:B180"/>
    <mergeCell ref="A181:B181"/>
    <mergeCell ref="A182:I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1:B101"/>
    <mergeCell ref="A102:B102"/>
    <mergeCell ref="A103:B103"/>
    <mergeCell ref="A104:B104"/>
    <mergeCell ref="A105:B105"/>
    <mergeCell ref="A106:B106"/>
    <mergeCell ref="A95:B95"/>
    <mergeCell ref="A96:B96"/>
    <mergeCell ref="A97:B97"/>
    <mergeCell ref="A98:B98"/>
    <mergeCell ref="A99:B99"/>
    <mergeCell ref="A100:B100"/>
    <mergeCell ref="A90:B90"/>
    <mergeCell ref="A91:B91"/>
    <mergeCell ref="A92:B92"/>
    <mergeCell ref="A93:B93"/>
    <mergeCell ref="A94:B94"/>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73" priority="2">
      <formula>LEN(TRIM(B2))=0</formula>
    </cfRule>
  </conditionalFormatting>
  <conditionalFormatting sqref="B4:F45 C111:E120 C122:E131 C137:E143">
    <cfRule type="expression" dxfId="72" priority="17">
      <formula>$C4=0</formula>
    </cfRule>
  </conditionalFormatting>
  <conditionalFormatting sqref="C48">
    <cfRule type="expression" dxfId="71" priority="1">
      <formula>$A48=0</formula>
    </cfRule>
  </conditionalFormatting>
  <conditionalFormatting sqref="C106">
    <cfRule type="expression" dxfId="70" priority="15">
      <formula>$A106=0</formula>
    </cfRule>
  </conditionalFormatting>
  <conditionalFormatting sqref="C133">
    <cfRule type="expression" dxfId="69" priority="14">
      <formula>$A133=0</formula>
    </cfRule>
  </conditionalFormatting>
  <conditionalFormatting sqref="C145">
    <cfRule type="expression" dxfId="68" priority="13">
      <formula>$A145=0</formula>
    </cfRule>
  </conditionalFormatting>
  <conditionalFormatting sqref="C179">
    <cfRule type="expression" dxfId="67" priority="10">
      <formula>$C179=0</formula>
    </cfRule>
  </conditionalFormatting>
  <conditionalFormatting sqref="C180">
    <cfRule type="cellIs" dxfId="66" priority="9" operator="notBetween">
      <formula>-2</formula>
      <formula>2</formula>
    </cfRule>
  </conditionalFormatting>
  <conditionalFormatting sqref="C51:E92">
    <cfRule type="expression" dxfId="65" priority="5">
      <formula>$C51=0</formula>
    </cfRule>
  </conditionalFormatting>
  <conditionalFormatting sqref="C94:E105">
    <cfRule type="expression" dxfId="64" priority="3">
      <formula>$C94=0</formula>
    </cfRule>
  </conditionalFormatting>
  <conditionalFormatting sqref="C149:E177">
    <cfRule type="expression" dxfId="63" priority="11">
      <formula>$C149=0</formula>
    </cfRule>
  </conditionalFormatting>
  <conditionalFormatting sqref="D51:E92">
    <cfRule type="containsBlanks" dxfId="62" priority="6">
      <formula>LEN(TRIM(D51))=0</formula>
    </cfRule>
  </conditionalFormatting>
  <conditionalFormatting sqref="D94:E104">
    <cfRule type="containsBlanks" dxfId="61" priority="4">
      <formula>LEN(TRIM(D94))=0</formula>
    </cfRule>
  </conditionalFormatting>
  <conditionalFormatting sqref="D149:E177">
    <cfRule type="containsBlanks" dxfId="60" priority="12">
      <formula>LEN(TRIM(D149))=0</formula>
    </cfRule>
  </conditionalFormatting>
  <conditionalFormatting sqref="D4:F45 D111:E120 D122:E131 D137:E143">
    <cfRule type="containsBlanks" dxfId="59" priority="18">
      <formula>LEN(TRIM(D4))=0</formula>
    </cfRule>
  </conditionalFormatting>
  <hyperlinks>
    <hyperlink ref="A200" r:id="rId1" xr:uid="{784A5CF0-5DBD-427B-BCFD-144EDEDA02A5}"/>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54C534E6-52EA-4F8D-923B-8444079DB509}">
          <x14:formula1>
            <xm:f>'Dropdown Lists'!$F$2:$F$31</xm:f>
          </x14:formula1>
          <xm:sqref>B2:C2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DA67E-DC3A-4908-9276-4565CA91758C}">
  <sheetPr>
    <tabColor rgb="FFCC9900"/>
    <pageSetUpPr fitToPage="1"/>
  </sheetPr>
  <dimension ref="A1:AM93"/>
  <sheetViews>
    <sheetView showGridLines="0" topLeftCell="A19" zoomScaleNormal="100" workbookViewId="0">
      <pane xSplit="4" topLeftCell="E1" activePane="topRight" state="frozen"/>
      <selection activeCell="C9" sqref="C9:I9"/>
      <selection pane="topRight" activeCell="C9" sqref="C9:I9"/>
    </sheetView>
  </sheetViews>
  <sheetFormatPr defaultColWidth="11.42578125" defaultRowHeight="15.75" outlineLevelCol="1"/>
  <cols>
    <col min="1" max="1" width="18" style="33" customWidth="1"/>
    <col min="2" max="3" width="15.42578125" style="33" customWidth="1"/>
    <col min="4" max="4" width="13.7109375" style="33" customWidth="1"/>
    <col min="5" max="6" width="16.5703125" style="33" customWidth="1" outlineLevel="1"/>
    <col min="7" max="7" width="16.5703125" style="33" customWidth="1"/>
    <col min="8" max="9" width="16.5703125" style="33" customWidth="1" outlineLevel="1"/>
    <col min="10" max="10" width="16.5703125" style="33" customWidth="1"/>
    <col min="11" max="12" width="16.5703125" style="33" customWidth="1" outlineLevel="1"/>
    <col min="13" max="13" width="16.5703125" style="33" customWidth="1"/>
    <col min="14" max="15" width="16.5703125" style="33" customWidth="1" outlineLevel="1"/>
    <col min="16" max="16" width="16.5703125" style="33" customWidth="1"/>
    <col min="17" max="18" width="16.5703125" style="33" customWidth="1" outlineLevel="1"/>
    <col min="19" max="19" width="16.5703125" style="33" customWidth="1"/>
    <col min="20" max="21" width="16.5703125" style="33" customWidth="1" outlineLevel="1"/>
    <col min="22" max="22" width="16.5703125" style="33" customWidth="1"/>
    <col min="23" max="24" width="16.5703125" style="33" customWidth="1" outlineLevel="1"/>
    <col min="25" max="25" width="16.5703125" style="33" customWidth="1"/>
    <col min="26" max="27" width="16.5703125" style="33" customWidth="1" outlineLevel="1"/>
    <col min="28" max="28" width="16.5703125" style="33" customWidth="1"/>
    <col min="29" max="30" width="16.5703125" style="33" customWidth="1" outlineLevel="1"/>
    <col min="31" max="31" width="16.5703125" style="33" customWidth="1"/>
    <col min="32" max="33" width="16.5703125" style="33" customWidth="1" outlineLevel="1"/>
    <col min="34" max="37" width="16.5703125" style="33" customWidth="1"/>
    <col min="38" max="38" width="14.28515625" style="33" customWidth="1"/>
    <col min="39" max="39" width="14" style="33" bestFit="1" customWidth="1"/>
    <col min="40" max="41" width="21.140625" style="33" customWidth="1"/>
    <col min="42" max="42" width="14" style="33" bestFit="1" customWidth="1"/>
    <col min="43" max="16384" width="11.42578125" style="33"/>
  </cols>
  <sheetData>
    <row r="1" spans="1:29" ht="15" customHeight="1">
      <c r="A1" s="32" t="s">
        <v>218</v>
      </c>
      <c r="B1" s="32"/>
      <c r="C1" s="32"/>
      <c r="D1" s="32"/>
    </row>
    <row r="2" spans="1:29" ht="15" customHeight="1">
      <c r="A2" s="32" t="s">
        <v>219</v>
      </c>
      <c r="B2" s="32"/>
      <c r="C2" s="32"/>
      <c r="D2" s="32"/>
    </row>
    <row r="3" spans="1:29">
      <c r="A3" s="34" t="s">
        <v>220</v>
      </c>
      <c r="B3" s="817">
        <f>'Summary - SS'!B3</f>
        <v>0</v>
      </c>
      <c r="E3" s="32"/>
    </row>
    <row r="4" spans="1:29" ht="28.5" customHeight="1">
      <c r="A4" s="190" t="s">
        <v>221</v>
      </c>
      <c r="B4" s="191" t="s">
        <v>222</v>
      </c>
      <c r="C4" s="191" t="s">
        <v>223</v>
      </c>
      <c r="D4" s="191" t="s">
        <v>224</v>
      </c>
      <c r="E4" s="32"/>
    </row>
    <row r="5" spans="1:29">
      <c r="A5" s="35" t="s">
        <v>225</v>
      </c>
      <c r="B5" s="817">
        <f>'Summary - SS'!B5</f>
        <v>45413</v>
      </c>
      <c r="C5" s="817">
        <f>'Summary - SS'!C5</f>
        <v>46934</v>
      </c>
      <c r="D5" s="810">
        <f>ROUNDUP(YEARFRAC(B5,C5),0)</f>
        <v>5</v>
      </c>
    </row>
    <row r="6" spans="1:29">
      <c r="A6" s="35" t="s">
        <v>226</v>
      </c>
      <c r="B6" s="817">
        <f>B5</f>
        <v>45413</v>
      </c>
      <c r="C6" s="817" t="e">
        <f>'Summary - SS'!#REF!</f>
        <v>#REF!</v>
      </c>
      <c r="D6" s="810" t="e">
        <f>ROUNDUP(YEARFRAC(B6,C6),0)</f>
        <v>#REF!</v>
      </c>
    </row>
    <row r="7" spans="1:29" ht="15.75" customHeight="1">
      <c r="A7" s="37" t="s">
        <v>378</v>
      </c>
      <c r="B7" s="1309">
        <f>'Summary - SS'!B6</f>
        <v>0</v>
      </c>
      <c r="C7" s="1300">
        <f>'Summary - SS'!C6</f>
        <v>0</v>
      </c>
      <c r="D7" s="1310">
        <f>'Summary - SS'!D6</f>
        <v>0</v>
      </c>
      <c r="E7" s="36"/>
      <c r="F7" s="36"/>
      <c r="G7" s="36"/>
      <c r="H7" s="36"/>
      <c r="I7" s="36"/>
      <c r="J7" s="36"/>
      <c r="K7" s="36"/>
      <c r="L7" s="36"/>
      <c r="M7" s="36"/>
      <c r="N7" s="36"/>
      <c r="O7" s="36"/>
      <c r="P7" s="36"/>
      <c r="Q7" s="36"/>
      <c r="R7" s="36"/>
      <c r="S7" s="36"/>
      <c r="T7" s="36"/>
      <c r="U7" s="36"/>
      <c r="V7" s="36"/>
      <c r="W7" s="36"/>
      <c r="X7" s="36"/>
      <c r="Y7" s="36"/>
      <c r="Z7" s="36"/>
      <c r="AA7" s="36"/>
    </row>
    <row r="8" spans="1:29">
      <c r="A8" s="37" t="s">
        <v>248</v>
      </c>
      <c r="B8" s="1456" t="str">
        <f>'Summary - SS'!B7</f>
        <v>RFQ #142 TAY Site in SOMA</v>
      </c>
      <c r="C8" s="1457">
        <f>'Summary - SS'!C7</f>
        <v>0</v>
      </c>
      <c r="D8" s="1458">
        <f>'Summary - SS'!D7</f>
        <v>0</v>
      </c>
      <c r="E8" s="36"/>
      <c r="F8" s="36"/>
      <c r="G8" s="36"/>
      <c r="H8" s="36"/>
      <c r="I8" s="36"/>
      <c r="J8" s="36"/>
      <c r="K8" s="36"/>
      <c r="L8" s="36"/>
      <c r="M8" s="36"/>
      <c r="N8" s="36"/>
      <c r="O8" s="36"/>
      <c r="P8" s="36"/>
      <c r="Q8" s="36"/>
      <c r="R8" s="36"/>
      <c r="S8" s="36"/>
      <c r="T8" s="36"/>
      <c r="U8" s="36"/>
      <c r="V8" s="36"/>
      <c r="W8" s="36"/>
      <c r="X8" s="36"/>
      <c r="Y8" s="36"/>
      <c r="Z8" s="36"/>
      <c r="AA8" s="36"/>
    </row>
    <row r="9" spans="1:29">
      <c r="A9" s="37" t="s">
        <v>227</v>
      </c>
      <c r="B9" s="1183" t="e">
        <f>'Summary - SS'!#REF!</f>
        <v>#REF!</v>
      </c>
      <c r="C9" s="1183" t="e">
        <f>'Summary - SS'!#REF!</f>
        <v>#REF!</v>
      </c>
      <c r="D9" s="1183" t="e">
        <f>'Summary - SS'!#REF!</f>
        <v>#REF!</v>
      </c>
      <c r="E9" s="36"/>
      <c r="F9" s="36"/>
      <c r="G9" s="36"/>
      <c r="H9" s="36"/>
      <c r="I9" s="36"/>
      <c r="J9" s="36"/>
      <c r="K9" s="36"/>
      <c r="L9" s="36"/>
      <c r="M9" s="36"/>
      <c r="N9" s="36"/>
      <c r="O9" s="36"/>
      <c r="P9" s="36"/>
      <c r="Q9" s="36"/>
      <c r="R9" s="36"/>
      <c r="S9" s="36"/>
      <c r="T9" s="36"/>
      <c r="U9" s="36"/>
      <c r="V9" s="36"/>
      <c r="W9" s="36"/>
      <c r="X9" s="36"/>
      <c r="Y9" s="36"/>
      <c r="Z9" s="36"/>
      <c r="AA9" s="36"/>
      <c r="AB9" s="52"/>
      <c r="AC9" s="52"/>
    </row>
    <row r="10" spans="1:29">
      <c r="A10" s="37" t="s">
        <v>95</v>
      </c>
      <c r="B10" s="1183" t="e">
        <f>'Summary - SS'!#REF!</f>
        <v>#REF!</v>
      </c>
      <c r="C10" s="1183" t="e">
        <f>'Summary - SS'!#REF!</f>
        <v>#REF!</v>
      </c>
      <c r="D10" s="1183" t="e">
        <f>'Summary - SS'!#REF!</f>
        <v>#REF!</v>
      </c>
      <c r="E10" s="36"/>
      <c r="F10" s="36"/>
      <c r="G10" s="36"/>
      <c r="H10" s="36"/>
      <c r="I10" s="36"/>
      <c r="J10" s="36"/>
      <c r="K10" s="36"/>
      <c r="L10" s="36"/>
      <c r="M10" s="36"/>
      <c r="N10" s="36"/>
      <c r="O10" s="36"/>
      <c r="P10" s="36"/>
      <c r="Q10" s="36"/>
      <c r="R10" s="36"/>
      <c r="S10" s="36"/>
      <c r="T10" s="36"/>
      <c r="U10" s="36"/>
      <c r="V10" s="36"/>
      <c r="W10" s="36"/>
      <c r="X10" s="36"/>
      <c r="Y10" s="36"/>
      <c r="Z10" s="36"/>
      <c r="AA10" s="36"/>
      <c r="AB10" s="52"/>
      <c r="AC10" s="52"/>
    </row>
    <row r="11" spans="1:29">
      <c r="A11" s="34" t="s">
        <v>379</v>
      </c>
      <c r="B11" s="1584" t="e">
        <f>'Summary - SS'!#REF!</f>
        <v>#REF!</v>
      </c>
      <c r="C11" s="1584" t="e">
        <f>'Summary - SS'!#REF!</f>
        <v>#REF!</v>
      </c>
      <c r="D11" s="1584" t="e">
        <f>'Summary - SS'!#REF!</f>
        <v>#REF!</v>
      </c>
    </row>
    <row r="12" spans="1:29">
      <c r="A12" s="34" t="s">
        <v>283</v>
      </c>
      <c r="B12" s="1704"/>
      <c r="C12" s="1705"/>
      <c r="D12" s="1706"/>
    </row>
    <row r="13" spans="1:29">
      <c r="A13" s="32" t="s">
        <v>258</v>
      </c>
      <c r="B13" s="193" t="s">
        <v>380</v>
      </c>
      <c r="C13" s="390" t="s">
        <v>260</v>
      </c>
      <c r="D13" s="1689">
        <f>'Summary - SS'!D9</f>
        <v>0</v>
      </c>
    </row>
    <row r="14" spans="1:29">
      <c r="A14" s="34" t="s">
        <v>381</v>
      </c>
      <c r="B14" s="881">
        <f>AI53</f>
        <v>0</v>
      </c>
      <c r="C14" s="881">
        <f>AK53</f>
        <v>0</v>
      </c>
      <c r="D14" s="1690"/>
    </row>
    <row r="15" spans="1:29" ht="18.75" customHeight="1">
      <c r="A15" s="34" t="s">
        <v>382</v>
      </c>
      <c r="B15" s="253" t="e">
        <f>'Summary (ALL Budgets)'!#REF!</f>
        <v>#REF!</v>
      </c>
      <c r="C15" s="253" t="e">
        <f>'Summary (ALL Budgets)'!#REF!</f>
        <v>#REF!</v>
      </c>
      <c r="D15" s="1690"/>
    </row>
    <row r="16" spans="1:29" s="32" customFormat="1" ht="18.75" customHeight="1">
      <c r="A16" s="192" t="s">
        <v>383</v>
      </c>
      <c r="B16" s="253" t="e">
        <f>'Summary - SS'!#REF!</f>
        <v>#REF!</v>
      </c>
      <c r="C16" s="253" t="e">
        <f>'Summary (ALL Budgets)'!#REF!</f>
        <v>#REF!</v>
      </c>
      <c r="D16" s="1691"/>
    </row>
    <row r="17" spans="1:38" s="646" customFormat="1" ht="18.75" customHeight="1" thickBot="1">
      <c r="A17" s="642"/>
      <c r="B17" s="642"/>
      <c r="C17" s="642"/>
      <c r="D17" s="642"/>
      <c r="E17" s="1574" t="e">
        <f>IF((AND(F87&gt;$D$5,F87&lt;=$D$6)),"EXTENSION YEAR"," ")</f>
        <v>#REF!</v>
      </c>
      <c r="F17" s="1574"/>
      <c r="G17" s="1574"/>
      <c r="H17" s="1574" t="e">
        <f>IF((AND(I87&gt;$D$5,I87&lt;=$D$6)),"EXTENSION YEAR"," ")</f>
        <v>#REF!</v>
      </c>
      <c r="I17" s="1574"/>
      <c r="J17" s="1574"/>
      <c r="K17" s="1574" t="e">
        <f>IF((AND(L87&gt;$D$5,L87&lt;=$D$6)),"EXTENSION YEAR"," ")</f>
        <v>#REF!</v>
      </c>
      <c r="L17" s="1574"/>
      <c r="M17" s="1574"/>
      <c r="N17" s="1574" t="e">
        <f>IF((AND(O87&gt;$D$5,O87&lt;=$D$6)),"EXTENSION YEAR"," ")</f>
        <v>#REF!</v>
      </c>
      <c r="O17" s="1574"/>
      <c r="P17" s="1574"/>
      <c r="Q17" s="1574" t="e">
        <f>IF((AND(R87&gt;$D$5,R87&lt;=$D$6)),"EXTENSION YEAR"," ")</f>
        <v>#REF!</v>
      </c>
      <c r="R17" s="1574"/>
      <c r="S17" s="1574"/>
      <c r="T17" s="1574" t="e">
        <f>IF((AND(U87&gt;$D$5,U87&lt;=$D$6)),"EXTENSION YEAR"," ")</f>
        <v>#REF!</v>
      </c>
      <c r="U17" s="1574"/>
      <c r="V17" s="1574"/>
      <c r="W17" s="1574" t="e">
        <f>IF((AND(X87&gt;$D$5,X87&lt;=$D$6)),"EXTENSION YEAR"," ")</f>
        <v>#REF!</v>
      </c>
      <c r="X17" s="1574"/>
      <c r="Y17" s="1574"/>
      <c r="Z17" s="1574" t="e">
        <f>IF((AND(AA87&gt;$D$5,AA87&lt;=$D$6)),"EXTENSION YEAR"," ")</f>
        <v>#REF!</v>
      </c>
      <c r="AA17" s="1574"/>
      <c r="AB17" s="1574"/>
      <c r="AC17" s="1574" t="e">
        <f>IF((AND(AD87&gt;$D$5,AD87&lt;=$D$6)),"EXTENSION YEAR"," ")</f>
        <v>#REF!</v>
      </c>
      <c r="AD17" s="1574"/>
      <c r="AE17" s="1574"/>
      <c r="AF17" s="1574" t="e">
        <f>IF((AND(AG87&gt;$D$5,AG87&lt;=$D$6)),"EXTENSION YEAR"," ")</f>
        <v>#REF!</v>
      </c>
      <c r="AG17" s="1574"/>
      <c r="AH17" s="1574"/>
      <c r="AI17" s="645"/>
      <c r="AJ17" s="645"/>
      <c r="AK17" s="645"/>
    </row>
    <row r="18" spans="1:38" s="73" customFormat="1" ht="18.75" customHeight="1">
      <c r="E18" s="1246" t="s">
        <v>237</v>
      </c>
      <c r="F18" s="1247"/>
      <c r="G18" s="1248"/>
      <c r="H18" s="1250" t="s">
        <v>238</v>
      </c>
      <c r="I18" s="1250"/>
      <c r="J18" s="1251"/>
      <c r="K18" s="1253" t="s">
        <v>239</v>
      </c>
      <c r="L18" s="1253"/>
      <c r="M18" s="1253"/>
      <c r="N18" s="1255" t="s">
        <v>240</v>
      </c>
      <c r="O18" s="1256"/>
      <c r="P18" s="1257"/>
      <c r="Q18" s="1258" t="s">
        <v>241</v>
      </c>
      <c r="R18" s="1259"/>
      <c r="S18" s="1260"/>
      <c r="T18" s="1261" t="s">
        <v>242</v>
      </c>
      <c r="U18" s="1261"/>
      <c r="V18" s="1261"/>
      <c r="W18" s="1218" t="s">
        <v>243</v>
      </c>
      <c r="X18" s="1219"/>
      <c r="Y18" s="1220"/>
      <c r="Z18" s="1221" t="s">
        <v>244</v>
      </c>
      <c r="AA18" s="1222"/>
      <c r="AB18" s="1223"/>
      <c r="AC18" s="1224" t="s">
        <v>245</v>
      </c>
      <c r="AD18" s="1225"/>
      <c r="AE18" s="1226"/>
      <c r="AF18" s="1227" t="s">
        <v>246</v>
      </c>
      <c r="AG18" s="1228"/>
      <c r="AH18" s="1228"/>
      <c r="AI18" s="1575" t="s">
        <v>259</v>
      </c>
      <c r="AJ18" s="1576"/>
      <c r="AK18" s="1577"/>
    </row>
    <row r="19" spans="1:38" s="93" customFormat="1" ht="38.25" customHeight="1">
      <c r="A19" s="73"/>
      <c r="B19" s="73"/>
      <c r="C19" s="73"/>
      <c r="D19" s="73"/>
      <c r="E19" s="403" t="e">
        <f>IF($D$6&gt;=E87,CONCATENATE(TEXT(E88,"m/d/yyyy")," - ",TEXT(E89,"m/d/yyyy")),"N/A")</f>
        <v>#REF!</v>
      </c>
      <c r="F19" s="74" t="e">
        <f t="shared" ref="F19:AH19" si="0">IF($D$6&gt;=F87,CONCATENATE(TEXT(F88,"m/d/yyyy")," - ",TEXT(F89,"m/d/yyyy")),"N/A")</f>
        <v>#REF!</v>
      </c>
      <c r="G19" s="404" t="e">
        <f t="shared" si="0"/>
        <v>#REF!</v>
      </c>
      <c r="H19" s="75" t="e">
        <f t="shared" si="0"/>
        <v>#REF!</v>
      </c>
      <c r="I19" s="75" t="e">
        <f t="shared" si="0"/>
        <v>#REF!</v>
      </c>
      <c r="J19" s="76" t="e">
        <f t="shared" si="0"/>
        <v>#REF!</v>
      </c>
      <c r="K19" s="123" t="e">
        <f t="shared" si="0"/>
        <v>#REF!</v>
      </c>
      <c r="L19" s="77" t="e">
        <f t="shared" si="0"/>
        <v>#REF!</v>
      </c>
      <c r="M19" s="78" t="e">
        <f t="shared" si="0"/>
        <v>#REF!</v>
      </c>
      <c r="N19" s="79" t="e">
        <f t="shared" si="0"/>
        <v>#REF!</v>
      </c>
      <c r="O19" s="80" t="e">
        <f t="shared" si="0"/>
        <v>#REF!</v>
      </c>
      <c r="P19" s="126" t="e">
        <f t="shared" si="0"/>
        <v>#REF!</v>
      </c>
      <c r="Q19" s="81" t="e">
        <f t="shared" si="0"/>
        <v>#REF!</v>
      </c>
      <c r="R19" s="82" t="e">
        <f t="shared" si="0"/>
        <v>#REF!</v>
      </c>
      <c r="S19" s="128" t="e">
        <f t="shared" si="0"/>
        <v>#REF!</v>
      </c>
      <c r="T19" s="127" t="e">
        <f t="shared" si="0"/>
        <v>#REF!</v>
      </c>
      <c r="U19" s="83" t="e">
        <f t="shared" si="0"/>
        <v>#REF!</v>
      </c>
      <c r="V19" s="84" t="e">
        <f t="shared" si="0"/>
        <v>#REF!</v>
      </c>
      <c r="W19" s="85" t="e">
        <f t="shared" si="0"/>
        <v>#REF!</v>
      </c>
      <c r="X19" s="86" t="e">
        <f t="shared" si="0"/>
        <v>#REF!</v>
      </c>
      <c r="Y19" s="129" t="e">
        <f t="shared" si="0"/>
        <v>#REF!</v>
      </c>
      <c r="Z19" s="87" t="e">
        <f t="shared" si="0"/>
        <v>#REF!</v>
      </c>
      <c r="AA19" s="88" t="e">
        <f t="shared" si="0"/>
        <v>#REF!</v>
      </c>
      <c r="AB19" s="130" t="e">
        <f t="shared" si="0"/>
        <v>#REF!</v>
      </c>
      <c r="AC19" s="89" t="e">
        <f t="shared" si="0"/>
        <v>#REF!</v>
      </c>
      <c r="AD19" s="90" t="e">
        <f t="shared" si="0"/>
        <v>#REF!</v>
      </c>
      <c r="AE19" s="131" t="e">
        <f t="shared" si="0"/>
        <v>#REF!</v>
      </c>
      <c r="AF19" s="91" t="e">
        <f t="shared" si="0"/>
        <v>#REF!</v>
      </c>
      <c r="AG19" s="92" t="e">
        <f t="shared" si="0"/>
        <v>#REF!</v>
      </c>
      <c r="AH19" s="585" t="e">
        <f t="shared" si="0"/>
        <v>#REF!</v>
      </c>
      <c r="AI19" s="670" t="str">
        <f>CONCATENATE(AI92," - ",AI93)</f>
        <v>5/1/2024 - 6/30/2028</v>
      </c>
      <c r="AJ19" s="668" t="str">
        <f>CONCATENATE(AJ92," - ",AJ93)</f>
        <v>5/1/2024 - 6/30/2028</v>
      </c>
      <c r="AK19" s="669" t="str">
        <f>CONCATENATE(AK92," - ",AK93)</f>
        <v>5/1/2024 - 6/30/2028</v>
      </c>
    </row>
    <row r="20" spans="1:38">
      <c r="A20" s="94"/>
      <c r="B20" s="94"/>
      <c r="C20" s="94"/>
      <c r="D20" s="94"/>
      <c r="E20" s="442" t="e">
        <f>_xlfn.CONCAT(ROUND(YEARFRAC(E88,E89),0)*12," Months")</f>
        <v>#REF!</v>
      </c>
      <c r="F20" s="74" t="e">
        <f t="shared" ref="F20:AH20" si="1">_xlfn.CONCAT(ROUND(YEARFRAC(F88,F89),0)*12," Months")</f>
        <v>#REF!</v>
      </c>
      <c r="G20" s="443" t="str">
        <f t="shared" si="1"/>
        <v>0 Months</v>
      </c>
      <c r="H20" s="461" t="e">
        <f t="shared" si="1"/>
        <v>#REF!</v>
      </c>
      <c r="I20" s="75" t="e">
        <f t="shared" si="1"/>
        <v>#REF!</v>
      </c>
      <c r="J20" s="445" t="str">
        <f t="shared" si="1"/>
        <v>12 Months</v>
      </c>
      <c r="K20" s="446" t="e">
        <f t="shared" si="1"/>
        <v>#REF!</v>
      </c>
      <c r="L20" s="77" t="e">
        <f t="shared" si="1"/>
        <v>#REF!</v>
      </c>
      <c r="M20" s="447" t="str">
        <f t="shared" si="1"/>
        <v>12 Months</v>
      </c>
      <c r="N20" s="448" t="e">
        <f t="shared" si="1"/>
        <v>#REF!</v>
      </c>
      <c r="O20" s="80" t="e">
        <f t="shared" si="1"/>
        <v>#REF!</v>
      </c>
      <c r="P20" s="449" t="str">
        <f t="shared" si="1"/>
        <v>12 Months</v>
      </c>
      <c r="Q20" s="450" t="e">
        <f t="shared" si="1"/>
        <v>#REF!</v>
      </c>
      <c r="R20" s="82" t="e">
        <f t="shared" si="1"/>
        <v>#REF!</v>
      </c>
      <c r="S20" s="451" t="str">
        <f t="shared" si="1"/>
        <v>12 Months</v>
      </c>
      <c r="T20" s="452" t="e">
        <f t="shared" si="1"/>
        <v>#REF!</v>
      </c>
      <c r="U20" s="83" t="e">
        <f t="shared" si="1"/>
        <v>#REF!</v>
      </c>
      <c r="V20" s="453" t="e">
        <f t="shared" si="1"/>
        <v>#REF!</v>
      </c>
      <c r="W20" s="454" t="e">
        <f t="shared" si="1"/>
        <v>#REF!</v>
      </c>
      <c r="X20" s="86" t="e">
        <f t="shared" si="1"/>
        <v>#REF!</v>
      </c>
      <c r="Y20" s="455" t="e">
        <f t="shared" si="1"/>
        <v>#REF!</v>
      </c>
      <c r="Z20" s="456" t="e">
        <f t="shared" si="1"/>
        <v>#REF!</v>
      </c>
      <c r="AA20" s="88" t="e">
        <f t="shared" si="1"/>
        <v>#REF!</v>
      </c>
      <c r="AB20" s="457" t="e">
        <f t="shared" si="1"/>
        <v>#REF!</v>
      </c>
      <c r="AC20" s="458" t="e">
        <f t="shared" si="1"/>
        <v>#REF!</v>
      </c>
      <c r="AD20" s="90" t="e">
        <f t="shared" si="1"/>
        <v>#REF!</v>
      </c>
      <c r="AE20" s="459" t="e">
        <f t="shared" si="1"/>
        <v>#REF!</v>
      </c>
      <c r="AF20" s="460" t="e">
        <f t="shared" si="1"/>
        <v>#REF!</v>
      </c>
      <c r="AG20" s="92" t="e">
        <f t="shared" si="1"/>
        <v>#REF!</v>
      </c>
      <c r="AH20" s="586" t="e">
        <f t="shared" si="1"/>
        <v>#REF!</v>
      </c>
      <c r="AI20" s="1569" t="e">
        <f>IF($B$10="New Agreement","","Current")</f>
        <v>#REF!</v>
      </c>
      <c r="AJ20" s="1573" t="e">
        <f>'Summary - SS'!#REF!</f>
        <v>#REF!</v>
      </c>
      <c r="AK20" s="1571" t="str">
        <f>'Summary - SS'!J13</f>
        <v>New</v>
      </c>
    </row>
    <row r="21" spans="1:38">
      <c r="A21" s="94"/>
      <c r="B21" s="94"/>
      <c r="C21" s="94"/>
      <c r="D21" s="94"/>
      <c r="E21" s="423" t="e">
        <f>IF($B$10="New Agreement","","Current")</f>
        <v>#REF!</v>
      </c>
      <c r="F21" s="74" t="e">
        <f>'Summary - SS'!#REF!</f>
        <v>#REF!</v>
      </c>
      <c r="G21" s="380" t="s">
        <v>260</v>
      </c>
      <c r="H21" s="435" t="e">
        <f>'Summary - SS'!#REF!</f>
        <v>#REF!</v>
      </c>
      <c r="I21" s="75" t="e">
        <f>'Summary - SS'!#REF!</f>
        <v>#REF!</v>
      </c>
      <c r="J21" s="406" t="s">
        <v>260</v>
      </c>
      <c r="K21" s="407" t="e">
        <f>'Summary - SS'!#REF!</f>
        <v>#REF!</v>
      </c>
      <c r="L21" s="77" t="e">
        <f>'Summary - SS'!#REF!</f>
        <v>#REF!</v>
      </c>
      <c r="M21" s="408" t="s">
        <v>260</v>
      </c>
      <c r="N21" s="409" t="e">
        <f>'Summary - SS'!#REF!</f>
        <v>#REF!</v>
      </c>
      <c r="O21" s="80" t="e">
        <f>'Summary - SS'!#REF!</f>
        <v>#REF!</v>
      </c>
      <c r="P21" s="410" t="s">
        <v>260</v>
      </c>
      <c r="Q21" s="411" t="e">
        <f>'Summary - SS'!#REF!</f>
        <v>#REF!</v>
      </c>
      <c r="R21" s="82" t="e">
        <f>'Summary - SS'!#REF!</f>
        <v>#REF!</v>
      </c>
      <c r="S21" s="413" t="s">
        <v>260</v>
      </c>
      <c r="T21" s="414" t="e">
        <f>'Summary - SS'!#REF!</f>
        <v>#REF!</v>
      </c>
      <c r="U21" s="83" t="e">
        <f>'Summary - SS'!#REF!</f>
        <v>#REF!</v>
      </c>
      <c r="V21" s="415" t="s">
        <v>260</v>
      </c>
      <c r="W21" s="416" t="e">
        <f>'Summary - SS'!#REF!</f>
        <v>#REF!</v>
      </c>
      <c r="X21" s="86" t="e">
        <f>'Summary - SS'!#REF!</f>
        <v>#REF!</v>
      </c>
      <c r="Y21" s="417" t="s">
        <v>260</v>
      </c>
      <c r="Z21" s="418" t="e">
        <f>'Summary - SS'!#REF!</f>
        <v>#REF!</v>
      </c>
      <c r="AA21" s="88" t="e">
        <f>'Summary - SS'!#REF!</f>
        <v>#REF!</v>
      </c>
      <c r="AB21" s="419" t="s">
        <v>260</v>
      </c>
      <c r="AC21" s="420" t="e">
        <f>'Summary - SS'!#REF!</f>
        <v>#REF!</v>
      </c>
      <c r="AD21" s="90" t="e">
        <f>'Summary - SS'!#REF!</f>
        <v>#REF!</v>
      </c>
      <c r="AE21" s="421" t="s">
        <v>260</v>
      </c>
      <c r="AF21" s="422" t="e">
        <f>IF($B$10="New Agreement","","Current")</f>
        <v>#REF!</v>
      </c>
      <c r="AG21" s="92" t="e">
        <f>'Summary - SS'!#REF!</f>
        <v>#REF!</v>
      </c>
      <c r="AH21" s="667" t="s">
        <v>260</v>
      </c>
      <c r="AI21" s="1570"/>
      <c r="AJ21" s="1483"/>
      <c r="AK21" s="1572"/>
    </row>
    <row r="22" spans="1:38">
      <c r="A22" s="1315" t="s">
        <v>261</v>
      </c>
      <c r="B22" s="1307"/>
      <c r="C22" s="1307"/>
      <c r="D22" s="1307"/>
      <c r="E22" s="613"/>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14"/>
      <c r="AL22" s="489"/>
    </row>
    <row r="23" spans="1:38">
      <c r="A23" s="1214" t="s">
        <v>262</v>
      </c>
      <c r="B23" s="1201"/>
      <c r="C23" s="1201"/>
      <c r="D23" s="1201"/>
      <c r="E23" s="55">
        <f>'Salary Detail (10)'!G62</f>
        <v>0</v>
      </c>
      <c r="F23" s="54">
        <f>'Salary Detail (10)'!H62</f>
        <v>0</v>
      </c>
      <c r="G23" s="266">
        <f>'Salary Detail (10)'!I62</f>
        <v>0</v>
      </c>
      <c r="H23" s="124">
        <f>'Salary Detail (10)'!N62</f>
        <v>0</v>
      </c>
      <c r="I23" s="54">
        <f>'Salary Detail (10)'!O62</f>
        <v>0</v>
      </c>
      <c r="J23" s="266">
        <f>'Salary Detail (10)'!P62</f>
        <v>0</v>
      </c>
      <c r="K23" s="124">
        <f>'Salary Detail (10)'!U62</f>
        <v>0</v>
      </c>
      <c r="L23" s="54">
        <f>'Salary Detail (10)'!V62</f>
        <v>0</v>
      </c>
      <c r="M23" s="265">
        <f>'Salary Detail (10)'!W62</f>
        <v>0</v>
      </c>
      <c r="N23" s="55">
        <f>'Salary Detail (10)'!AB62</f>
        <v>0</v>
      </c>
      <c r="O23" s="54">
        <f>'Salary Detail (10)'!AC62</f>
        <v>0</v>
      </c>
      <c r="P23" s="266">
        <f>'Salary Detail (10)'!AD62</f>
        <v>0</v>
      </c>
      <c r="Q23" s="55">
        <f>'Salary Detail (10)'!AI62</f>
        <v>0</v>
      </c>
      <c r="R23" s="54">
        <f>'Salary Detail (10)'!AJ62</f>
        <v>0</v>
      </c>
      <c r="S23" s="266">
        <f>'Salary Detail (10)'!AK62</f>
        <v>0</v>
      </c>
      <c r="T23" s="124">
        <f>'Salary Detail (10)'!AP62</f>
        <v>0</v>
      </c>
      <c r="U23" s="54">
        <f>'Salary Detail (10)'!AQ62</f>
        <v>0</v>
      </c>
      <c r="V23" s="265">
        <f>'Salary Detail (10)'!AR62</f>
        <v>0</v>
      </c>
      <c r="W23" s="55">
        <f>'Salary Detail (10)'!AW62</f>
        <v>0</v>
      </c>
      <c r="X23" s="54">
        <f>'Salary Detail (10)'!AX62</f>
        <v>0</v>
      </c>
      <c r="Y23" s="266">
        <f>'Salary Detail (10)'!AY62</f>
        <v>0</v>
      </c>
      <c r="Z23" s="55">
        <f>'Salary Detail (10)'!BD62</f>
        <v>0</v>
      </c>
      <c r="AA23" s="54">
        <f>'Salary Detail (10)'!BE62</f>
        <v>0</v>
      </c>
      <c r="AB23" s="266">
        <f>'Salary Detail (10)'!BF62</f>
        <v>0</v>
      </c>
      <c r="AC23" s="55">
        <f>'Salary Detail (10)'!BK62</f>
        <v>0</v>
      </c>
      <c r="AD23" s="54">
        <f>'Salary Detail (10)'!BL62</f>
        <v>0</v>
      </c>
      <c r="AE23" s="266">
        <f>'Salary Detail (10)'!BM62</f>
        <v>0</v>
      </c>
      <c r="AF23" s="55">
        <f>'Salary Detail (10)'!BR62</f>
        <v>0</v>
      </c>
      <c r="AG23" s="54">
        <f>'Salary Detail (10)'!BS62</f>
        <v>0</v>
      </c>
      <c r="AH23" s="266">
        <f>'Salary Detail (10)'!BT62</f>
        <v>0</v>
      </c>
      <c r="AI23" s="254">
        <f t="shared" ref="AI23:AK25" si="2">SUM(E23,H23,K23,N23,Q23,T23,W23,Z23,AC23,AF23)</f>
        <v>0</v>
      </c>
      <c r="AJ23" s="255">
        <f t="shared" si="2"/>
        <v>0</v>
      </c>
      <c r="AK23" s="45">
        <f t="shared" si="2"/>
        <v>0</v>
      </c>
    </row>
    <row r="24" spans="1:38">
      <c r="A24" s="1201" t="s">
        <v>263</v>
      </c>
      <c r="B24" s="1201"/>
      <c r="C24" s="1201"/>
      <c r="D24" s="1201"/>
      <c r="E24" s="38">
        <f>'Operating Detail (10)'!C68</f>
        <v>0</v>
      </c>
      <c r="F24" s="39">
        <f>'Operating Detail (10)'!D68</f>
        <v>0</v>
      </c>
      <c r="G24" s="267">
        <f>'Operating Detail (10)'!E68</f>
        <v>0</v>
      </c>
      <c r="H24" s="125">
        <f>'Operating Detail (10)'!F68</f>
        <v>0</v>
      </c>
      <c r="I24" s="39">
        <f>'Operating Detail (10)'!G68</f>
        <v>0</v>
      </c>
      <c r="J24" s="267">
        <f>'Operating Detail (10)'!H68</f>
        <v>0</v>
      </c>
      <c r="K24" s="125">
        <f>'Operating Detail (10)'!I68</f>
        <v>0</v>
      </c>
      <c r="L24" s="39">
        <f>'Operating Detail (10)'!J68</f>
        <v>0</v>
      </c>
      <c r="M24" s="256">
        <f>'Operating Detail (10)'!K68</f>
        <v>0</v>
      </c>
      <c r="N24" s="38">
        <f>'Operating Detail (10)'!L68</f>
        <v>0</v>
      </c>
      <c r="O24" s="39">
        <f>'Operating Detail (10)'!M68</f>
        <v>0</v>
      </c>
      <c r="P24" s="267">
        <f>'Operating Detail (10)'!N68</f>
        <v>0</v>
      </c>
      <c r="Q24" s="38">
        <f>'Operating Detail (10)'!O68</f>
        <v>0</v>
      </c>
      <c r="R24" s="39">
        <f>'Operating Detail (10)'!P68</f>
        <v>0</v>
      </c>
      <c r="S24" s="267">
        <f>'Operating Detail (10)'!Q68</f>
        <v>0</v>
      </c>
      <c r="T24" s="125">
        <f>'Operating Detail (10)'!R68</f>
        <v>0</v>
      </c>
      <c r="U24" s="39">
        <f>'Operating Detail (10)'!S68</f>
        <v>0</v>
      </c>
      <c r="V24" s="256">
        <f>'Operating Detail (10)'!T68</f>
        <v>0</v>
      </c>
      <c r="W24" s="38">
        <f>'Operating Detail (10)'!U68</f>
        <v>0</v>
      </c>
      <c r="X24" s="39">
        <f>'Operating Detail (10)'!V68</f>
        <v>0</v>
      </c>
      <c r="Y24" s="267">
        <f>'Operating Detail (10)'!W68</f>
        <v>0</v>
      </c>
      <c r="Z24" s="38">
        <f>'Operating Detail (10)'!X68</f>
        <v>0</v>
      </c>
      <c r="AA24" s="39">
        <f>'Operating Detail (10)'!Y68</f>
        <v>0</v>
      </c>
      <c r="AB24" s="267">
        <f>'Operating Detail (10)'!Z68</f>
        <v>0</v>
      </c>
      <c r="AC24" s="38">
        <f>'Operating Detail (10)'!AA68</f>
        <v>0</v>
      </c>
      <c r="AD24" s="39">
        <f>'Operating Detail (10)'!AB68</f>
        <v>0</v>
      </c>
      <c r="AE24" s="267">
        <f>'Operating Detail (10)'!AC68</f>
        <v>0</v>
      </c>
      <c r="AF24" s="38">
        <f>'Operating Detail (10)'!AD68</f>
        <v>0</v>
      </c>
      <c r="AG24" s="39">
        <f>'Operating Detail (10)'!AE68</f>
        <v>0</v>
      </c>
      <c r="AH24" s="267">
        <f>'Operating Detail (10)'!AF68</f>
        <v>0</v>
      </c>
      <c r="AI24" s="256">
        <f t="shared" si="2"/>
        <v>0</v>
      </c>
      <c r="AJ24" s="257">
        <f t="shared" si="2"/>
        <v>0</v>
      </c>
      <c r="AK24" s="40">
        <f t="shared" si="2"/>
        <v>0</v>
      </c>
      <c r="AL24" s="41"/>
    </row>
    <row r="25" spans="1:38" s="42" customFormat="1">
      <c r="A25" s="1201" t="s">
        <v>264</v>
      </c>
      <c r="B25" s="1201"/>
      <c r="C25" s="1201"/>
      <c r="D25" s="1201"/>
      <c r="E25" s="38">
        <f t="shared" ref="E25:AH25" si="3">SUM(E23:E24)</f>
        <v>0</v>
      </c>
      <c r="F25" s="39">
        <f t="shared" si="3"/>
        <v>0</v>
      </c>
      <c r="G25" s="267">
        <f t="shared" si="3"/>
        <v>0</v>
      </c>
      <c r="H25" s="125">
        <f t="shared" si="3"/>
        <v>0</v>
      </c>
      <c r="I25" s="39">
        <f t="shared" si="3"/>
        <v>0</v>
      </c>
      <c r="J25" s="267">
        <f t="shared" si="3"/>
        <v>0</v>
      </c>
      <c r="K25" s="125">
        <f t="shared" si="3"/>
        <v>0</v>
      </c>
      <c r="L25" s="39">
        <f t="shared" si="3"/>
        <v>0</v>
      </c>
      <c r="M25" s="256">
        <f t="shared" si="3"/>
        <v>0</v>
      </c>
      <c r="N25" s="38">
        <f t="shared" si="3"/>
        <v>0</v>
      </c>
      <c r="O25" s="39">
        <f t="shared" si="3"/>
        <v>0</v>
      </c>
      <c r="P25" s="267">
        <f t="shared" si="3"/>
        <v>0</v>
      </c>
      <c r="Q25" s="38">
        <f t="shared" si="3"/>
        <v>0</v>
      </c>
      <c r="R25" s="39">
        <f t="shared" si="3"/>
        <v>0</v>
      </c>
      <c r="S25" s="267">
        <f t="shared" si="3"/>
        <v>0</v>
      </c>
      <c r="T25" s="125">
        <f t="shared" si="3"/>
        <v>0</v>
      </c>
      <c r="U25" s="39">
        <f t="shared" si="3"/>
        <v>0</v>
      </c>
      <c r="V25" s="256">
        <f t="shared" si="3"/>
        <v>0</v>
      </c>
      <c r="W25" s="38">
        <f t="shared" si="3"/>
        <v>0</v>
      </c>
      <c r="X25" s="39">
        <f t="shared" si="3"/>
        <v>0</v>
      </c>
      <c r="Y25" s="267">
        <f t="shared" si="3"/>
        <v>0</v>
      </c>
      <c r="Z25" s="38">
        <f t="shared" si="3"/>
        <v>0</v>
      </c>
      <c r="AA25" s="39">
        <f t="shared" si="3"/>
        <v>0</v>
      </c>
      <c r="AB25" s="267">
        <f t="shared" si="3"/>
        <v>0</v>
      </c>
      <c r="AC25" s="38">
        <f t="shared" si="3"/>
        <v>0</v>
      </c>
      <c r="AD25" s="39">
        <f t="shared" si="3"/>
        <v>0</v>
      </c>
      <c r="AE25" s="267">
        <f t="shared" si="3"/>
        <v>0</v>
      </c>
      <c r="AF25" s="38">
        <f t="shared" si="3"/>
        <v>0</v>
      </c>
      <c r="AG25" s="39">
        <f t="shared" si="3"/>
        <v>0</v>
      </c>
      <c r="AH25" s="267">
        <f t="shared" si="3"/>
        <v>0</v>
      </c>
      <c r="AI25" s="256">
        <f t="shared" si="2"/>
        <v>0</v>
      </c>
      <c r="AJ25" s="257">
        <f t="shared" si="2"/>
        <v>0</v>
      </c>
      <c r="AK25" s="40">
        <f t="shared" si="2"/>
        <v>0</v>
      </c>
    </row>
    <row r="26" spans="1:38">
      <c r="A26" s="1317" t="s">
        <v>265</v>
      </c>
      <c r="B26" s="1317"/>
      <c r="C26" s="1317"/>
      <c r="D26" s="1317"/>
      <c r="E26" s="237"/>
      <c r="F26" s="238"/>
      <c r="G26" s="240"/>
      <c r="H26" s="241"/>
      <c r="I26" s="238"/>
      <c r="J26" s="240"/>
      <c r="K26" s="241"/>
      <c r="L26" s="238"/>
      <c r="M26" s="239"/>
      <c r="N26" s="237"/>
      <c r="O26" s="238"/>
      <c r="P26" s="240"/>
      <c r="Q26" s="237"/>
      <c r="R26" s="238"/>
      <c r="S26" s="240"/>
      <c r="T26" s="241"/>
      <c r="U26" s="238"/>
      <c r="V26" s="239"/>
      <c r="W26" s="237"/>
      <c r="X26" s="238"/>
      <c r="Y26" s="240"/>
      <c r="Z26" s="237"/>
      <c r="AA26" s="238"/>
      <c r="AB26" s="240"/>
      <c r="AC26" s="237"/>
      <c r="AD26" s="238"/>
      <c r="AE26" s="240"/>
      <c r="AF26" s="237"/>
      <c r="AG26" s="238"/>
      <c r="AH26" s="240"/>
      <c r="AI26" s="132"/>
      <c r="AJ26" s="96"/>
      <c r="AK26" s="97"/>
    </row>
    <row r="27" spans="1:38">
      <c r="A27" s="1201" t="s">
        <v>285</v>
      </c>
      <c r="B27" s="1201"/>
      <c r="C27" s="1201"/>
      <c r="D27" s="1201"/>
      <c r="E27" s="268">
        <f>ROUND(E25*E26,0)</f>
        <v>0</v>
      </c>
      <c r="F27" s="269">
        <f>G27-E27</f>
        <v>0</v>
      </c>
      <c r="G27" s="271">
        <f>ROUND(G25*G26,0)</f>
        <v>0</v>
      </c>
      <c r="H27" s="272">
        <f>ROUND(H25*H26,0)</f>
        <v>0</v>
      </c>
      <c r="I27" s="269">
        <f>J27-H27</f>
        <v>0</v>
      </c>
      <c r="J27" s="271">
        <f>ROUND(J25*J26,0)</f>
        <v>0</v>
      </c>
      <c r="K27" s="272">
        <f>ROUND(K25*K26,0)</f>
        <v>0</v>
      </c>
      <c r="L27" s="269">
        <f>M27-K27</f>
        <v>0</v>
      </c>
      <c r="M27" s="270">
        <f>ROUND(M25*M26,0)</f>
        <v>0</v>
      </c>
      <c r="N27" s="268">
        <f>ROUND(N25*N26,0)</f>
        <v>0</v>
      </c>
      <c r="O27" s="269">
        <f>P27-N27</f>
        <v>0</v>
      </c>
      <c r="P27" s="271">
        <f>ROUND(P25*P26,0)</f>
        <v>0</v>
      </c>
      <c r="Q27" s="268">
        <f>ROUND(Q25*Q26,0)</f>
        <v>0</v>
      </c>
      <c r="R27" s="269">
        <f>S27-Q27</f>
        <v>0</v>
      </c>
      <c r="S27" s="271">
        <f>ROUND(S25*S26,0)</f>
        <v>0</v>
      </c>
      <c r="T27" s="272">
        <f>ROUND(T25*T26,0)</f>
        <v>0</v>
      </c>
      <c r="U27" s="269">
        <f>V27-T27</f>
        <v>0</v>
      </c>
      <c r="V27" s="270">
        <f>ROUND(V25*V26,0)</f>
        <v>0</v>
      </c>
      <c r="W27" s="268">
        <f>ROUND(W25*W26,0)</f>
        <v>0</v>
      </c>
      <c r="X27" s="269">
        <f>Y27-W27</f>
        <v>0</v>
      </c>
      <c r="Y27" s="271">
        <f>ROUND(Y25*Y26,0)</f>
        <v>0</v>
      </c>
      <c r="Z27" s="268">
        <f>ROUND(Z25*Z26,0)</f>
        <v>0</v>
      </c>
      <c r="AA27" s="269">
        <f>AB27-Z27</f>
        <v>0</v>
      </c>
      <c r="AB27" s="271">
        <f>ROUND(AB25*AB26,0)</f>
        <v>0</v>
      </c>
      <c r="AC27" s="268">
        <f>ROUND(AC25*AC26,0)</f>
        <v>0</v>
      </c>
      <c r="AD27" s="269">
        <f>AE27-AC27</f>
        <v>0</v>
      </c>
      <c r="AE27" s="271">
        <f>ROUND(AE25*AE26,0)</f>
        <v>0</v>
      </c>
      <c r="AF27" s="268">
        <f>ROUND(AF25*AF26,0)</f>
        <v>0</v>
      </c>
      <c r="AG27" s="269">
        <f>AH27-AF27</f>
        <v>0</v>
      </c>
      <c r="AH27" s="271">
        <f>ROUND(AH25*AH26,0)</f>
        <v>0</v>
      </c>
      <c r="AI27" s="256">
        <f t="shared" ref="AI27:AK30" si="4">SUM(E27,H27,K27,N27,Q27,T27,W27,Z27,AC27,AF27)</f>
        <v>0</v>
      </c>
      <c r="AJ27" s="257">
        <f t="shared" si="4"/>
        <v>0</v>
      </c>
      <c r="AK27" s="40">
        <f t="shared" si="4"/>
        <v>0</v>
      </c>
    </row>
    <row r="28" spans="1:38">
      <c r="A28" s="1201" t="s">
        <v>267</v>
      </c>
      <c r="B28" s="1201"/>
      <c r="C28" s="1201"/>
      <c r="D28" s="1201"/>
      <c r="E28" s="268">
        <f>'Operating Detail (10)'!C93</f>
        <v>0</v>
      </c>
      <c r="F28" s="269">
        <f>'Operating Detail (10)'!D93</f>
        <v>0</v>
      </c>
      <c r="G28" s="271">
        <f>'Operating Detail (10)'!E93</f>
        <v>0</v>
      </c>
      <c r="H28" s="272">
        <f>'Operating Detail (10)'!F93</f>
        <v>0</v>
      </c>
      <c r="I28" s="269">
        <f>'Operating Detail (10)'!G93</f>
        <v>0</v>
      </c>
      <c r="J28" s="271">
        <f>'Operating Detail (10)'!H93</f>
        <v>0</v>
      </c>
      <c r="K28" s="272">
        <f>'Operating Detail (10)'!I93</f>
        <v>0</v>
      </c>
      <c r="L28" s="269">
        <f>'Operating Detail (10)'!J93</f>
        <v>0</v>
      </c>
      <c r="M28" s="270">
        <f>'Operating Detail (10)'!K93</f>
        <v>0</v>
      </c>
      <c r="N28" s="268">
        <f>'Operating Detail (10)'!L93</f>
        <v>0</v>
      </c>
      <c r="O28" s="269">
        <f>'Operating Detail (10)'!M93</f>
        <v>0</v>
      </c>
      <c r="P28" s="271">
        <f>'Operating Detail (10)'!N93</f>
        <v>0</v>
      </c>
      <c r="Q28" s="268">
        <f>'Operating Detail (10)'!O93</f>
        <v>0</v>
      </c>
      <c r="R28" s="269">
        <f>'Operating Detail (10)'!P93</f>
        <v>0</v>
      </c>
      <c r="S28" s="271">
        <f>'Operating Detail (10)'!Q93</f>
        <v>0</v>
      </c>
      <c r="T28" s="272">
        <f>'Operating Detail (10)'!R93</f>
        <v>0</v>
      </c>
      <c r="U28" s="269">
        <f>'Operating Detail (10)'!S93</f>
        <v>0</v>
      </c>
      <c r="V28" s="270">
        <f>'Operating Detail (10)'!T93</f>
        <v>0</v>
      </c>
      <c r="W28" s="268">
        <f>'Operating Detail (10)'!U93</f>
        <v>0</v>
      </c>
      <c r="X28" s="269">
        <f>'Operating Detail (10)'!V93</f>
        <v>0</v>
      </c>
      <c r="Y28" s="271">
        <f>'Operating Detail (10)'!W93</f>
        <v>0</v>
      </c>
      <c r="Z28" s="268">
        <f>'Operating Detail (10)'!X93</f>
        <v>0</v>
      </c>
      <c r="AA28" s="269">
        <f>'Operating Detail (10)'!Y93</f>
        <v>0</v>
      </c>
      <c r="AB28" s="271">
        <f>'Operating Detail (10)'!Z93</f>
        <v>0</v>
      </c>
      <c r="AC28" s="268">
        <f>'Operating Detail (10)'!AA93</f>
        <v>0</v>
      </c>
      <c r="AD28" s="269">
        <f>'Operating Detail (10)'!AB93</f>
        <v>0</v>
      </c>
      <c r="AE28" s="271">
        <f>'Operating Detail (10)'!AC93</f>
        <v>0</v>
      </c>
      <c r="AF28" s="268">
        <f>'Operating Detail (10)'!AD93</f>
        <v>0</v>
      </c>
      <c r="AG28" s="269">
        <f>'Operating Detail (10)'!AE93</f>
        <v>0</v>
      </c>
      <c r="AH28" s="271">
        <f>'Operating Detail (10)'!AF93</f>
        <v>0</v>
      </c>
      <c r="AI28" s="256">
        <f t="shared" si="4"/>
        <v>0</v>
      </c>
      <c r="AJ28" s="257">
        <f t="shared" si="4"/>
        <v>0</v>
      </c>
      <c r="AK28" s="40">
        <f t="shared" si="4"/>
        <v>0</v>
      </c>
    </row>
    <row r="29" spans="1:38">
      <c r="A29" s="1201" t="s">
        <v>286</v>
      </c>
      <c r="B29" s="1201"/>
      <c r="C29" s="1201"/>
      <c r="D29" s="1201"/>
      <c r="E29" s="273">
        <f>'Operating Detail (10)'!C104</f>
        <v>0</v>
      </c>
      <c r="F29" s="269">
        <f>'Operating Detail (10)'!D104</f>
        <v>0</v>
      </c>
      <c r="G29" s="271">
        <f>'Operating Detail (10)'!E104</f>
        <v>0</v>
      </c>
      <c r="H29" s="274">
        <f>'Operating Detail (10)'!F104</f>
        <v>0</v>
      </c>
      <c r="I29" s="269">
        <f>'Operating Detail (10)'!G104</f>
        <v>0</v>
      </c>
      <c r="J29" s="271">
        <f>'Operating Detail (10)'!H104</f>
        <v>0</v>
      </c>
      <c r="K29" s="274">
        <f>'Operating Detail (10)'!I104</f>
        <v>0</v>
      </c>
      <c r="L29" s="269">
        <f>'Operating Detail (10)'!J104</f>
        <v>0</v>
      </c>
      <c r="M29" s="270">
        <f>'Operating Detail (10)'!K104</f>
        <v>0</v>
      </c>
      <c r="N29" s="273">
        <f>'Operating Detail (10)'!L104</f>
        <v>0</v>
      </c>
      <c r="O29" s="269">
        <f>'Operating Detail (10)'!M104</f>
        <v>0</v>
      </c>
      <c r="P29" s="271">
        <f>'Operating Detail (10)'!N104</f>
        <v>0</v>
      </c>
      <c r="Q29" s="273">
        <f>'Operating Detail (10)'!O104</f>
        <v>0</v>
      </c>
      <c r="R29" s="269">
        <f>'Operating Detail (10)'!P104</f>
        <v>0</v>
      </c>
      <c r="S29" s="271">
        <f>'Operating Detail (10)'!Q104</f>
        <v>0</v>
      </c>
      <c r="T29" s="274">
        <f>'Operating Detail (10)'!R104</f>
        <v>0</v>
      </c>
      <c r="U29" s="269">
        <f>'Operating Detail (10)'!S104</f>
        <v>0</v>
      </c>
      <c r="V29" s="270">
        <f>'Operating Detail (10)'!T104</f>
        <v>0</v>
      </c>
      <c r="W29" s="273">
        <f>'Operating Detail (10)'!U104</f>
        <v>0</v>
      </c>
      <c r="X29" s="269">
        <f>'Operating Detail (10)'!V104</f>
        <v>0</v>
      </c>
      <c r="Y29" s="271">
        <f>'Operating Detail (10)'!W104</f>
        <v>0</v>
      </c>
      <c r="Z29" s="273">
        <f>'Operating Detail (10)'!X104</f>
        <v>0</v>
      </c>
      <c r="AA29" s="269">
        <f>'Operating Detail (10)'!Y104</f>
        <v>0</v>
      </c>
      <c r="AB29" s="271">
        <f>'Operating Detail (10)'!Z104</f>
        <v>0</v>
      </c>
      <c r="AC29" s="273">
        <f>'Operating Detail (10)'!AA104</f>
        <v>0</v>
      </c>
      <c r="AD29" s="269">
        <f>'Operating Detail (10)'!AB104</f>
        <v>0</v>
      </c>
      <c r="AE29" s="271">
        <f>'Operating Detail (10)'!AC104</f>
        <v>0</v>
      </c>
      <c r="AF29" s="273">
        <f>'Operating Detail (10)'!AD104</f>
        <v>0</v>
      </c>
      <c r="AG29" s="269">
        <f>'Operating Detail (10)'!AE104</f>
        <v>0</v>
      </c>
      <c r="AH29" s="271">
        <f>'Operating Detail (10)'!AF104</f>
        <v>0</v>
      </c>
      <c r="AI29" s="256">
        <f t="shared" si="4"/>
        <v>0</v>
      </c>
      <c r="AJ29" s="257">
        <f t="shared" si="4"/>
        <v>0</v>
      </c>
      <c r="AK29" s="40">
        <f t="shared" si="4"/>
        <v>0</v>
      </c>
    </row>
    <row r="30" spans="1:38" s="32" customFormat="1">
      <c r="A30" s="1201" t="s">
        <v>287</v>
      </c>
      <c r="B30" s="1201"/>
      <c r="C30" s="1201"/>
      <c r="D30" s="1201"/>
      <c r="E30" s="397"/>
      <c r="F30" s="279">
        <f>G30-E30</f>
        <v>0</v>
      </c>
      <c r="G30" s="398"/>
      <c r="H30" s="488"/>
      <c r="I30" s="279">
        <f>J30-H30</f>
        <v>0</v>
      </c>
      <c r="J30" s="398"/>
      <c r="K30" s="249"/>
      <c r="L30" s="269">
        <f>M30-K30</f>
        <v>0</v>
      </c>
      <c r="M30" s="245"/>
      <c r="N30" s="248"/>
      <c r="O30" s="269">
        <f>P30-N30</f>
        <v>0</v>
      </c>
      <c r="P30" s="246"/>
      <c r="Q30" s="248"/>
      <c r="R30" s="269">
        <f>S30-Q30</f>
        <v>0</v>
      </c>
      <c r="S30" s="246"/>
      <c r="T30" s="249"/>
      <c r="U30" s="269">
        <f>V30-T30</f>
        <v>0</v>
      </c>
      <c r="V30" s="245"/>
      <c r="W30" s="248"/>
      <c r="X30" s="269">
        <f>Y30-W30</f>
        <v>0</v>
      </c>
      <c r="Y30" s="246"/>
      <c r="Z30" s="248"/>
      <c r="AA30" s="269">
        <f>AB30-Z30</f>
        <v>0</v>
      </c>
      <c r="AB30" s="246"/>
      <c r="AC30" s="248"/>
      <c r="AD30" s="269">
        <f>AE30-AC30</f>
        <v>0</v>
      </c>
      <c r="AE30" s="246"/>
      <c r="AF30" s="248"/>
      <c r="AG30" s="269">
        <f>AH30-AF30</f>
        <v>0</v>
      </c>
      <c r="AH30" s="246"/>
      <c r="AI30" s="256">
        <f t="shared" si="4"/>
        <v>0</v>
      </c>
      <c r="AJ30" s="257">
        <f t="shared" si="4"/>
        <v>0</v>
      </c>
      <c r="AK30" s="40">
        <f t="shared" si="4"/>
        <v>0</v>
      </c>
      <c r="AL30" s="183"/>
    </row>
    <row r="31" spans="1:38" s="32" customFormat="1">
      <c r="A31" s="1193" t="s">
        <v>270</v>
      </c>
      <c r="B31" s="1193"/>
      <c r="C31" s="1193"/>
      <c r="D31" s="1193"/>
      <c r="E31" s="275">
        <f t="shared" ref="E31:AH31" si="5">SUM(E25+E27+E28+E29+E30)</f>
        <v>0</v>
      </c>
      <c r="F31" s="276">
        <f t="shared" si="5"/>
        <v>0</v>
      </c>
      <c r="G31" s="278">
        <f t="shared" si="5"/>
        <v>0</v>
      </c>
      <c r="H31" s="279">
        <f t="shared" si="5"/>
        <v>0</v>
      </c>
      <c r="I31" s="276">
        <f t="shared" si="5"/>
        <v>0</v>
      </c>
      <c r="J31" s="278">
        <f t="shared" si="5"/>
        <v>0</v>
      </c>
      <c r="K31" s="279">
        <f t="shared" si="5"/>
        <v>0</v>
      </c>
      <c r="L31" s="276">
        <f t="shared" si="5"/>
        <v>0</v>
      </c>
      <c r="M31" s="277">
        <f t="shared" si="5"/>
        <v>0</v>
      </c>
      <c r="N31" s="275">
        <f t="shared" si="5"/>
        <v>0</v>
      </c>
      <c r="O31" s="276">
        <f t="shared" si="5"/>
        <v>0</v>
      </c>
      <c r="P31" s="278">
        <f t="shared" si="5"/>
        <v>0</v>
      </c>
      <c r="Q31" s="275">
        <f t="shared" si="5"/>
        <v>0</v>
      </c>
      <c r="R31" s="276">
        <f t="shared" si="5"/>
        <v>0</v>
      </c>
      <c r="S31" s="278">
        <f t="shared" si="5"/>
        <v>0</v>
      </c>
      <c r="T31" s="279">
        <f t="shared" si="5"/>
        <v>0</v>
      </c>
      <c r="U31" s="276">
        <f t="shared" si="5"/>
        <v>0</v>
      </c>
      <c r="V31" s="277">
        <f t="shared" si="5"/>
        <v>0</v>
      </c>
      <c r="W31" s="275">
        <f t="shared" si="5"/>
        <v>0</v>
      </c>
      <c r="X31" s="276">
        <f t="shared" si="5"/>
        <v>0</v>
      </c>
      <c r="Y31" s="278">
        <f t="shared" si="5"/>
        <v>0</v>
      </c>
      <c r="Z31" s="275">
        <f t="shared" si="5"/>
        <v>0</v>
      </c>
      <c r="AA31" s="276">
        <f t="shared" si="5"/>
        <v>0</v>
      </c>
      <c r="AB31" s="278">
        <f t="shared" si="5"/>
        <v>0</v>
      </c>
      <c r="AC31" s="275">
        <f t="shared" si="5"/>
        <v>0</v>
      </c>
      <c r="AD31" s="276">
        <f t="shared" si="5"/>
        <v>0</v>
      </c>
      <c r="AE31" s="278">
        <f t="shared" si="5"/>
        <v>0</v>
      </c>
      <c r="AF31" s="275">
        <f t="shared" si="5"/>
        <v>0</v>
      </c>
      <c r="AG31" s="276">
        <f t="shared" si="5"/>
        <v>0</v>
      </c>
      <c r="AH31" s="278">
        <f t="shared" si="5"/>
        <v>0</v>
      </c>
      <c r="AI31" s="400">
        <f>SUM(E31,H31,K31,N31,Q31,T31,W31,Z31,AC31,AF31)</f>
        <v>0</v>
      </c>
      <c r="AJ31" s="264">
        <f>SUM(F31,I31,L31,O31,R31,U31,X31,AA31,AD31,AG31)</f>
        <v>0</v>
      </c>
      <c r="AK31" s="432">
        <f>SUM(G31,J31,M31,P31,S31,V31,Y31,AB31,AE31,AH31)</f>
        <v>0</v>
      </c>
      <c r="AL31" s="183"/>
    </row>
    <row r="32" spans="1:38" ht="11.25" customHeight="1">
      <c r="A32" s="1306"/>
      <c r="B32" s="1306"/>
      <c r="C32" s="1306"/>
      <c r="D32" s="1306"/>
      <c r="E32" s="613"/>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14"/>
    </row>
    <row r="33" spans="1:38">
      <c r="A33" s="1315" t="s">
        <v>271</v>
      </c>
      <c r="B33" s="1307"/>
      <c r="C33" s="1307"/>
      <c r="D33" s="1307"/>
      <c r="E33" s="612"/>
      <c r="F33" s="610"/>
      <c r="G33" s="396"/>
      <c r="H33" s="615"/>
      <c r="I33" s="610"/>
      <c r="J33" s="396"/>
      <c r="K33" s="615"/>
      <c r="L33" s="610"/>
      <c r="M33" s="396"/>
      <c r="N33" s="615"/>
      <c r="O33" s="610"/>
      <c r="P33" s="396"/>
      <c r="Q33" s="610"/>
      <c r="R33" s="610"/>
      <c r="S33" s="396"/>
      <c r="T33" s="615"/>
      <c r="U33" s="610"/>
      <c r="V33" s="396"/>
      <c r="W33" s="615"/>
      <c r="X33" s="610"/>
      <c r="Y33" s="396"/>
      <c r="Z33" s="615"/>
      <c r="AA33" s="610"/>
      <c r="AB33" s="396"/>
      <c r="AC33" s="615"/>
      <c r="AD33" s="610"/>
      <c r="AE33" s="396"/>
      <c r="AF33" s="615"/>
      <c r="AG33" s="610"/>
      <c r="AH33" s="396"/>
      <c r="AI33" s="374"/>
      <c r="AJ33" s="374"/>
      <c r="AK33" s="399"/>
      <c r="AL33" s="41"/>
    </row>
    <row r="34" spans="1:38" s="32" customFormat="1">
      <c r="A34" s="1443" t="str">
        <f>IF('Summary - SS'!A27:D27&lt;&gt;"",'Summary - SS'!A27:D27,"")</f>
        <v>Prop C</v>
      </c>
      <c r="B34" s="1444"/>
      <c r="C34" s="1444"/>
      <c r="D34" s="1444"/>
      <c r="E34" s="243"/>
      <c r="F34" s="244"/>
      <c r="G34" s="271">
        <f>E34+F34</f>
        <v>0</v>
      </c>
      <c r="H34" s="247"/>
      <c r="I34" s="244"/>
      <c r="J34" s="271">
        <f>H34+I34</f>
        <v>0</v>
      </c>
      <c r="K34" s="247"/>
      <c r="L34" s="244"/>
      <c r="M34" s="270">
        <f>K34+L34</f>
        <v>0</v>
      </c>
      <c r="N34" s="243"/>
      <c r="O34" s="244"/>
      <c r="P34" s="271">
        <f>N34+O34</f>
        <v>0</v>
      </c>
      <c r="Q34" s="243"/>
      <c r="R34" s="244"/>
      <c r="S34" s="271">
        <f>Q34+R34</f>
        <v>0</v>
      </c>
      <c r="T34" s="247"/>
      <c r="U34" s="244"/>
      <c r="V34" s="270">
        <f>T34+U34</f>
        <v>0</v>
      </c>
      <c r="W34" s="243"/>
      <c r="X34" s="244"/>
      <c r="Y34" s="271">
        <f>W34+X34</f>
        <v>0</v>
      </c>
      <c r="Z34" s="243"/>
      <c r="AA34" s="244"/>
      <c r="AB34" s="271">
        <f>Z34+AA34</f>
        <v>0</v>
      </c>
      <c r="AC34" s="243"/>
      <c r="AD34" s="244"/>
      <c r="AE34" s="271">
        <f>AC34+AD34</f>
        <v>0</v>
      </c>
      <c r="AF34" s="243"/>
      <c r="AG34" s="244"/>
      <c r="AH34" s="271">
        <f>AF34+AG34</f>
        <v>0</v>
      </c>
      <c r="AI34" s="256">
        <f t="shared" ref="AI34:AK52" si="6">SUM(E34,H34,K34,N34,Q34,T34,W34,Z34,AC34,AF34)</f>
        <v>0</v>
      </c>
      <c r="AJ34" s="262">
        <f t="shared" si="6"/>
        <v>0</v>
      </c>
      <c r="AK34" s="40">
        <f t="shared" si="6"/>
        <v>0</v>
      </c>
    </row>
    <row r="35" spans="1:38" s="32" customFormat="1">
      <c r="A35" s="1443" t="str">
        <f>IF('Summary - SS'!A28:D28&lt;&gt;"",'Summary - SS'!A28:D28,"")</f>
        <v>Prop C - One Time</v>
      </c>
      <c r="B35" s="1444"/>
      <c r="C35" s="1444"/>
      <c r="D35" s="1444"/>
      <c r="E35" s="243"/>
      <c r="F35" s="244"/>
      <c r="G35" s="271">
        <f t="shared" ref="G35:G45" si="7">E35+F35</f>
        <v>0</v>
      </c>
      <c r="H35" s="247"/>
      <c r="I35" s="244"/>
      <c r="J35" s="271">
        <f t="shared" ref="J35:J45" si="8">H35+I35</f>
        <v>0</v>
      </c>
      <c r="K35" s="247"/>
      <c r="L35" s="244"/>
      <c r="M35" s="270">
        <f t="shared" ref="M35:M45" si="9">K35+L35</f>
        <v>0</v>
      </c>
      <c r="N35" s="243"/>
      <c r="O35" s="244"/>
      <c r="P35" s="271">
        <f t="shared" ref="P35:P45" si="10">N35+O35</f>
        <v>0</v>
      </c>
      <c r="Q35" s="243"/>
      <c r="R35" s="244"/>
      <c r="S35" s="271">
        <f t="shared" ref="S35:S45" si="11">Q35+R35</f>
        <v>0</v>
      </c>
      <c r="T35" s="247"/>
      <c r="U35" s="244"/>
      <c r="V35" s="270">
        <f t="shared" ref="V35:V45" si="12">T35+U35</f>
        <v>0</v>
      </c>
      <c r="W35" s="243"/>
      <c r="X35" s="244"/>
      <c r="Y35" s="271">
        <f t="shared" ref="Y35:Y45" si="13">W35+X35</f>
        <v>0</v>
      </c>
      <c r="Z35" s="243"/>
      <c r="AA35" s="244"/>
      <c r="AB35" s="271">
        <f t="shared" ref="AB35:AB45" si="14">Z35+AA35</f>
        <v>0</v>
      </c>
      <c r="AC35" s="243"/>
      <c r="AD35" s="244"/>
      <c r="AE35" s="271">
        <f t="shared" ref="AE35:AE45" si="15">AC35+AD35</f>
        <v>0</v>
      </c>
      <c r="AF35" s="243"/>
      <c r="AG35" s="244"/>
      <c r="AH35" s="271">
        <f t="shared" ref="AH35:AH45" si="16">AF35+AG35</f>
        <v>0</v>
      </c>
      <c r="AI35" s="256">
        <f t="shared" si="6"/>
        <v>0</v>
      </c>
      <c r="AJ35" s="257">
        <f t="shared" si="6"/>
        <v>0</v>
      </c>
      <c r="AK35" s="40">
        <f t="shared" si="6"/>
        <v>0</v>
      </c>
    </row>
    <row r="36" spans="1:38" s="32" customFormat="1">
      <c r="A36" s="1443" t="str">
        <f>IF('Summary - SS'!A29:D29&lt;&gt;"",'Summary - SS'!A29:D29,"")</f>
        <v>Prop C - Start Up</v>
      </c>
      <c r="B36" s="1444"/>
      <c r="C36" s="1444"/>
      <c r="D36" s="1444"/>
      <c r="E36" s="243"/>
      <c r="F36" s="244"/>
      <c r="G36" s="271">
        <f t="shared" si="7"/>
        <v>0</v>
      </c>
      <c r="H36" s="247"/>
      <c r="I36" s="244"/>
      <c r="J36" s="271">
        <f t="shared" si="8"/>
        <v>0</v>
      </c>
      <c r="K36" s="247"/>
      <c r="L36" s="244"/>
      <c r="M36" s="270">
        <f t="shared" si="9"/>
        <v>0</v>
      </c>
      <c r="N36" s="243"/>
      <c r="O36" s="244"/>
      <c r="P36" s="271">
        <f t="shared" si="10"/>
        <v>0</v>
      </c>
      <c r="Q36" s="243"/>
      <c r="R36" s="244"/>
      <c r="S36" s="271">
        <f t="shared" si="11"/>
        <v>0</v>
      </c>
      <c r="T36" s="247"/>
      <c r="U36" s="244"/>
      <c r="V36" s="270">
        <f t="shared" si="12"/>
        <v>0</v>
      </c>
      <c r="W36" s="243"/>
      <c r="X36" s="244"/>
      <c r="Y36" s="271">
        <f t="shared" si="13"/>
        <v>0</v>
      </c>
      <c r="Z36" s="243"/>
      <c r="AA36" s="244"/>
      <c r="AB36" s="271">
        <f t="shared" si="14"/>
        <v>0</v>
      </c>
      <c r="AC36" s="243"/>
      <c r="AD36" s="244"/>
      <c r="AE36" s="271">
        <f t="shared" si="15"/>
        <v>0</v>
      </c>
      <c r="AF36" s="243"/>
      <c r="AG36" s="244"/>
      <c r="AH36" s="271">
        <f t="shared" si="16"/>
        <v>0</v>
      </c>
      <c r="AI36" s="256">
        <f t="shared" si="6"/>
        <v>0</v>
      </c>
      <c r="AJ36" s="257">
        <f t="shared" si="6"/>
        <v>0</v>
      </c>
      <c r="AK36" s="40">
        <f t="shared" si="6"/>
        <v>0</v>
      </c>
    </row>
    <row r="37" spans="1:38" s="32" customFormat="1">
      <c r="A37" s="1443" t="str">
        <f>IF('Summary - SS'!A30:D30&lt;&gt;"",'Summary - SS'!A30:D30,"")</f>
        <v/>
      </c>
      <c r="B37" s="1444"/>
      <c r="C37" s="1444"/>
      <c r="D37" s="1444"/>
      <c r="E37" s="243"/>
      <c r="F37" s="244"/>
      <c r="G37" s="271">
        <f t="shared" si="7"/>
        <v>0</v>
      </c>
      <c r="H37" s="247"/>
      <c r="I37" s="244"/>
      <c r="J37" s="271">
        <f t="shared" si="8"/>
        <v>0</v>
      </c>
      <c r="K37" s="247"/>
      <c r="L37" s="244"/>
      <c r="M37" s="270">
        <f t="shared" si="9"/>
        <v>0</v>
      </c>
      <c r="N37" s="243"/>
      <c r="O37" s="244"/>
      <c r="P37" s="271">
        <f t="shared" si="10"/>
        <v>0</v>
      </c>
      <c r="Q37" s="243"/>
      <c r="R37" s="244"/>
      <c r="S37" s="271">
        <f t="shared" si="11"/>
        <v>0</v>
      </c>
      <c r="T37" s="247"/>
      <c r="U37" s="244"/>
      <c r="V37" s="270">
        <f t="shared" si="12"/>
        <v>0</v>
      </c>
      <c r="W37" s="243"/>
      <c r="X37" s="244"/>
      <c r="Y37" s="271">
        <f t="shared" si="13"/>
        <v>0</v>
      </c>
      <c r="Z37" s="243"/>
      <c r="AA37" s="244"/>
      <c r="AB37" s="271">
        <f t="shared" si="14"/>
        <v>0</v>
      </c>
      <c r="AC37" s="243"/>
      <c r="AD37" s="244"/>
      <c r="AE37" s="271">
        <f t="shared" si="15"/>
        <v>0</v>
      </c>
      <c r="AF37" s="243"/>
      <c r="AG37" s="244"/>
      <c r="AH37" s="271">
        <f t="shared" si="16"/>
        <v>0</v>
      </c>
      <c r="AI37" s="256">
        <f t="shared" si="6"/>
        <v>0</v>
      </c>
      <c r="AJ37" s="257">
        <f t="shared" si="6"/>
        <v>0</v>
      </c>
      <c r="AK37" s="40">
        <f t="shared" si="6"/>
        <v>0</v>
      </c>
    </row>
    <row r="38" spans="1:38" s="32" customFormat="1">
      <c r="A38" s="1443" t="str">
        <f>IF('Summary - SS'!A31:D31&lt;&gt;"",'Summary - SS'!A31:D31,"")</f>
        <v/>
      </c>
      <c r="B38" s="1444"/>
      <c r="C38" s="1444"/>
      <c r="D38" s="1444"/>
      <c r="E38" s="243"/>
      <c r="F38" s="244"/>
      <c r="G38" s="271">
        <f t="shared" si="7"/>
        <v>0</v>
      </c>
      <c r="H38" s="247"/>
      <c r="I38" s="244"/>
      <c r="J38" s="271">
        <f t="shared" si="8"/>
        <v>0</v>
      </c>
      <c r="K38" s="247"/>
      <c r="L38" s="244"/>
      <c r="M38" s="270">
        <f t="shared" si="9"/>
        <v>0</v>
      </c>
      <c r="N38" s="243"/>
      <c r="O38" s="244"/>
      <c r="P38" s="271">
        <f t="shared" si="10"/>
        <v>0</v>
      </c>
      <c r="Q38" s="243"/>
      <c r="R38" s="244"/>
      <c r="S38" s="271">
        <f t="shared" si="11"/>
        <v>0</v>
      </c>
      <c r="T38" s="247"/>
      <c r="U38" s="244"/>
      <c r="V38" s="270">
        <f t="shared" si="12"/>
        <v>0</v>
      </c>
      <c r="W38" s="243"/>
      <c r="X38" s="244"/>
      <c r="Y38" s="271">
        <f t="shared" si="13"/>
        <v>0</v>
      </c>
      <c r="Z38" s="243"/>
      <c r="AA38" s="244"/>
      <c r="AB38" s="271">
        <f t="shared" si="14"/>
        <v>0</v>
      </c>
      <c r="AC38" s="243"/>
      <c r="AD38" s="244"/>
      <c r="AE38" s="271">
        <f t="shared" si="15"/>
        <v>0</v>
      </c>
      <c r="AF38" s="243"/>
      <c r="AG38" s="244"/>
      <c r="AH38" s="271">
        <f t="shared" si="16"/>
        <v>0</v>
      </c>
      <c r="AI38" s="256">
        <f t="shared" si="6"/>
        <v>0</v>
      </c>
      <c r="AJ38" s="257">
        <f t="shared" si="6"/>
        <v>0</v>
      </c>
      <c r="AK38" s="40">
        <f t="shared" si="6"/>
        <v>0</v>
      </c>
    </row>
    <row r="39" spans="1:38" s="32" customFormat="1">
      <c r="A39" s="1443" t="str">
        <f>IF('Summary - SS'!A32:D32&lt;&gt;"",'Summary - SS'!A32:D32,"")</f>
        <v/>
      </c>
      <c r="B39" s="1444"/>
      <c r="C39" s="1444"/>
      <c r="D39" s="1444"/>
      <c r="E39" s="243"/>
      <c r="F39" s="244"/>
      <c r="G39" s="271">
        <f t="shared" si="7"/>
        <v>0</v>
      </c>
      <c r="H39" s="247"/>
      <c r="I39" s="244"/>
      <c r="J39" s="271">
        <f t="shared" si="8"/>
        <v>0</v>
      </c>
      <c r="K39" s="247"/>
      <c r="L39" s="244"/>
      <c r="M39" s="270">
        <f t="shared" si="9"/>
        <v>0</v>
      </c>
      <c r="N39" s="243"/>
      <c r="O39" s="244"/>
      <c r="P39" s="271">
        <f t="shared" si="10"/>
        <v>0</v>
      </c>
      <c r="Q39" s="243"/>
      <c r="R39" s="244"/>
      <c r="S39" s="271">
        <f t="shared" si="11"/>
        <v>0</v>
      </c>
      <c r="T39" s="247"/>
      <c r="U39" s="244"/>
      <c r="V39" s="270">
        <f t="shared" si="12"/>
        <v>0</v>
      </c>
      <c r="W39" s="243"/>
      <c r="X39" s="244"/>
      <c r="Y39" s="271">
        <f t="shared" si="13"/>
        <v>0</v>
      </c>
      <c r="Z39" s="243"/>
      <c r="AA39" s="244"/>
      <c r="AB39" s="271">
        <f t="shared" si="14"/>
        <v>0</v>
      </c>
      <c r="AC39" s="243"/>
      <c r="AD39" s="244"/>
      <c r="AE39" s="271">
        <f t="shared" si="15"/>
        <v>0</v>
      </c>
      <c r="AF39" s="243"/>
      <c r="AG39" s="244"/>
      <c r="AH39" s="271">
        <f t="shared" si="16"/>
        <v>0</v>
      </c>
      <c r="AI39" s="256">
        <f t="shared" si="6"/>
        <v>0</v>
      </c>
      <c r="AJ39" s="257">
        <f t="shared" si="6"/>
        <v>0</v>
      </c>
      <c r="AK39" s="40">
        <f t="shared" si="6"/>
        <v>0</v>
      </c>
    </row>
    <row r="40" spans="1:38" s="32" customFormat="1">
      <c r="A40" s="1443" t="str">
        <f>IF('Summary - SS'!A33:D33&lt;&gt;"",'Summary - SS'!A33:D33,"")</f>
        <v/>
      </c>
      <c r="B40" s="1444"/>
      <c r="C40" s="1444"/>
      <c r="D40" s="1444"/>
      <c r="E40" s="243"/>
      <c r="F40" s="244"/>
      <c r="G40" s="271">
        <f t="shared" si="7"/>
        <v>0</v>
      </c>
      <c r="H40" s="247"/>
      <c r="I40" s="244"/>
      <c r="J40" s="271">
        <f t="shared" si="8"/>
        <v>0</v>
      </c>
      <c r="K40" s="247"/>
      <c r="L40" s="244"/>
      <c r="M40" s="270">
        <f t="shared" si="9"/>
        <v>0</v>
      </c>
      <c r="N40" s="243"/>
      <c r="O40" s="244"/>
      <c r="P40" s="271">
        <f t="shared" si="10"/>
        <v>0</v>
      </c>
      <c r="Q40" s="243"/>
      <c r="R40" s="244"/>
      <c r="S40" s="271">
        <f t="shared" si="11"/>
        <v>0</v>
      </c>
      <c r="T40" s="247"/>
      <c r="U40" s="244"/>
      <c r="V40" s="270">
        <f t="shared" si="12"/>
        <v>0</v>
      </c>
      <c r="W40" s="243"/>
      <c r="X40" s="244"/>
      <c r="Y40" s="271">
        <f t="shared" si="13"/>
        <v>0</v>
      </c>
      <c r="Z40" s="243"/>
      <c r="AA40" s="244"/>
      <c r="AB40" s="271">
        <f t="shared" si="14"/>
        <v>0</v>
      </c>
      <c r="AC40" s="243"/>
      <c r="AD40" s="244"/>
      <c r="AE40" s="271">
        <f t="shared" si="15"/>
        <v>0</v>
      </c>
      <c r="AF40" s="243"/>
      <c r="AG40" s="244"/>
      <c r="AH40" s="271">
        <f t="shared" si="16"/>
        <v>0</v>
      </c>
      <c r="AI40" s="256">
        <f t="shared" si="6"/>
        <v>0</v>
      </c>
      <c r="AJ40" s="257">
        <f t="shared" si="6"/>
        <v>0</v>
      </c>
      <c r="AK40" s="40">
        <f t="shared" si="6"/>
        <v>0</v>
      </c>
    </row>
    <row r="41" spans="1:38" s="32" customFormat="1">
      <c r="A41" s="1443" t="str">
        <f>IF('Summary - SS'!A34:D34&lt;&gt;"",'Summary - SS'!A34:D34,"")</f>
        <v/>
      </c>
      <c r="B41" s="1444"/>
      <c r="C41" s="1444"/>
      <c r="D41" s="1444"/>
      <c r="E41" s="243"/>
      <c r="F41" s="244"/>
      <c r="G41" s="271">
        <f t="shared" si="7"/>
        <v>0</v>
      </c>
      <c r="H41" s="247"/>
      <c r="I41" s="244"/>
      <c r="J41" s="271">
        <f t="shared" si="8"/>
        <v>0</v>
      </c>
      <c r="K41" s="247"/>
      <c r="L41" s="244"/>
      <c r="M41" s="270">
        <f t="shared" si="9"/>
        <v>0</v>
      </c>
      <c r="N41" s="243"/>
      <c r="O41" s="244"/>
      <c r="P41" s="271">
        <f t="shared" si="10"/>
        <v>0</v>
      </c>
      <c r="Q41" s="243"/>
      <c r="R41" s="244"/>
      <c r="S41" s="271">
        <f t="shared" si="11"/>
        <v>0</v>
      </c>
      <c r="T41" s="247"/>
      <c r="U41" s="244"/>
      <c r="V41" s="270">
        <f t="shared" si="12"/>
        <v>0</v>
      </c>
      <c r="W41" s="243"/>
      <c r="X41" s="244"/>
      <c r="Y41" s="271">
        <f t="shared" si="13"/>
        <v>0</v>
      </c>
      <c r="Z41" s="243"/>
      <c r="AA41" s="244"/>
      <c r="AB41" s="271">
        <f t="shared" si="14"/>
        <v>0</v>
      </c>
      <c r="AC41" s="243"/>
      <c r="AD41" s="244"/>
      <c r="AE41" s="271">
        <f t="shared" si="15"/>
        <v>0</v>
      </c>
      <c r="AF41" s="243"/>
      <c r="AG41" s="244"/>
      <c r="AH41" s="271">
        <f t="shared" si="16"/>
        <v>0</v>
      </c>
      <c r="AI41" s="256">
        <f t="shared" si="6"/>
        <v>0</v>
      </c>
      <c r="AJ41" s="257">
        <f t="shared" si="6"/>
        <v>0</v>
      </c>
      <c r="AK41" s="40">
        <f t="shared" si="6"/>
        <v>0</v>
      </c>
    </row>
    <row r="42" spans="1:38" s="32" customFormat="1">
      <c r="A42" s="1443" t="str">
        <f>IF('Summary - SS'!A35:D35&lt;&gt;"",'Summary - SS'!A35:D35,"")</f>
        <v/>
      </c>
      <c r="B42" s="1444"/>
      <c r="C42" s="1444"/>
      <c r="D42" s="1444"/>
      <c r="E42" s="243"/>
      <c r="F42" s="244"/>
      <c r="G42" s="271">
        <f t="shared" si="7"/>
        <v>0</v>
      </c>
      <c r="H42" s="247"/>
      <c r="I42" s="244"/>
      <c r="J42" s="271">
        <f t="shared" si="8"/>
        <v>0</v>
      </c>
      <c r="K42" s="247"/>
      <c r="L42" s="244"/>
      <c r="M42" s="270">
        <f t="shared" si="9"/>
        <v>0</v>
      </c>
      <c r="N42" s="243"/>
      <c r="O42" s="244"/>
      <c r="P42" s="271">
        <f t="shared" si="10"/>
        <v>0</v>
      </c>
      <c r="Q42" s="243"/>
      <c r="R42" s="244"/>
      <c r="S42" s="271">
        <f t="shared" si="11"/>
        <v>0</v>
      </c>
      <c r="T42" s="247"/>
      <c r="U42" s="244"/>
      <c r="V42" s="270">
        <f t="shared" si="12"/>
        <v>0</v>
      </c>
      <c r="W42" s="243"/>
      <c r="X42" s="244"/>
      <c r="Y42" s="271">
        <f t="shared" si="13"/>
        <v>0</v>
      </c>
      <c r="Z42" s="243"/>
      <c r="AA42" s="244"/>
      <c r="AB42" s="271">
        <f t="shared" si="14"/>
        <v>0</v>
      </c>
      <c r="AC42" s="243"/>
      <c r="AD42" s="244"/>
      <c r="AE42" s="271">
        <f t="shared" si="15"/>
        <v>0</v>
      </c>
      <c r="AF42" s="243"/>
      <c r="AG42" s="244"/>
      <c r="AH42" s="271">
        <f t="shared" si="16"/>
        <v>0</v>
      </c>
      <c r="AI42" s="256">
        <f t="shared" si="6"/>
        <v>0</v>
      </c>
      <c r="AJ42" s="257">
        <f t="shared" si="6"/>
        <v>0</v>
      </c>
      <c r="AK42" s="40">
        <f t="shared" si="6"/>
        <v>0</v>
      </c>
    </row>
    <row r="43" spans="1:38" s="32" customFormat="1">
      <c r="A43" s="1443" t="str">
        <f>IF('Summary - SS'!A36:D36&lt;&gt;"",'Summary - SS'!A36:D36,"")</f>
        <v/>
      </c>
      <c r="B43" s="1444"/>
      <c r="C43" s="1444"/>
      <c r="D43" s="1444"/>
      <c r="E43" s="243"/>
      <c r="F43" s="244"/>
      <c r="G43" s="271">
        <f t="shared" si="7"/>
        <v>0</v>
      </c>
      <c r="H43" s="247"/>
      <c r="I43" s="244"/>
      <c r="J43" s="271">
        <f t="shared" si="8"/>
        <v>0</v>
      </c>
      <c r="K43" s="247"/>
      <c r="L43" s="244"/>
      <c r="M43" s="270">
        <f t="shared" si="9"/>
        <v>0</v>
      </c>
      <c r="N43" s="243"/>
      <c r="O43" s="244"/>
      <c r="P43" s="271">
        <f t="shared" si="10"/>
        <v>0</v>
      </c>
      <c r="Q43" s="243"/>
      <c r="R43" s="244"/>
      <c r="S43" s="271">
        <f t="shared" si="11"/>
        <v>0</v>
      </c>
      <c r="T43" s="247"/>
      <c r="U43" s="244"/>
      <c r="V43" s="270">
        <f t="shared" si="12"/>
        <v>0</v>
      </c>
      <c r="W43" s="243"/>
      <c r="X43" s="244"/>
      <c r="Y43" s="271">
        <f t="shared" si="13"/>
        <v>0</v>
      </c>
      <c r="Z43" s="243"/>
      <c r="AA43" s="244"/>
      <c r="AB43" s="271">
        <f t="shared" si="14"/>
        <v>0</v>
      </c>
      <c r="AC43" s="243"/>
      <c r="AD43" s="244"/>
      <c r="AE43" s="271">
        <f t="shared" si="15"/>
        <v>0</v>
      </c>
      <c r="AF43" s="243"/>
      <c r="AG43" s="244"/>
      <c r="AH43" s="271">
        <f t="shared" si="16"/>
        <v>0</v>
      </c>
      <c r="AI43" s="256">
        <f t="shared" si="6"/>
        <v>0</v>
      </c>
      <c r="AJ43" s="257">
        <f t="shared" si="6"/>
        <v>0</v>
      </c>
      <c r="AK43" s="40">
        <f t="shared" si="6"/>
        <v>0</v>
      </c>
    </row>
    <row r="44" spans="1:38" s="32" customFormat="1">
      <c r="A44" s="1443" t="str">
        <f>IF('Summary - SS'!A37:D37&lt;&gt;"",'Summary - SS'!A37:D37,"")</f>
        <v/>
      </c>
      <c r="B44" s="1444"/>
      <c r="C44" s="1444"/>
      <c r="D44" s="1444"/>
      <c r="E44" s="243"/>
      <c r="F44" s="244"/>
      <c r="G44" s="271">
        <f t="shared" si="7"/>
        <v>0</v>
      </c>
      <c r="H44" s="247"/>
      <c r="I44" s="244"/>
      <c r="J44" s="271">
        <f t="shared" si="8"/>
        <v>0</v>
      </c>
      <c r="K44" s="247"/>
      <c r="L44" s="244"/>
      <c r="M44" s="270">
        <f t="shared" si="9"/>
        <v>0</v>
      </c>
      <c r="N44" s="243"/>
      <c r="O44" s="244"/>
      <c r="P44" s="271">
        <f t="shared" si="10"/>
        <v>0</v>
      </c>
      <c r="Q44" s="243"/>
      <c r="R44" s="244"/>
      <c r="S44" s="271">
        <f t="shared" si="11"/>
        <v>0</v>
      </c>
      <c r="T44" s="247"/>
      <c r="U44" s="244"/>
      <c r="V44" s="270">
        <f t="shared" si="12"/>
        <v>0</v>
      </c>
      <c r="W44" s="243"/>
      <c r="X44" s="244"/>
      <c r="Y44" s="271">
        <f t="shared" si="13"/>
        <v>0</v>
      </c>
      <c r="Z44" s="243"/>
      <c r="AA44" s="244"/>
      <c r="AB44" s="271">
        <f t="shared" si="14"/>
        <v>0</v>
      </c>
      <c r="AC44" s="243"/>
      <c r="AD44" s="244"/>
      <c r="AE44" s="271">
        <f t="shared" si="15"/>
        <v>0</v>
      </c>
      <c r="AF44" s="243"/>
      <c r="AG44" s="244"/>
      <c r="AH44" s="271">
        <f t="shared" si="16"/>
        <v>0</v>
      </c>
      <c r="AI44" s="256">
        <f t="shared" si="6"/>
        <v>0</v>
      </c>
      <c r="AJ44" s="257">
        <f t="shared" si="6"/>
        <v>0</v>
      </c>
      <c r="AK44" s="40">
        <f t="shared" si="6"/>
        <v>0</v>
      </c>
    </row>
    <row r="45" spans="1:38" s="32" customFormat="1">
      <c r="A45" s="1443" t="str">
        <f>IF('Summary - SS'!A38:D38&lt;&gt;"",'Summary - SS'!A38:D38,"")</f>
        <v/>
      </c>
      <c r="B45" s="1444"/>
      <c r="C45" s="1444"/>
      <c r="D45" s="1444"/>
      <c r="E45" s="243"/>
      <c r="F45" s="244"/>
      <c r="G45" s="271">
        <f t="shared" si="7"/>
        <v>0</v>
      </c>
      <c r="H45" s="247"/>
      <c r="I45" s="244"/>
      <c r="J45" s="271">
        <f t="shared" si="8"/>
        <v>0</v>
      </c>
      <c r="K45" s="247"/>
      <c r="L45" s="244"/>
      <c r="M45" s="270">
        <f t="shared" si="9"/>
        <v>0</v>
      </c>
      <c r="N45" s="243"/>
      <c r="O45" s="244"/>
      <c r="P45" s="271">
        <f t="shared" si="10"/>
        <v>0</v>
      </c>
      <c r="Q45" s="243"/>
      <c r="R45" s="244"/>
      <c r="S45" s="271">
        <f t="shared" si="11"/>
        <v>0</v>
      </c>
      <c r="T45" s="247"/>
      <c r="U45" s="244"/>
      <c r="V45" s="270">
        <f t="shared" si="12"/>
        <v>0</v>
      </c>
      <c r="W45" s="243"/>
      <c r="X45" s="244"/>
      <c r="Y45" s="271">
        <f t="shared" si="13"/>
        <v>0</v>
      </c>
      <c r="Z45" s="243"/>
      <c r="AA45" s="244"/>
      <c r="AB45" s="271">
        <f t="shared" si="14"/>
        <v>0</v>
      </c>
      <c r="AC45" s="243"/>
      <c r="AD45" s="244"/>
      <c r="AE45" s="271">
        <f t="shared" si="15"/>
        <v>0</v>
      </c>
      <c r="AF45" s="243"/>
      <c r="AG45" s="244"/>
      <c r="AH45" s="271">
        <f t="shared" si="16"/>
        <v>0</v>
      </c>
      <c r="AI45" s="256">
        <f t="shared" si="6"/>
        <v>0</v>
      </c>
      <c r="AJ45" s="257">
        <f t="shared" si="6"/>
        <v>0</v>
      </c>
      <c r="AK45" s="40">
        <f t="shared" si="6"/>
        <v>0</v>
      </c>
    </row>
    <row r="46" spans="1:38">
      <c r="A46" s="1443" t="str">
        <f>IF('Summary - SS'!A39:D39&lt;&gt;"",'Summary - SS'!A39:D39,"")</f>
        <v/>
      </c>
      <c r="B46" s="1444"/>
      <c r="C46" s="1444"/>
      <c r="D46" s="1444"/>
      <c r="E46" s="233"/>
      <c r="F46" s="244"/>
      <c r="G46" s="271">
        <f>E46+F46</f>
        <v>0</v>
      </c>
      <c r="H46" s="235"/>
      <c r="I46" s="244"/>
      <c r="J46" s="271">
        <f>H46+I46</f>
        <v>0</v>
      </c>
      <c r="K46" s="235"/>
      <c r="L46" s="244"/>
      <c r="M46" s="270">
        <f>K46+L46</f>
        <v>0</v>
      </c>
      <c r="N46" s="233"/>
      <c r="O46" s="244"/>
      <c r="P46" s="271">
        <f>N46+O46</f>
        <v>0</v>
      </c>
      <c r="Q46" s="233"/>
      <c r="R46" s="244"/>
      <c r="S46" s="271">
        <f>Q46+R46</f>
        <v>0</v>
      </c>
      <c r="T46" s="235"/>
      <c r="U46" s="244"/>
      <c r="V46" s="270">
        <f>T46+U46</f>
        <v>0</v>
      </c>
      <c r="W46" s="233"/>
      <c r="X46" s="244"/>
      <c r="Y46" s="271">
        <f>W46+X46</f>
        <v>0</v>
      </c>
      <c r="Z46" s="233"/>
      <c r="AA46" s="244"/>
      <c r="AB46" s="271">
        <f>Z46+AA46</f>
        <v>0</v>
      </c>
      <c r="AC46" s="233"/>
      <c r="AD46" s="244"/>
      <c r="AE46" s="271">
        <f>AC46+AD46</f>
        <v>0</v>
      </c>
      <c r="AF46" s="233"/>
      <c r="AG46" s="244"/>
      <c r="AH46" s="271">
        <f>AF46+AG46</f>
        <v>0</v>
      </c>
      <c r="AI46" s="256">
        <f t="shared" si="6"/>
        <v>0</v>
      </c>
      <c r="AJ46" s="257">
        <f t="shared" si="6"/>
        <v>0</v>
      </c>
      <c r="AK46" s="40">
        <f t="shared" si="6"/>
        <v>0</v>
      </c>
    </row>
    <row r="47" spans="1:38">
      <c r="A47" s="1443" t="str">
        <f>IF('Summary - SS'!A40:D40&lt;&gt;"",'Summary - SS'!A40:D40,"")</f>
        <v/>
      </c>
      <c r="B47" s="1444"/>
      <c r="C47" s="1444"/>
      <c r="D47" s="1444"/>
      <c r="E47" s="233"/>
      <c r="F47" s="244"/>
      <c r="G47" s="271">
        <f t="shared" ref="G47:G48" si="17">E47+F47</f>
        <v>0</v>
      </c>
      <c r="H47" s="235"/>
      <c r="I47" s="244"/>
      <c r="J47" s="271">
        <f t="shared" ref="J47:J48" si="18">H47+I47</f>
        <v>0</v>
      </c>
      <c r="K47" s="235"/>
      <c r="L47" s="244"/>
      <c r="M47" s="270">
        <f t="shared" ref="M47:M48" si="19">K47+L47</f>
        <v>0</v>
      </c>
      <c r="N47" s="233"/>
      <c r="O47" s="244"/>
      <c r="P47" s="271">
        <f t="shared" ref="P47:P48" si="20">N47+O47</f>
        <v>0</v>
      </c>
      <c r="Q47" s="233"/>
      <c r="R47" s="244"/>
      <c r="S47" s="271">
        <f t="shared" ref="S47:S48" si="21">Q47+R47</f>
        <v>0</v>
      </c>
      <c r="T47" s="235"/>
      <c r="U47" s="244"/>
      <c r="V47" s="270">
        <f t="shared" ref="V47:V48" si="22">T47+U47</f>
        <v>0</v>
      </c>
      <c r="W47" s="233"/>
      <c r="X47" s="244"/>
      <c r="Y47" s="271">
        <f t="shared" ref="Y47:Y48" si="23">W47+X47</f>
        <v>0</v>
      </c>
      <c r="Z47" s="233"/>
      <c r="AA47" s="244"/>
      <c r="AB47" s="271">
        <f t="shared" ref="AB47:AB48" si="24">Z47+AA47</f>
        <v>0</v>
      </c>
      <c r="AC47" s="233"/>
      <c r="AD47" s="244"/>
      <c r="AE47" s="271">
        <f t="shared" ref="AE47:AE48" si="25">AC47+AD47</f>
        <v>0</v>
      </c>
      <c r="AF47" s="233"/>
      <c r="AG47" s="244"/>
      <c r="AH47" s="271">
        <f t="shared" ref="AH47:AH48" si="26">AF47+AG47</f>
        <v>0</v>
      </c>
      <c r="AI47" s="256">
        <f t="shared" si="6"/>
        <v>0</v>
      </c>
      <c r="AJ47" s="257">
        <f t="shared" si="6"/>
        <v>0</v>
      </c>
      <c r="AK47" s="40">
        <f t="shared" si="6"/>
        <v>0</v>
      </c>
    </row>
    <row r="48" spans="1:38">
      <c r="A48" s="1443" t="str">
        <f>IF('Summary - SS'!A41:D41&lt;&gt;"",'Summary - SS'!A41:D41,"")</f>
        <v/>
      </c>
      <c r="B48" s="1444"/>
      <c r="C48" s="1444"/>
      <c r="D48" s="1444"/>
      <c r="E48" s="233"/>
      <c r="F48" s="244"/>
      <c r="G48" s="271">
        <f t="shared" si="17"/>
        <v>0</v>
      </c>
      <c r="H48" s="235"/>
      <c r="I48" s="244"/>
      <c r="J48" s="271">
        <f t="shared" si="18"/>
        <v>0</v>
      </c>
      <c r="K48" s="235"/>
      <c r="L48" s="244"/>
      <c r="M48" s="270">
        <f t="shared" si="19"/>
        <v>0</v>
      </c>
      <c r="N48" s="233"/>
      <c r="O48" s="244"/>
      <c r="P48" s="271">
        <f t="shared" si="20"/>
        <v>0</v>
      </c>
      <c r="Q48" s="233"/>
      <c r="R48" s="244"/>
      <c r="S48" s="271">
        <f t="shared" si="21"/>
        <v>0</v>
      </c>
      <c r="T48" s="235"/>
      <c r="U48" s="244"/>
      <c r="V48" s="270">
        <f t="shared" si="22"/>
        <v>0</v>
      </c>
      <c r="W48" s="233"/>
      <c r="X48" s="244"/>
      <c r="Y48" s="271">
        <f t="shared" si="23"/>
        <v>0</v>
      </c>
      <c r="Z48" s="233"/>
      <c r="AA48" s="244"/>
      <c r="AB48" s="271">
        <f t="shared" si="24"/>
        <v>0</v>
      </c>
      <c r="AC48" s="233"/>
      <c r="AD48" s="244"/>
      <c r="AE48" s="271">
        <f t="shared" si="25"/>
        <v>0</v>
      </c>
      <c r="AF48" s="233"/>
      <c r="AG48" s="244"/>
      <c r="AH48" s="271">
        <f t="shared" si="26"/>
        <v>0</v>
      </c>
      <c r="AI48" s="256">
        <f t="shared" si="6"/>
        <v>0</v>
      </c>
      <c r="AJ48" s="257">
        <f t="shared" si="6"/>
        <v>0</v>
      </c>
      <c r="AK48" s="40">
        <f t="shared" si="6"/>
        <v>0</v>
      </c>
    </row>
    <row r="49" spans="1:39">
      <c r="A49" s="1443" t="str">
        <f>IF('Summary - SS'!A42:D42&lt;&gt;"",'Summary - SS'!A42:D42,"")</f>
        <v/>
      </c>
      <c r="B49" s="1444"/>
      <c r="C49" s="1444"/>
      <c r="D49" s="1444"/>
      <c r="E49" s="233"/>
      <c r="F49" s="244"/>
      <c r="G49" s="271">
        <f>E49+F49</f>
        <v>0</v>
      </c>
      <c r="H49" s="235"/>
      <c r="I49" s="244"/>
      <c r="J49" s="271">
        <f>H49+I49</f>
        <v>0</v>
      </c>
      <c r="K49" s="235"/>
      <c r="L49" s="244"/>
      <c r="M49" s="270">
        <f>K49+L49</f>
        <v>0</v>
      </c>
      <c r="N49" s="233"/>
      <c r="O49" s="244"/>
      <c r="P49" s="271">
        <f>N49+O49</f>
        <v>0</v>
      </c>
      <c r="Q49" s="233"/>
      <c r="R49" s="244"/>
      <c r="S49" s="271">
        <f>Q49+R49</f>
        <v>0</v>
      </c>
      <c r="T49" s="235"/>
      <c r="U49" s="244"/>
      <c r="V49" s="270">
        <f>T49+U49</f>
        <v>0</v>
      </c>
      <c r="W49" s="233"/>
      <c r="X49" s="244"/>
      <c r="Y49" s="271">
        <f>W49+X49</f>
        <v>0</v>
      </c>
      <c r="Z49" s="233"/>
      <c r="AA49" s="244"/>
      <c r="AB49" s="271">
        <f>Z49+AA49</f>
        <v>0</v>
      </c>
      <c r="AC49" s="233"/>
      <c r="AD49" s="244"/>
      <c r="AE49" s="271">
        <f>AC49+AD49</f>
        <v>0</v>
      </c>
      <c r="AF49" s="233"/>
      <c r="AG49" s="244"/>
      <c r="AH49" s="271">
        <f>AF49+AG49</f>
        <v>0</v>
      </c>
      <c r="AI49" s="256">
        <f t="shared" si="6"/>
        <v>0</v>
      </c>
      <c r="AJ49" s="257">
        <f t="shared" si="6"/>
        <v>0</v>
      </c>
      <c r="AK49" s="45">
        <f t="shared" si="6"/>
        <v>0</v>
      </c>
    </row>
    <row r="50" spans="1:39">
      <c r="A50" s="1443" t="str">
        <f>IF('Summary - SS'!A43:D43&lt;&gt;"",'Summary - SS'!A43:D43,"")</f>
        <v/>
      </c>
      <c r="B50" s="1444"/>
      <c r="C50" s="1444"/>
      <c r="D50" s="1444"/>
      <c r="E50" s="233"/>
      <c r="F50" s="244"/>
      <c r="G50" s="271">
        <f>E50+F50</f>
        <v>0</v>
      </c>
      <c r="H50" s="235"/>
      <c r="I50" s="244"/>
      <c r="J50" s="271">
        <f>H50+I50</f>
        <v>0</v>
      </c>
      <c r="K50" s="235"/>
      <c r="L50" s="244"/>
      <c r="M50" s="270">
        <f>K50+L50</f>
        <v>0</v>
      </c>
      <c r="N50" s="233"/>
      <c r="O50" s="244"/>
      <c r="P50" s="271">
        <f>N50+O50</f>
        <v>0</v>
      </c>
      <c r="Q50" s="233"/>
      <c r="R50" s="244"/>
      <c r="S50" s="271">
        <f>Q50+R50</f>
        <v>0</v>
      </c>
      <c r="T50" s="235"/>
      <c r="U50" s="244"/>
      <c r="V50" s="270">
        <f>T50+U50</f>
        <v>0</v>
      </c>
      <c r="W50" s="233"/>
      <c r="X50" s="244"/>
      <c r="Y50" s="271">
        <f>W50+X50</f>
        <v>0</v>
      </c>
      <c r="Z50" s="233"/>
      <c r="AA50" s="244"/>
      <c r="AB50" s="271">
        <f>Z50+AA50</f>
        <v>0</v>
      </c>
      <c r="AC50" s="233"/>
      <c r="AD50" s="244"/>
      <c r="AE50" s="271">
        <f>AC50+AD50</f>
        <v>0</v>
      </c>
      <c r="AF50" s="233"/>
      <c r="AG50" s="244"/>
      <c r="AH50" s="271">
        <f>AF50+AG50</f>
        <v>0</v>
      </c>
      <c r="AI50" s="256">
        <f t="shared" si="6"/>
        <v>0</v>
      </c>
      <c r="AJ50" s="257">
        <f t="shared" si="6"/>
        <v>0</v>
      </c>
      <c r="AK50" s="45">
        <f>SUM(G50,J50,M50,P50,S50,V50,Y50,AB50,AE50,AH50)</f>
        <v>0</v>
      </c>
    </row>
    <row r="51" spans="1:39">
      <c r="A51" s="1443" t="str">
        <f>IF('Summary - SS'!A44:D44&lt;&gt;"",'Summary - SS'!A44:D44,"")</f>
        <v/>
      </c>
      <c r="B51" s="1444"/>
      <c r="C51" s="1444"/>
      <c r="D51" s="1444"/>
      <c r="E51" s="233"/>
      <c r="F51" s="244"/>
      <c r="G51" s="271">
        <f t="shared" ref="G51:G52" si="27">E51+F51</f>
        <v>0</v>
      </c>
      <c r="H51" s="235"/>
      <c r="I51" s="244"/>
      <c r="J51" s="271">
        <f t="shared" ref="J51:J52" si="28">H51+I51</f>
        <v>0</v>
      </c>
      <c r="K51" s="235"/>
      <c r="L51" s="244"/>
      <c r="M51" s="270">
        <f t="shared" ref="M51:M52" si="29">K51+L51</f>
        <v>0</v>
      </c>
      <c r="N51" s="233"/>
      <c r="O51" s="244"/>
      <c r="P51" s="271">
        <f t="shared" ref="P51:P52" si="30">N51+O51</f>
        <v>0</v>
      </c>
      <c r="Q51" s="233"/>
      <c r="R51" s="244"/>
      <c r="S51" s="271">
        <f t="shared" ref="S51:S52" si="31">Q51+R51</f>
        <v>0</v>
      </c>
      <c r="T51" s="235"/>
      <c r="U51" s="244"/>
      <c r="V51" s="270">
        <f t="shared" ref="V51:V52" si="32">T51+U51</f>
        <v>0</v>
      </c>
      <c r="W51" s="233"/>
      <c r="X51" s="244"/>
      <c r="Y51" s="271">
        <f t="shared" ref="Y51:Y52" si="33">W51+X51</f>
        <v>0</v>
      </c>
      <c r="Z51" s="233"/>
      <c r="AA51" s="244"/>
      <c r="AB51" s="271">
        <f t="shared" ref="AB51:AB52" si="34">Z51+AA51</f>
        <v>0</v>
      </c>
      <c r="AC51" s="233"/>
      <c r="AD51" s="244"/>
      <c r="AE51" s="271">
        <f t="shared" ref="AE51:AE52" si="35">AC51+AD51</f>
        <v>0</v>
      </c>
      <c r="AF51" s="233"/>
      <c r="AG51" s="244"/>
      <c r="AH51" s="271">
        <f t="shared" ref="AH51:AH52" si="36">AF51+AG51</f>
        <v>0</v>
      </c>
      <c r="AI51" s="256">
        <f t="shared" si="6"/>
        <v>0</v>
      </c>
      <c r="AJ51" s="257">
        <f t="shared" si="6"/>
        <v>0</v>
      </c>
      <c r="AK51" s="45">
        <f t="shared" si="6"/>
        <v>0</v>
      </c>
    </row>
    <row r="52" spans="1:39">
      <c r="A52" s="1443" t="str">
        <f>IF('Summary - SS'!A45:D45&lt;&gt;"",'Summary - SS'!A45:D45,"")</f>
        <v/>
      </c>
      <c r="B52" s="1444"/>
      <c r="C52" s="1444"/>
      <c r="D52" s="1444"/>
      <c r="E52" s="233"/>
      <c r="F52" s="244"/>
      <c r="G52" s="271">
        <f t="shared" si="27"/>
        <v>0</v>
      </c>
      <c r="H52" s="235"/>
      <c r="I52" s="244"/>
      <c r="J52" s="271">
        <f t="shared" si="28"/>
        <v>0</v>
      </c>
      <c r="K52" s="235"/>
      <c r="L52" s="244"/>
      <c r="M52" s="270">
        <f t="shared" si="29"/>
        <v>0</v>
      </c>
      <c r="N52" s="233"/>
      <c r="O52" s="244"/>
      <c r="P52" s="271">
        <f t="shared" si="30"/>
        <v>0</v>
      </c>
      <c r="Q52" s="233"/>
      <c r="R52" s="244"/>
      <c r="S52" s="271">
        <f t="shared" si="31"/>
        <v>0</v>
      </c>
      <c r="T52" s="235"/>
      <c r="U52" s="244"/>
      <c r="V52" s="270">
        <f t="shared" si="32"/>
        <v>0</v>
      </c>
      <c r="W52" s="233"/>
      <c r="X52" s="244"/>
      <c r="Y52" s="271">
        <f t="shared" si="33"/>
        <v>0</v>
      </c>
      <c r="Z52" s="233"/>
      <c r="AA52" s="244"/>
      <c r="AB52" s="271">
        <f t="shared" si="34"/>
        <v>0</v>
      </c>
      <c r="AC52" s="233"/>
      <c r="AD52" s="244"/>
      <c r="AE52" s="271">
        <f t="shared" si="35"/>
        <v>0</v>
      </c>
      <c r="AF52" s="233"/>
      <c r="AG52" s="244"/>
      <c r="AH52" s="271">
        <f t="shared" si="36"/>
        <v>0</v>
      </c>
      <c r="AI52" s="256">
        <f t="shared" si="6"/>
        <v>0</v>
      </c>
      <c r="AJ52" s="257">
        <f t="shared" si="6"/>
        <v>0</v>
      </c>
      <c r="AK52" s="45">
        <f t="shared" si="6"/>
        <v>0</v>
      </c>
    </row>
    <row r="53" spans="1:39" s="32" customFormat="1">
      <c r="A53" s="1451" t="s">
        <v>272</v>
      </c>
      <c r="B53" s="1452"/>
      <c r="C53" s="1452"/>
      <c r="D53" s="1452"/>
      <c r="E53" s="598">
        <f t="shared" ref="E53:AH53" si="37">ROUND(SUM(E34:E52),0)</f>
        <v>0</v>
      </c>
      <c r="F53" s="599">
        <f t="shared" si="37"/>
        <v>0</v>
      </c>
      <c r="G53" s="600">
        <f t="shared" si="37"/>
        <v>0</v>
      </c>
      <c r="H53" s="601">
        <f t="shared" si="37"/>
        <v>0</v>
      </c>
      <c r="I53" s="599">
        <f t="shared" si="37"/>
        <v>0</v>
      </c>
      <c r="J53" s="600">
        <f t="shared" si="37"/>
        <v>0</v>
      </c>
      <c r="K53" s="601">
        <f t="shared" si="37"/>
        <v>0</v>
      </c>
      <c r="L53" s="599">
        <f t="shared" si="37"/>
        <v>0</v>
      </c>
      <c r="M53" s="602">
        <f t="shared" si="37"/>
        <v>0</v>
      </c>
      <c r="N53" s="598">
        <f t="shared" si="37"/>
        <v>0</v>
      </c>
      <c r="O53" s="599">
        <f t="shared" si="37"/>
        <v>0</v>
      </c>
      <c r="P53" s="600">
        <f t="shared" si="37"/>
        <v>0</v>
      </c>
      <c r="Q53" s="598">
        <f t="shared" si="37"/>
        <v>0</v>
      </c>
      <c r="R53" s="599">
        <f t="shared" si="37"/>
        <v>0</v>
      </c>
      <c r="S53" s="600">
        <f t="shared" si="37"/>
        <v>0</v>
      </c>
      <c r="T53" s="601">
        <f t="shared" si="37"/>
        <v>0</v>
      </c>
      <c r="U53" s="599">
        <f t="shared" si="37"/>
        <v>0</v>
      </c>
      <c r="V53" s="602">
        <f t="shared" si="37"/>
        <v>0</v>
      </c>
      <c r="W53" s="598">
        <f t="shared" si="37"/>
        <v>0</v>
      </c>
      <c r="X53" s="599">
        <f t="shared" si="37"/>
        <v>0</v>
      </c>
      <c r="Y53" s="600">
        <f t="shared" si="37"/>
        <v>0</v>
      </c>
      <c r="Z53" s="601">
        <f t="shared" si="37"/>
        <v>0</v>
      </c>
      <c r="AA53" s="599">
        <f t="shared" si="37"/>
        <v>0</v>
      </c>
      <c r="AB53" s="600">
        <f t="shared" si="37"/>
        <v>0</v>
      </c>
      <c r="AC53" s="598">
        <f t="shared" si="37"/>
        <v>0</v>
      </c>
      <c r="AD53" s="599">
        <f t="shared" si="37"/>
        <v>0</v>
      </c>
      <c r="AE53" s="600">
        <f t="shared" si="37"/>
        <v>0</v>
      </c>
      <c r="AF53" s="598">
        <f t="shared" si="37"/>
        <v>0</v>
      </c>
      <c r="AG53" s="599">
        <f t="shared" si="37"/>
        <v>0</v>
      </c>
      <c r="AH53" s="604">
        <f t="shared" si="37"/>
        <v>0</v>
      </c>
      <c r="AI53" s="606">
        <f>SUM(E53,H53,K53,N53,Q53,T53,W53,Z53,AC53,AF53)</f>
        <v>0</v>
      </c>
      <c r="AJ53" s="607">
        <f>SUM(F53,I53,L53,O53,R53,U53,X53,AA53,AD53,AG53)</f>
        <v>0</v>
      </c>
      <c r="AK53" s="603">
        <f>SUM(G53,J53,M53,P53,S53,V53,Y53,AB53,AE53,AH53)</f>
        <v>0</v>
      </c>
      <c r="AL53" s="184"/>
      <c r="AM53" s="184"/>
    </row>
    <row r="54" spans="1:39" ht="9" customHeight="1">
      <c r="A54" s="1306"/>
      <c r="B54" s="1306"/>
      <c r="C54" s="1306"/>
      <c r="D54" s="1306"/>
      <c r="E54" s="613"/>
      <c r="F54" s="608"/>
      <c r="G54" s="609"/>
      <c r="H54" s="608"/>
      <c r="I54" s="608"/>
      <c r="J54" s="609"/>
      <c r="K54" s="608"/>
      <c r="L54" s="608"/>
      <c r="M54" s="609"/>
      <c r="N54" s="608"/>
      <c r="O54" s="608"/>
      <c r="P54" s="609"/>
      <c r="Q54" s="608"/>
      <c r="R54" s="608"/>
      <c r="S54" s="609"/>
      <c r="T54" s="608"/>
      <c r="U54" s="608"/>
      <c r="V54" s="609"/>
      <c r="W54" s="608"/>
      <c r="X54" s="608"/>
      <c r="Y54" s="609"/>
      <c r="Z54" s="608"/>
      <c r="AA54" s="608"/>
      <c r="AB54" s="609"/>
      <c r="AC54" s="608"/>
      <c r="AD54" s="608"/>
      <c r="AE54" s="609"/>
      <c r="AF54" s="608"/>
      <c r="AG54" s="608"/>
      <c r="AH54" s="609"/>
      <c r="AI54" s="609"/>
      <c r="AJ54" s="608"/>
      <c r="AK54" s="611"/>
      <c r="AM54" s="47"/>
    </row>
    <row r="55" spans="1:39" ht="15.75" customHeight="1">
      <c r="A55" s="1307" t="s">
        <v>273</v>
      </c>
      <c r="B55" s="1307"/>
      <c r="C55" s="1307"/>
      <c r="D55" s="1307"/>
      <c r="E55" s="612"/>
      <c r="F55" s="610"/>
      <c r="G55" s="270"/>
      <c r="H55" s="605"/>
      <c r="I55" s="610"/>
      <c r="J55" s="270"/>
      <c r="K55" s="605"/>
      <c r="L55" s="610"/>
      <c r="M55" s="270"/>
      <c r="N55" s="605"/>
      <c r="O55" s="610"/>
      <c r="P55" s="270"/>
      <c r="Q55" s="610"/>
      <c r="R55" s="610"/>
      <c r="S55" s="270"/>
      <c r="T55" s="605"/>
      <c r="U55" s="610"/>
      <c r="V55" s="270"/>
      <c r="W55" s="605"/>
      <c r="X55" s="610"/>
      <c r="Y55" s="270"/>
      <c r="Z55" s="605"/>
      <c r="AA55" s="610"/>
      <c r="AB55" s="270"/>
      <c r="AC55" s="605"/>
      <c r="AD55" s="610"/>
      <c r="AE55" s="270"/>
      <c r="AF55" s="605"/>
      <c r="AG55" s="610"/>
      <c r="AH55" s="270"/>
      <c r="AI55" s="256"/>
      <c r="AJ55" s="374"/>
      <c r="AK55" s="424"/>
      <c r="AM55" s="46"/>
    </row>
    <row r="56" spans="1:39">
      <c r="A56" s="1318" t="str">
        <f>IF('Summary - SS'!A49:D49&lt;&gt;"",'Summary - SS'!A49:D49,"")</f>
        <v/>
      </c>
      <c r="B56" s="1318"/>
      <c r="C56" s="1318"/>
      <c r="D56" s="1318"/>
      <c r="E56" s="233"/>
      <c r="F56" s="234"/>
      <c r="G56" s="424">
        <f t="shared" ref="G56:G59" si="38">E56+F56</f>
        <v>0</v>
      </c>
      <c r="H56" s="235"/>
      <c r="I56" s="234"/>
      <c r="J56" s="424">
        <f t="shared" ref="J56:J59" si="39">H56+I56</f>
        <v>0</v>
      </c>
      <c r="K56" s="235"/>
      <c r="L56" s="234"/>
      <c r="M56" s="425">
        <f t="shared" ref="M56:M59" si="40">K56+L56</f>
        <v>0</v>
      </c>
      <c r="N56" s="233"/>
      <c r="O56" s="234"/>
      <c r="P56" s="424">
        <f t="shared" ref="P56:P59" si="41">N56+O56</f>
        <v>0</v>
      </c>
      <c r="Q56" s="233"/>
      <c r="R56" s="234"/>
      <c r="S56" s="424">
        <f t="shared" ref="S56:S59" si="42">Q56+R56</f>
        <v>0</v>
      </c>
      <c r="T56" s="235"/>
      <c r="U56" s="234"/>
      <c r="V56" s="425">
        <f t="shared" ref="V56:V59" si="43">T56+U56</f>
        <v>0</v>
      </c>
      <c r="W56" s="233"/>
      <c r="X56" s="234"/>
      <c r="Y56" s="424">
        <f t="shared" ref="Y56:Y59" si="44">W56+X56</f>
        <v>0</v>
      </c>
      <c r="Z56" s="233"/>
      <c r="AA56" s="234"/>
      <c r="AB56" s="424">
        <f t="shared" ref="AB56:AB59" si="45">Z56+AA56</f>
        <v>0</v>
      </c>
      <c r="AC56" s="233"/>
      <c r="AD56" s="234"/>
      <c r="AE56" s="424">
        <f t="shared" ref="AE56:AE59" si="46">AC56+AD56</f>
        <v>0</v>
      </c>
      <c r="AF56" s="233"/>
      <c r="AG56" s="234"/>
      <c r="AH56" s="424">
        <f t="shared" ref="AH56:AH59" si="47">AF56+AG56</f>
        <v>0</v>
      </c>
      <c r="AI56" s="425">
        <f t="shared" ref="AI56:AK62" si="48">SUM(E56,H56,K56,N56,Q56,T56,W56,Z56,AC56,AF56)</f>
        <v>0</v>
      </c>
      <c r="AJ56" s="185">
        <f t="shared" si="48"/>
        <v>0</v>
      </c>
      <c r="AK56" s="424">
        <f t="shared" si="48"/>
        <v>0</v>
      </c>
      <c r="AM56" s="41"/>
    </row>
    <row r="57" spans="1:39">
      <c r="A57" s="1318" t="str">
        <f>IF('Summary - SS'!A50:D50&lt;&gt;"",'Summary - SS'!A50:D50,"")</f>
        <v/>
      </c>
      <c r="B57" s="1318"/>
      <c r="C57" s="1318"/>
      <c r="D57" s="1318"/>
      <c r="E57" s="233"/>
      <c r="F57" s="234"/>
      <c r="G57" s="424">
        <f t="shared" si="38"/>
        <v>0</v>
      </c>
      <c r="H57" s="235"/>
      <c r="I57" s="234"/>
      <c r="J57" s="424">
        <f t="shared" si="39"/>
        <v>0</v>
      </c>
      <c r="K57" s="235"/>
      <c r="L57" s="234"/>
      <c r="M57" s="425">
        <f t="shared" si="40"/>
        <v>0</v>
      </c>
      <c r="N57" s="233"/>
      <c r="O57" s="234"/>
      <c r="P57" s="424">
        <f t="shared" si="41"/>
        <v>0</v>
      </c>
      <c r="Q57" s="233"/>
      <c r="R57" s="234"/>
      <c r="S57" s="424">
        <f t="shared" si="42"/>
        <v>0</v>
      </c>
      <c r="T57" s="235"/>
      <c r="U57" s="234"/>
      <c r="V57" s="425">
        <f t="shared" si="43"/>
        <v>0</v>
      </c>
      <c r="W57" s="233"/>
      <c r="X57" s="234"/>
      <c r="Y57" s="424">
        <f t="shared" si="44"/>
        <v>0</v>
      </c>
      <c r="Z57" s="233"/>
      <c r="AA57" s="234"/>
      <c r="AB57" s="424">
        <f t="shared" si="45"/>
        <v>0</v>
      </c>
      <c r="AC57" s="233"/>
      <c r="AD57" s="234"/>
      <c r="AE57" s="424">
        <f t="shared" si="46"/>
        <v>0</v>
      </c>
      <c r="AF57" s="233"/>
      <c r="AG57" s="234"/>
      <c r="AH57" s="424">
        <f t="shared" si="47"/>
        <v>0</v>
      </c>
      <c r="AI57" s="425">
        <f t="shared" si="48"/>
        <v>0</v>
      </c>
      <c r="AJ57" s="426">
        <f t="shared" si="48"/>
        <v>0</v>
      </c>
      <c r="AK57" s="45">
        <f t="shared" si="48"/>
        <v>0</v>
      </c>
      <c r="AM57" s="41"/>
    </row>
    <row r="58" spans="1:39">
      <c r="A58" s="1318" t="str">
        <f>IF('Summary - SS'!A51:D51&lt;&gt;"",'Summary - SS'!A51:D51,"")</f>
        <v/>
      </c>
      <c r="B58" s="1318"/>
      <c r="C58" s="1318"/>
      <c r="D58" s="1318"/>
      <c r="E58" s="233"/>
      <c r="F58" s="234"/>
      <c r="G58" s="424">
        <f t="shared" si="38"/>
        <v>0</v>
      </c>
      <c r="H58" s="235"/>
      <c r="I58" s="234"/>
      <c r="J58" s="424">
        <f t="shared" si="39"/>
        <v>0</v>
      </c>
      <c r="K58" s="235"/>
      <c r="L58" s="234"/>
      <c r="M58" s="425">
        <f t="shared" si="40"/>
        <v>0</v>
      </c>
      <c r="N58" s="233"/>
      <c r="O58" s="234"/>
      <c r="P58" s="424">
        <f t="shared" si="41"/>
        <v>0</v>
      </c>
      <c r="Q58" s="233"/>
      <c r="R58" s="234"/>
      <c r="S58" s="424">
        <f t="shared" si="42"/>
        <v>0</v>
      </c>
      <c r="T58" s="235"/>
      <c r="U58" s="234"/>
      <c r="V58" s="425">
        <f t="shared" si="43"/>
        <v>0</v>
      </c>
      <c r="W58" s="233"/>
      <c r="X58" s="234"/>
      <c r="Y58" s="424">
        <f t="shared" si="44"/>
        <v>0</v>
      </c>
      <c r="Z58" s="233"/>
      <c r="AA58" s="234"/>
      <c r="AB58" s="424">
        <f t="shared" si="45"/>
        <v>0</v>
      </c>
      <c r="AC58" s="233"/>
      <c r="AD58" s="234"/>
      <c r="AE58" s="424">
        <f t="shared" si="46"/>
        <v>0</v>
      </c>
      <c r="AF58" s="233"/>
      <c r="AG58" s="234"/>
      <c r="AH58" s="424">
        <f t="shared" si="47"/>
        <v>0</v>
      </c>
      <c r="AI58" s="425">
        <f t="shared" si="48"/>
        <v>0</v>
      </c>
      <c r="AJ58" s="426">
        <f t="shared" si="48"/>
        <v>0</v>
      </c>
      <c r="AK58" s="45">
        <f t="shared" si="48"/>
        <v>0</v>
      </c>
    </row>
    <row r="59" spans="1:39">
      <c r="A59" s="1193" t="str">
        <f>IF('Summary - SS'!A52:D52&lt;&gt;"",'Summary - SS'!A52:D52,"")</f>
        <v/>
      </c>
      <c r="B59" s="1193"/>
      <c r="C59" s="1193"/>
      <c r="D59" s="1193"/>
      <c r="E59" s="233"/>
      <c r="F59" s="234"/>
      <c r="G59" s="424">
        <f t="shared" si="38"/>
        <v>0</v>
      </c>
      <c r="H59" s="235"/>
      <c r="I59" s="234"/>
      <c r="J59" s="424">
        <f t="shared" si="39"/>
        <v>0</v>
      </c>
      <c r="K59" s="235"/>
      <c r="L59" s="234"/>
      <c r="M59" s="425">
        <f t="shared" si="40"/>
        <v>0</v>
      </c>
      <c r="N59" s="233"/>
      <c r="O59" s="234"/>
      <c r="P59" s="424">
        <f t="shared" si="41"/>
        <v>0</v>
      </c>
      <c r="Q59" s="233"/>
      <c r="R59" s="234"/>
      <c r="S59" s="424">
        <f t="shared" si="42"/>
        <v>0</v>
      </c>
      <c r="T59" s="235"/>
      <c r="U59" s="234"/>
      <c r="V59" s="425">
        <f t="shared" si="43"/>
        <v>0</v>
      </c>
      <c r="W59" s="233"/>
      <c r="X59" s="234"/>
      <c r="Y59" s="424">
        <f t="shared" si="44"/>
        <v>0</v>
      </c>
      <c r="Z59" s="233"/>
      <c r="AA59" s="234"/>
      <c r="AB59" s="424">
        <f t="shared" si="45"/>
        <v>0</v>
      </c>
      <c r="AC59" s="233"/>
      <c r="AD59" s="234"/>
      <c r="AE59" s="424">
        <f t="shared" si="46"/>
        <v>0</v>
      </c>
      <c r="AF59" s="233"/>
      <c r="AG59" s="234"/>
      <c r="AH59" s="424">
        <f t="shared" si="47"/>
        <v>0</v>
      </c>
      <c r="AI59" s="425">
        <f t="shared" si="48"/>
        <v>0</v>
      </c>
      <c r="AJ59" s="426">
        <f t="shared" si="48"/>
        <v>0</v>
      </c>
      <c r="AK59" s="45">
        <f t="shared" si="48"/>
        <v>0</v>
      </c>
    </row>
    <row r="60" spans="1:39" ht="18" customHeight="1">
      <c r="A60" s="1193" t="s">
        <v>274</v>
      </c>
      <c r="B60" s="1193"/>
      <c r="C60" s="1193"/>
      <c r="D60" s="1193"/>
      <c r="E60" s="284">
        <f t="shared" ref="E60:AH60" si="49">ROUND(SUM(E55:E59),0)</f>
        <v>0</v>
      </c>
      <c r="F60" s="285">
        <f t="shared" si="49"/>
        <v>0</v>
      </c>
      <c r="G60" s="286">
        <f t="shared" si="49"/>
        <v>0</v>
      </c>
      <c r="H60" s="287">
        <f t="shared" si="49"/>
        <v>0</v>
      </c>
      <c r="I60" s="285">
        <f t="shared" si="49"/>
        <v>0</v>
      </c>
      <c r="J60" s="286">
        <f t="shared" si="49"/>
        <v>0</v>
      </c>
      <c r="K60" s="287">
        <f t="shared" si="49"/>
        <v>0</v>
      </c>
      <c r="L60" s="285">
        <f t="shared" si="49"/>
        <v>0</v>
      </c>
      <c r="M60" s="261">
        <f t="shared" si="49"/>
        <v>0</v>
      </c>
      <c r="N60" s="284">
        <f t="shared" si="49"/>
        <v>0</v>
      </c>
      <c r="O60" s="285">
        <f t="shared" si="49"/>
        <v>0</v>
      </c>
      <c r="P60" s="286">
        <f t="shared" si="49"/>
        <v>0</v>
      </c>
      <c r="Q60" s="284">
        <f t="shared" si="49"/>
        <v>0</v>
      </c>
      <c r="R60" s="285">
        <f t="shared" si="49"/>
        <v>0</v>
      </c>
      <c r="S60" s="286">
        <f t="shared" si="49"/>
        <v>0</v>
      </c>
      <c r="T60" s="287">
        <f t="shared" si="49"/>
        <v>0</v>
      </c>
      <c r="U60" s="285">
        <f t="shared" si="49"/>
        <v>0</v>
      </c>
      <c r="V60" s="261">
        <f t="shared" si="49"/>
        <v>0</v>
      </c>
      <c r="W60" s="284">
        <f t="shared" si="49"/>
        <v>0</v>
      </c>
      <c r="X60" s="285">
        <f t="shared" si="49"/>
        <v>0</v>
      </c>
      <c r="Y60" s="286">
        <f t="shared" si="49"/>
        <v>0</v>
      </c>
      <c r="Z60" s="284">
        <f t="shared" si="49"/>
        <v>0</v>
      </c>
      <c r="AA60" s="285">
        <f t="shared" si="49"/>
        <v>0</v>
      </c>
      <c r="AB60" s="286">
        <f t="shared" si="49"/>
        <v>0</v>
      </c>
      <c r="AC60" s="284">
        <f t="shared" si="49"/>
        <v>0</v>
      </c>
      <c r="AD60" s="285">
        <f t="shared" si="49"/>
        <v>0</v>
      </c>
      <c r="AE60" s="286">
        <f t="shared" si="49"/>
        <v>0</v>
      </c>
      <c r="AF60" s="284">
        <f t="shared" si="49"/>
        <v>0</v>
      </c>
      <c r="AG60" s="285">
        <f t="shared" si="49"/>
        <v>0</v>
      </c>
      <c r="AH60" s="286">
        <f t="shared" si="49"/>
        <v>0</v>
      </c>
      <c r="AI60" s="261">
        <f t="shared" si="48"/>
        <v>0</v>
      </c>
      <c r="AJ60" s="262">
        <f t="shared" si="48"/>
        <v>0</v>
      </c>
      <c r="AK60" s="44">
        <f t="shared" si="48"/>
        <v>0</v>
      </c>
    </row>
    <row r="61" spans="1:39" ht="18" customHeight="1">
      <c r="A61" s="1193"/>
      <c r="B61" s="1193"/>
      <c r="C61" s="1193"/>
      <c r="D61" s="1193"/>
      <c r="E61" s="636"/>
      <c r="F61" s="634"/>
      <c r="G61" s="633"/>
      <c r="H61" s="633"/>
      <c r="I61" s="634"/>
      <c r="J61" s="633"/>
      <c r="K61" s="633"/>
      <c r="L61" s="634"/>
      <c r="M61" s="633"/>
      <c r="N61" s="633"/>
      <c r="O61" s="634"/>
      <c r="P61" s="633"/>
      <c r="Q61" s="633"/>
      <c r="R61" s="634"/>
      <c r="S61" s="633"/>
      <c r="T61" s="633"/>
      <c r="U61" s="634"/>
      <c r="V61" s="633"/>
      <c r="W61" s="633"/>
      <c r="X61" s="634"/>
      <c r="Y61" s="633"/>
      <c r="Z61" s="633"/>
      <c r="AA61" s="634"/>
      <c r="AB61" s="633"/>
      <c r="AC61" s="633"/>
      <c r="AD61" s="634"/>
      <c r="AE61" s="633"/>
      <c r="AF61" s="633"/>
      <c r="AG61" s="634"/>
      <c r="AH61" s="633"/>
      <c r="AI61" s="633"/>
      <c r="AJ61" s="634"/>
      <c r="AK61" s="814"/>
    </row>
    <row r="62" spans="1:39" s="32" customFormat="1" ht="18" customHeight="1">
      <c r="A62" s="1193" t="s">
        <v>275</v>
      </c>
      <c r="B62" s="1193"/>
      <c r="C62" s="1193"/>
      <c r="D62" s="1193"/>
      <c r="E62" s="631">
        <f>E53+E60</f>
        <v>0</v>
      </c>
      <c r="F62" s="375">
        <f t="shared" ref="F62:AH62" si="50">F53+F60</f>
        <v>0</v>
      </c>
      <c r="G62" s="632">
        <f t="shared" si="50"/>
        <v>0</v>
      </c>
      <c r="H62" s="375">
        <f t="shared" si="50"/>
        <v>0</v>
      </c>
      <c r="I62" s="375">
        <f t="shared" si="50"/>
        <v>0</v>
      </c>
      <c r="J62" s="632">
        <f t="shared" si="50"/>
        <v>0</v>
      </c>
      <c r="K62" s="375">
        <f t="shared" si="50"/>
        <v>0</v>
      </c>
      <c r="L62" s="375">
        <f t="shared" si="50"/>
        <v>0</v>
      </c>
      <c r="M62" s="374">
        <f t="shared" si="50"/>
        <v>0</v>
      </c>
      <c r="N62" s="631">
        <f t="shared" si="50"/>
        <v>0</v>
      </c>
      <c r="O62" s="375">
        <f t="shared" si="50"/>
        <v>0</v>
      </c>
      <c r="P62" s="632">
        <f t="shared" si="50"/>
        <v>0</v>
      </c>
      <c r="Q62" s="631">
        <f t="shared" si="50"/>
        <v>0</v>
      </c>
      <c r="R62" s="375">
        <f t="shared" si="50"/>
        <v>0</v>
      </c>
      <c r="S62" s="632">
        <f t="shared" si="50"/>
        <v>0</v>
      </c>
      <c r="T62" s="375">
        <f t="shared" si="50"/>
        <v>0</v>
      </c>
      <c r="U62" s="375">
        <f t="shared" si="50"/>
        <v>0</v>
      </c>
      <c r="V62" s="374">
        <f t="shared" si="50"/>
        <v>0</v>
      </c>
      <c r="W62" s="631">
        <f t="shared" si="50"/>
        <v>0</v>
      </c>
      <c r="X62" s="375">
        <f t="shared" si="50"/>
        <v>0</v>
      </c>
      <c r="Y62" s="632">
        <f t="shared" si="50"/>
        <v>0</v>
      </c>
      <c r="Z62" s="631">
        <f t="shared" si="50"/>
        <v>0</v>
      </c>
      <c r="AA62" s="375">
        <f t="shared" si="50"/>
        <v>0</v>
      </c>
      <c r="AB62" s="632">
        <f t="shared" si="50"/>
        <v>0</v>
      </c>
      <c r="AC62" s="631">
        <f t="shared" si="50"/>
        <v>0</v>
      </c>
      <c r="AD62" s="375">
        <f t="shared" si="50"/>
        <v>0</v>
      </c>
      <c r="AE62" s="632">
        <f t="shared" si="50"/>
        <v>0</v>
      </c>
      <c r="AF62" s="631">
        <f t="shared" si="50"/>
        <v>0</v>
      </c>
      <c r="AG62" s="375">
        <f t="shared" si="50"/>
        <v>0</v>
      </c>
      <c r="AH62" s="632">
        <f t="shared" si="50"/>
        <v>0</v>
      </c>
      <c r="AI62" s="374">
        <f t="shared" si="48"/>
        <v>0</v>
      </c>
      <c r="AJ62" s="257">
        <f t="shared" si="48"/>
        <v>0</v>
      </c>
      <c r="AK62" s="431">
        <f>SUM(G62,J62,M62,P62,S62,V62,Y62,AB62,AE62,AH62)</f>
        <v>0</v>
      </c>
    </row>
    <row r="63" spans="1:39">
      <c r="A63" s="1201" t="s">
        <v>276</v>
      </c>
      <c r="B63" s="1201"/>
      <c r="C63" s="1201"/>
      <c r="D63" s="1201"/>
      <c r="E63" s="371">
        <f>IF(AND(E62-E31&gt;-2,E62-E31&lt;2),0,E62-E31)</f>
        <v>0</v>
      </c>
      <c r="F63" s="373"/>
      <c r="G63" s="372">
        <f>IF(AND(G62-G31&gt;-2,G62-G31&lt;2),0,G62-G31)</f>
        <v>0</v>
      </c>
      <c r="H63" s="472">
        <f>IF(AND(H62-H31&gt;-2,H62-H31&lt;2),0,H62-H31)</f>
        <v>0</v>
      </c>
      <c r="I63" s="470"/>
      <c r="J63" s="471">
        <f>IF(AND(J62-J31&gt;-2,J62-J31&lt;2),0,J62-J31)</f>
        <v>0</v>
      </c>
      <c r="K63" s="472">
        <f>IF(AND(K62-K31&gt;-2,K62-K31&lt;2),0,K62-K31)</f>
        <v>0</v>
      </c>
      <c r="L63" s="470"/>
      <c r="M63" s="473">
        <f>IF(AND(M62-M31&gt;-2,M62-M31&lt;2),0,M62-M31)</f>
        <v>0</v>
      </c>
      <c r="N63" s="469">
        <f>IF(AND(N62-N31&gt;-2,N62-N31&lt;2),0,N62-N31)</f>
        <v>0</v>
      </c>
      <c r="O63" s="470"/>
      <c r="P63" s="471">
        <f>IF(AND(P62-P31&gt;-2,P62-P31&lt;2),0,P62-P31)</f>
        <v>0</v>
      </c>
      <c r="Q63" s="469">
        <f>IF(AND(Q62-Q31&gt;-2,Q62-Q31&lt;2),0,Q62-Q31)</f>
        <v>0</v>
      </c>
      <c r="R63" s="470"/>
      <c r="S63" s="471">
        <f>IF(AND(S62-S31&gt;-2,S62-S31&lt;2),0,S62-S31)</f>
        <v>0</v>
      </c>
      <c r="T63" s="472">
        <f>IF(AND(T62-T31&gt;-2,T62-T31&lt;2),0,T62-T31)</f>
        <v>0</v>
      </c>
      <c r="U63" s="470"/>
      <c r="V63" s="473">
        <f>IF(AND(V62-V31&gt;-2,V62-V31&lt;2),0,V62-V31)</f>
        <v>0</v>
      </c>
      <c r="W63" s="469">
        <f>IF(AND(W62-W31&gt;-2,W62-W31&lt;2),0,W62-W31)</f>
        <v>0</v>
      </c>
      <c r="X63" s="470"/>
      <c r="Y63" s="471">
        <f>IF(AND(Y62-Y31&gt;-2,Y62-Y31&lt;2),0,Y62-Y31)</f>
        <v>0</v>
      </c>
      <c r="Z63" s="469">
        <f>IF(AND(Z62-Z31&gt;-2,Z62-Z31&lt;2),0,Z62-Z31)</f>
        <v>0</v>
      </c>
      <c r="AA63" s="470"/>
      <c r="AB63" s="471">
        <f>IF(AND(AB62-AB31&gt;-2,AB62-AB31&lt;2),0,AB62-AB31)</f>
        <v>0</v>
      </c>
      <c r="AC63" s="469">
        <f>IF(AND(AC62-AC31&gt;-2,AC62-AC31&lt;2),0,AC62-AC31)</f>
        <v>0</v>
      </c>
      <c r="AD63" s="470"/>
      <c r="AE63" s="471">
        <f>IF(AND(AE62-AE31&gt;-2,AE62-AE31&lt;2),0,AE62-AE31)</f>
        <v>0</v>
      </c>
      <c r="AF63" s="469">
        <f>IF(AND(AF62-AF31&gt;-2,AF62-AF31&lt;2),0,AF62-AF31)</f>
        <v>0</v>
      </c>
      <c r="AG63" s="470"/>
      <c r="AH63" s="471">
        <f>IF(AND(AH62-AH31&gt;-2,AH62-AH31&lt;2),0,AH62-AH31)</f>
        <v>0</v>
      </c>
      <c r="AI63" s="474">
        <f>IF(AND(AI62-AI31&gt;-4,AI62-AI31&lt;4),0,AI62-AI31)</f>
        <v>0</v>
      </c>
      <c r="AJ63" s="401"/>
      <c r="AK63" s="475">
        <f>IF(AND(AK62-AK31&gt;-4,AK62-AK31&lt;4),0,AK62-AK31)</f>
        <v>0</v>
      </c>
      <c r="AL63" s="46"/>
      <c r="AM63" s="46"/>
    </row>
    <row r="64" spans="1:39" ht="12.95" customHeight="1">
      <c r="A64" s="48"/>
      <c r="B64" s="48"/>
      <c r="C64" s="48"/>
      <c r="D64" s="48"/>
      <c r="E64" s="48"/>
      <c r="F64" s="48"/>
      <c r="G64" s="48"/>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row>
    <row r="65" spans="1:35" ht="20.100000000000001" customHeight="1">
      <c r="A65" s="62"/>
      <c r="B65" s="62"/>
      <c r="C65" s="62"/>
      <c r="D65" s="62"/>
      <c r="E65" s="56"/>
      <c r="AH65" s="52"/>
      <c r="AI65" s="52"/>
    </row>
    <row r="66" spans="1:35" ht="20.100000000000001" customHeight="1">
      <c r="A66" s="62"/>
      <c r="B66" s="62"/>
      <c r="C66" s="62"/>
      <c r="D66" s="62"/>
      <c r="E66" s="56"/>
      <c r="AH66" s="52"/>
      <c r="AI66" s="52"/>
    </row>
    <row r="67" spans="1:35">
      <c r="A67" s="808" t="s">
        <v>278</v>
      </c>
      <c r="B67" s="1323" t="str">
        <f>IF('Summary - SS'!B60:D60&lt;&gt;"",'Summary - SS'!B60:D60,"")</f>
        <v/>
      </c>
      <c r="C67" s="1323"/>
      <c r="D67" s="1323"/>
      <c r="E67" s="56"/>
    </row>
    <row r="68" spans="1:35">
      <c r="A68" s="808" t="s">
        <v>279</v>
      </c>
      <c r="B68" s="1323" t="str">
        <f>IF('Summary - SS'!B61:D61&lt;&gt;"",'Summary - SS'!B61:D61,"")</f>
        <v/>
      </c>
      <c r="C68" s="1323"/>
      <c r="D68" s="1323"/>
      <c r="E68" s="56"/>
    </row>
    <row r="69" spans="1:35" ht="17.25" customHeight="1">
      <c r="A69" s="808" t="s">
        <v>280</v>
      </c>
      <c r="B69" s="1323" t="str">
        <f>IF('Summary - SS'!B62:D62&lt;&gt;"",'Summary - SS'!B62:D62,"")</f>
        <v/>
      </c>
      <c r="C69" s="1323"/>
      <c r="D69" s="1323"/>
      <c r="E69" s="56"/>
      <c r="AH69" s="53"/>
    </row>
    <row r="70" spans="1:35" ht="17.25" customHeight="1">
      <c r="A70" s="808" t="s">
        <v>281</v>
      </c>
      <c r="B70" s="1323" t="str">
        <f>IF('Summary - SS'!B63:D63&lt;&gt;"",'Summary - SS'!B63:D63,"")</f>
        <v/>
      </c>
      <c r="C70" s="1323"/>
      <c r="D70" s="1323"/>
      <c r="E70" s="56"/>
      <c r="AH70" s="53"/>
    </row>
    <row r="71" spans="1:35" ht="15.75" customHeight="1">
      <c r="A71" s="1193"/>
      <c r="B71" s="1193"/>
      <c r="C71" s="1193"/>
      <c r="D71" s="830"/>
      <c r="E71" s="189"/>
    </row>
    <row r="72" spans="1:35">
      <c r="A72" s="1585" t="s">
        <v>282</v>
      </c>
      <c r="B72" s="1586"/>
      <c r="C72" s="1587" t="e">
        <f>_xlfn.SINGLE('Summary - SS'!#REF!)</f>
        <v>#REF!</v>
      </c>
      <c r="D72" s="1588"/>
    </row>
    <row r="87" spans="1:37">
      <c r="A87" s="49" t="s">
        <v>231</v>
      </c>
      <c r="B87" s="49"/>
      <c r="C87" s="49"/>
      <c r="D87" s="49"/>
      <c r="E87" s="49">
        <v>1</v>
      </c>
      <c r="F87" s="49">
        <v>1</v>
      </c>
      <c r="G87" s="49">
        <v>1</v>
      </c>
      <c r="H87" s="49">
        <f>E87+1</f>
        <v>2</v>
      </c>
      <c r="I87" s="49">
        <f t="shared" ref="I87:AH87" si="51">F87+1</f>
        <v>2</v>
      </c>
      <c r="J87" s="49">
        <f t="shared" si="51"/>
        <v>2</v>
      </c>
      <c r="K87" s="49">
        <f t="shared" si="51"/>
        <v>3</v>
      </c>
      <c r="L87" s="49">
        <f t="shared" si="51"/>
        <v>3</v>
      </c>
      <c r="M87" s="49">
        <f t="shared" si="51"/>
        <v>3</v>
      </c>
      <c r="N87" s="49">
        <f t="shared" si="51"/>
        <v>4</v>
      </c>
      <c r="O87" s="49">
        <f t="shared" si="51"/>
        <v>4</v>
      </c>
      <c r="P87" s="49">
        <f t="shared" si="51"/>
        <v>4</v>
      </c>
      <c r="Q87" s="49">
        <f t="shared" si="51"/>
        <v>5</v>
      </c>
      <c r="R87" s="49">
        <f t="shared" si="51"/>
        <v>5</v>
      </c>
      <c r="S87" s="49">
        <f t="shared" si="51"/>
        <v>5</v>
      </c>
      <c r="T87" s="49">
        <f t="shared" si="51"/>
        <v>6</v>
      </c>
      <c r="U87" s="49">
        <f t="shared" si="51"/>
        <v>6</v>
      </c>
      <c r="V87" s="49">
        <f t="shared" si="51"/>
        <v>6</v>
      </c>
      <c r="W87" s="49">
        <f t="shared" si="51"/>
        <v>7</v>
      </c>
      <c r="X87" s="49">
        <f t="shared" si="51"/>
        <v>7</v>
      </c>
      <c r="Y87" s="49">
        <f t="shared" si="51"/>
        <v>7</v>
      </c>
      <c r="Z87" s="49">
        <f t="shared" si="51"/>
        <v>8</v>
      </c>
      <c r="AA87" s="49">
        <f t="shared" si="51"/>
        <v>8</v>
      </c>
      <c r="AB87" s="49">
        <f t="shared" si="51"/>
        <v>8</v>
      </c>
      <c r="AC87" s="49">
        <f t="shared" si="51"/>
        <v>9</v>
      </c>
      <c r="AD87" s="49">
        <f t="shared" si="51"/>
        <v>9</v>
      </c>
      <c r="AE87" s="49">
        <f t="shared" si="51"/>
        <v>9</v>
      </c>
      <c r="AF87" s="49">
        <f t="shared" si="51"/>
        <v>10</v>
      </c>
      <c r="AG87" s="49">
        <f t="shared" si="51"/>
        <v>10</v>
      </c>
      <c r="AH87" s="49">
        <f t="shared" si="51"/>
        <v>10</v>
      </c>
      <c r="AI87" s="49">
        <f>$D$5</f>
        <v>5</v>
      </c>
      <c r="AJ87" s="49" t="e">
        <f>$D$6</f>
        <v>#REF!</v>
      </c>
      <c r="AK87" s="49" t="e">
        <f>$D$6</f>
        <v>#REF!</v>
      </c>
    </row>
    <row r="88" spans="1:37">
      <c r="A88" s="49" t="s">
        <v>232</v>
      </c>
      <c r="B88" s="49"/>
      <c r="C88" s="49"/>
      <c r="D88" s="49"/>
      <c r="E88" s="50" t="e">
        <f>'Summary - SS'!#REF!</f>
        <v>#REF!</v>
      </c>
      <c r="F88" s="50" t="e">
        <f>'Summary - SS'!#REF!</f>
        <v>#REF!</v>
      </c>
      <c r="G88" s="50">
        <f>'Summary - SS'!E80</f>
        <v>45413</v>
      </c>
      <c r="H88" s="50" t="e">
        <f>'Summary - SS'!#REF!</f>
        <v>#REF!</v>
      </c>
      <c r="I88" s="50" t="e">
        <f>'Summary - SS'!#REF!</f>
        <v>#REF!</v>
      </c>
      <c r="J88" s="50">
        <f>'Summary - SS'!F80</f>
        <v>45474</v>
      </c>
      <c r="K88" s="50" t="e">
        <f>'Summary - SS'!#REF!</f>
        <v>#REF!</v>
      </c>
      <c r="L88" s="50" t="e">
        <f>'Summary - SS'!#REF!</f>
        <v>#REF!</v>
      </c>
      <c r="M88" s="50">
        <f>'Summary - SS'!G80</f>
        <v>45839</v>
      </c>
      <c r="N88" s="50" t="e">
        <f>'Summary - SS'!#REF!</f>
        <v>#REF!</v>
      </c>
      <c r="O88" s="50" t="e">
        <f>'Summary - SS'!#REF!</f>
        <v>#REF!</v>
      </c>
      <c r="P88" s="50">
        <f>'Summary - SS'!H80</f>
        <v>46204</v>
      </c>
      <c r="Q88" s="50" t="e">
        <f>'Summary - SS'!#REF!</f>
        <v>#REF!</v>
      </c>
      <c r="R88" s="50" t="e">
        <f>'Summary - SS'!#REF!</f>
        <v>#REF!</v>
      </c>
      <c r="S88" s="50">
        <f>'Summary - SS'!I80</f>
        <v>46569</v>
      </c>
      <c r="T88" s="50" t="e">
        <f>'Summary - SS'!#REF!</f>
        <v>#REF!</v>
      </c>
      <c r="U88" s="50" t="e">
        <f>'Summary - SS'!#REF!</f>
        <v>#REF!</v>
      </c>
      <c r="V88" s="50" t="e">
        <f>'Summary - SS'!#REF!</f>
        <v>#REF!</v>
      </c>
      <c r="W88" s="50" t="e">
        <f>'Summary - SS'!#REF!</f>
        <v>#REF!</v>
      </c>
      <c r="X88" s="50" t="e">
        <f>'Summary - SS'!#REF!</f>
        <v>#REF!</v>
      </c>
      <c r="Y88" s="50" t="e">
        <f>'Summary - SS'!#REF!</f>
        <v>#REF!</v>
      </c>
      <c r="Z88" s="50" t="e">
        <f>'Summary - SS'!#REF!</f>
        <v>#REF!</v>
      </c>
      <c r="AA88" s="50" t="e">
        <f>'Summary - SS'!#REF!</f>
        <v>#REF!</v>
      </c>
      <c r="AB88" s="50" t="e">
        <f>'Summary - SS'!#REF!</f>
        <v>#REF!</v>
      </c>
      <c r="AC88" s="50" t="e">
        <f>'Summary - SS'!#REF!</f>
        <v>#REF!</v>
      </c>
      <c r="AD88" s="50" t="e">
        <f>'Summary - SS'!#REF!</f>
        <v>#REF!</v>
      </c>
      <c r="AE88" s="50" t="e">
        <f>'Summary - SS'!#REF!</f>
        <v>#REF!</v>
      </c>
      <c r="AF88" s="50" t="e">
        <f>'Summary - SS'!#REF!</f>
        <v>#REF!</v>
      </c>
      <c r="AG88" s="50" t="e">
        <f>'Summary - SS'!#REF!</f>
        <v>#REF!</v>
      </c>
      <c r="AH88" s="50" t="e">
        <f>'Summary - SS'!#REF!</f>
        <v>#REF!</v>
      </c>
      <c r="AI88" s="50">
        <f>$B$6</f>
        <v>45413</v>
      </c>
      <c r="AJ88" s="50">
        <f>$B$6</f>
        <v>45413</v>
      </c>
      <c r="AK88" s="50">
        <f>$B$6</f>
        <v>45413</v>
      </c>
    </row>
    <row r="89" spans="1:37" ht="13.5" customHeight="1">
      <c r="A89" s="49" t="s">
        <v>233</v>
      </c>
      <c r="B89" s="49"/>
      <c r="C89" s="49"/>
      <c r="D89" s="49"/>
      <c r="E89" s="50" t="e">
        <f>'Summary - SS'!#REF!</f>
        <v>#REF!</v>
      </c>
      <c r="F89" s="50" t="e">
        <f>'Summary - SS'!#REF!</f>
        <v>#REF!</v>
      </c>
      <c r="G89" s="50">
        <f>'Summary - SS'!E81</f>
        <v>45473</v>
      </c>
      <c r="H89" s="50" t="e">
        <f>'Summary - SS'!#REF!</f>
        <v>#REF!</v>
      </c>
      <c r="I89" s="50" t="e">
        <f>'Summary - SS'!#REF!</f>
        <v>#REF!</v>
      </c>
      <c r="J89" s="50">
        <f>'Summary - SS'!F81</f>
        <v>45838</v>
      </c>
      <c r="K89" s="50" t="e">
        <f>'Summary - SS'!#REF!</f>
        <v>#REF!</v>
      </c>
      <c r="L89" s="50" t="e">
        <f>'Summary - SS'!#REF!</f>
        <v>#REF!</v>
      </c>
      <c r="M89" s="50">
        <f>'Summary - SS'!G81</f>
        <v>46203</v>
      </c>
      <c r="N89" s="50" t="e">
        <f>'Summary - SS'!#REF!</f>
        <v>#REF!</v>
      </c>
      <c r="O89" s="50" t="e">
        <f>'Summary - SS'!#REF!</f>
        <v>#REF!</v>
      </c>
      <c r="P89" s="50">
        <f>'Summary - SS'!H81</f>
        <v>46568</v>
      </c>
      <c r="Q89" s="50" t="e">
        <f>'Summary - SS'!#REF!</f>
        <v>#REF!</v>
      </c>
      <c r="R89" s="50" t="e">
        <f>'Summary - SS'!#REF!</f>
        <v>#REF!</v>
      </c>
      <c r="S89" s="50">
        <f>'Summary - SS'!I81</f>
        <v>46934</v>
      </c>
      <c r="T89" s="50" t="e">
        <f>'Summary - SS'!#REF!</f>
        <v>#REF!</v>
      </c>
      <c r="U89" s="50" t="e">
        <f>'Summary - SS'!#REF!</f>
        <v>#REF!</v>
      </c>
      <c r="V89" s="50" t="e">
        <f>'Summary - SS'!#REF!</f>
        <v>#REF!</v>
      </c>
      <c r="W89" s="50" t="e">
        <f>'Summary - SS'!#REF!</f>
        <v>#REF!</v>
      </c>
      <c r="X89" s="50" t="e">
        <f>'Summary - SS'!#REF!</f>
        <v>#REF!</v>
      </c>
      <c r="Y89" s="50" t="e">
        <f>'Summary - SS'!#REF!</f>
        <v>#REF!</v>
      </c>
      <c r="Z89" s="50" t="e">
        <f>'Summary - SS'!#REF!</f>
        <v>#REF!</v>
      </c>
      <c r="AA89" s="50" t="e">
        <f>'Summary - SS'!#REF!</f>
        <v>#REF!</v>
      </c>
      <c r="AB89" s="50" t="e">
        <f>'Summary - SS'!#REF!</f>
        <v>#REF!</v>
      </c>
      <c r="AC89" s="50" t="e">
        <f>'Summary - SS'!#REF!</f>
        <v>#REF!</v>
      </c>
      <c r="AD89" s="50" t="e">
        <f>'Summary - SS'!#REF!</f>
        <v>#REF!</v>
      </c>
      <c r="AE89" s="50" t="e">
        <f>'Summary - SS'!#REF!</f>
        <v>#REF!</v>
      </c>
      <c r="AF89" s="50" t="e">
        <f>'Summary - SS'!#REF!</f>
        <v>#REF!</v>
      </c>
      <c r="AG89" s="50" t="e">
        <f>'Summary - SS'!#REF!</f>
        <v>#REF!</v>
      </c>
      <c r="AH89" s="50" t="e">
        <f>'Summary - SS'!#REF!</f>
        <v>#REF!</v>
      </c>
      <c r="AI89" s="50">
        <f>DATE(YEAR(AI88)+$D$5,MONTH(AI88),DAY(AI88))-1</f>
        <v>47238</v>
      </c>
      <c r="AJ89" s="50">
        <f t="shared" ref="AJ89:AK89" si="52">DATE(YEAR(AJ88)+$D$5,MONTH(AJ88),DAY(AJ88))-1</f>
        <v>47238</v>
      </c>
      <c r="AK89" s="50">
        <f t="shared" si="52"/>
        <v>47238</v>
      </c>
    </row>
    <row r="90" spans="1:37">
      <c r="A90" s="49" t="s">
        <v>220</v>
      </c>
      <c r="B90" s="49"/>
      <c r="C90" s="49"/>
      <c r="D90" s="49"/>
      <c r="E90" s="50">
        <f>$B$3</f>
        <v>0</v>
      </c>
      <c r="F90" s="50">
        <f t="shared" ref="F90:AK90" si="53">$B$3</f>
        <v>0</v>
      </c>
      <c r="G90" s="50">
        <f t="shared" si="53"/>
        <v>0</v>
      </c>
      <c r="H90" s="50">
        <f t="shared" si="53"/>
        <v>0</v>
      </c>
      <c r="I90" s="50">
        <f t="shared" si="53"/>
        <v>0</v>
      </c>
      <c r="J90" s="50">
        <f t="shared" si="53"/>
        <v>0</v>
      </c>
      <c r="K90" s="50">
        <f t="shared" si="53"/>
        <v>0</v>
      </c>
      <c r="L90" s="50">
        <f t="shared" si="53"/>
        <v>0</v>
      </c>
      <c r="M90" s="50">
        <f t="shared" si="53"/>
        <v>0</v>
      </c>
      <c r="N90" s="50">
        <f t="shared" si="53"/>
        <v>0</v>
      </c>
      <c r="O90" s="50">
        <f t="shared" si="53"/>
        <v>0</v>
      </c>
      <c r="P90" s="50">
        <f t="shared" si="53"/>
        <v>0</v>
      </c>
      <c r="Q90" s="50">
        <f t="shared" si="53"/>
        <v>0</v>
      </c>
      <c r="R90" s="50">
        <f t="shared" si="53"/>
        <v>0</v>
      </c>
      <c r="S90" s="50">
        <f t="shared" si="53"/>
        <v>0</v>
      </c>
      <c r="T90" s="50">
        <f t="shared" si="53"/>
        <v>0</v>
      </c>
      <c r="U90" s="50">
        <f t="shared" si="53"/>
        <v>0</v>
      </c>
      <c r="V90" s="50">
        <f t="shared" si="53"/>
        <v>0</v>
      </c>
      <c r="W90" s="50">
        <f t="shared" si="53"/>
        <v>0</v>
      </c>
      <c r="X90" s="50">
        <f t="shared" si="53"/>
        <v>0</v>
      </c>
      <c r="Y90" s="50">
        <f t="shared" si="53"/>
        <v>0</v>
      </c>
      <c r="Z90" s="50">
        <f t="shared" si="53"/>
        <v>0</v>
      </c>
      <c r="AA90" s="50">
        <f t="shared" si="53"/>
        <v>0</v>
      </c>
      <c r="AB90" s="50">
        <f t="shared" si="53"/>
        <v>0</v>
      </c>
      <c r="AC90" s="50">
        <f t="shared" si="53"/>
        <v>0</v>
      </c>
      <c r="AD90" s="50">
        <f t="shared" si="53"/>
        <v>0</v>
      </c>
      <c r="AE90" s="50">
        <f t="shared" si="53"/>
        <v>0</v>
      </c>
      <c r="AF90" s="50">
        <f t="shared" si="53"/>
        <v>0</v>
      </c>
      <c r="AG90" s="50">
        <f t="shared" si="53"/>
        <v>0</v>
      </c>
      <c r="AH90" s="50">
        <f t="shared" si="53"/>
        <v>0</v>
      </c>
      <c r="AI90" s="50">
        <f t="shared" si="53"/>
        <v>0</v>
      </c>
      <c r="AJ90" s="50">
        <f t="shared" si="53"/>
        <v>0</v>
      </c>
      <c r="AK90" s="50">
        <f t="shared" si="53"/>
        <v>0</v>
      </c>
    </row>
    <row r="91" spans="1:37">
      <c r="A91" s="51" t="s">
        <v>234</v>
      </c>
      <c r="B91" s="51"/>
      <c r="C91" s="51"/>
      <c r="D91" s="51"/>
      <c r="E91" s="51" t="e">
        <f>IF((AND(E87&gt;$D$5,E87&lt;=$D$6)),E87-$D$5,0)</f>
        <v>#REF!</v>
      </c>
      <c r="F91" s="51" t="e">
        <f t="shared" ref="F91:AH91" si="54">IF((AND(F87&gt;$D$5,F87&lt;=$D$6)),F87-$D$5,0)</f>
        <v>#REF!</v>
      </c>
      <c r="G91" s="51" t="e">
        <f t="shared" si="54"/>
        <v>#REF!</v>
      </c>
      <c r="H91" s="51" t="e">
        <f t="shared" si="54"/>
        <v>#REF!</v>
      </c>
      <c r="I91" s="51" t="e">
        <f t="shared" si="54"/>
        <v>#REF!</v>
      </c>
      <c r="J91" s="51" t="e">
        <f t="shared" si="54"/>
        <v>#REF!</v>
      </c>
      <c r="K91" s="51" t="e">
        <f t="shared" si="54"/>
        <v>#REF!</v>
      </c>
      <c r="L91" s="51" t="e">
        <f t="shared" si="54"/>
        <v>#REF!</v>
      </c>
      <c r="M91" s="51" t="e">
        <f t="shared" si="54"/>
        <v>#REF!</v>
      </c>
      <c r="N91" s="51" t="e">
        <f t="shared" si="54"/>
        <v>#REF!</v>
      </c>
      <c r="O91" s="51" t="e">
        <f t="shared" si="54"/>
        <v>#REF!</v>
      </c>
      <c r="P91" s="51" t="e">
        <f t="shared" si="54"/>
        <v>#REF!</v>
      </c>
      <c r="Q91" s="51" t="e">
        <f t="shared" si="54"/>
        <v>#REF!</v>
      </c>
      <c r="R91" s="51" t="e">
        <f t="shared" si="54"/>
        <v>#REF!</v>
      </c>
      <c r="S91" s="51" t="e">
        <f t="shared" si="54"/>
        <v>#REF!</v>
      </c>
      <c r="T91" s="51" t="e">
        <f t="shared" si="54"/>
        <v>#REF!</v>
      </c>
      <c r="U91" s="51" t="e">
        <f t="shared" si="54"/>
        <v>#REF!</v>
      </c>
      <c r="V91" s="51" t="e">
        <f t="shared" si="54"/>
        <v>#REF!</v>
      </c>
      <c r="W91" s="51" t="e">
        <f t="shared" si="54"/>
        <v>#REF!</v>
      </c>
      <c r="X91" s="51" t="e">
        <f t="shared" si="54"/>
        <v>#REF!</v>
      </c>
      <c r="Y91" s="51" t="e">
        <f t="shared" si="54"/>
        <v>#REF!</v>
      </c>
      <c r="Z91" s="51" t="e">
        <f t="shared" si="54"/>
        <v>#REF!</v>
      </c>
      <c r="AA91" s="51" t="e">
        <f t="shared" si="54"/>
        <v>#REF!</v>
      </c>
      <c r="AB91" s="51" t="e">
        <f t="shared" si="54"/>
        <v>#REF!</v>
      </c>
      <c r="AC91" s="51" t="e">
        <f t="shared" si="54"/>
        <v>#REF!</v>
      </c>
      <c r="AD91" s="51" t="e">
        <f t="shared" si="54"/>
        <v>#REF!</v>
      </c>
      <c r="AE91" s="51" t="e">
        <f t="shared" si="54"/>
        <v>#REF!</v>
      </c>
      <c r="AF91" s="51" t="e">
        <f t="shared" si="54"/>
        <v>#REF!</v>
      </c>
      <c r="AG91" s="51" t="e">
        <f t="shared" si="54"/>
        <v>#REF!</v>
      </c>
      <c r="AH91" s="51" t="e">
        <f t="shared" si="54"/>
        <v>#REF!</v>
      </c>
    </row>
    <row r="92" spans="1:37">
      <c r="AI92" s="33" t="str">
        <f>TEXT($B$5,"m/d/yyyy")</f>
        <v>5/1/2024</v>
      </c>
      <c r="AJ92" s="33" t="str">
        <f>TEXT($B$6,"m/d/yyyy")</f>
        <v>5/1/2024</v>
      </c>
      <c r="AK92" s="33" t="str">
        <f>TEXT($B$6,"m/d/yyyy")</f>
        <v>5/1/2024</v>
      </c>
    </row>
    <row r="93" spans="1:37">
      <c r="AI93" s="33" t="str">
        <f>TEXT($C$5,"m/d/yyyy")</f>
        <v>6/30/2028</v>
      </c>
      <c r="AJ93" s="33" t="str">
        <f t="shared" ref="AJ93:AK93" si="55">TEXT($C$5,"m/d/yyyy")</f>
        <v>6/30/2028</v>
      </c>
      <c r="AK93" s="33" t="str">
        <f t="shared" si="55"/>
        <v>6/30/2028</v>
      </c>
    </row>
  </sheetData>
  <sheetProtection formatCells="0" formatColumns="0" formatRows="0" insertHyperlinks="0" sort="0" autoFilter="0" pivotTables="0"/>
  <mergeCells count="80">
    <mergeCell ref="A72:B72"/>
    <mergeCell ref="C72:D72"/>
    <mergeCell ref="A58:D58"/>
    <mergeCell ref="A59:D59"/>
    <mergeCell ref="A60:D60"/>
    <mergeCell ref="A61:D61"/>
    <mergeCell ref="A62:D62"/>
    <mergeCell ref="A63:D63"/>
    <mergeCell ref="B67:D67"/>
    <mergeCell ref="B68:D68"/>
    <mergeCell ref="B69:D69"/>
    <mergeCell ref="B70:D70"/>
    <mergeCell ref="A71:C71"/>
    <mergeCell ref="A57:D57"/>
    <mergeCell ref="A46:D46"/>
    <mergeCell ref="A47:D47"/>
    <mergeCell ref="A48:D48"/>
    <mergeCell ref="A49:D49"/>
    <mergeCell ref="A50:D50"/>
    <mergeCell ref="A51:D51"/>
    <mergeCell ref="A52:D52"/>
    <mergeCell ref="A53:D53"/>
    <mergeCell ref="A54:D54"/>
    <mergeCell ref="A55:D55"/>
    <mergeCell ref="A56:D56"/>
    <mergeCell ref="A45:D45"/>
    <mergeCell ref="A34:D34"/>
    <mergeCell ref="A35:D35"/>
    <mergeCell ref="A36:D36"/>
    <mergeCell ref="A37:D37"/>
    <mergeCell ref="A38:D38"/>
    <mergeCell ref="A39:D39"/>
    <mergeCell ref="A40:D40"/>
    <mergeCell ref="A41:D41"/>
    <mergeCell ref="A42:D42"/>
    <mergeCell ref="A43:D43"/>
    <mergeCell ref="A44:D44"/>
    <mergeCell ref="A33:D33"/>
    <mergeCell ref="A22:D22"/>
    <mergeCell ref="A23:D23"/>
    <mergeCell ref="A24:D24"/>
    <mergeCell ref="A25:D25"/>
    <mergeCell ref="A26:D26"/>
    <mergeCell ref="A27:D27"/>
    <mergeCell ref="A28:D28"/>
    <mergeCell ref="A29:D29"/>
    <mergeCell ref="A30:D30"/>
    <mergeCell ref="A31:D31"/>
    <mergeCell ref="A32:D32"/>
    <mergeCell ref="T17:V17"/>
    <mergeCell ref="W17:Y17"/>
    <mergeCell ref="Z17:AB17"/>
    <mergeCell ref="AC17:AE17"/>
    <mergeCell ref="AF17:AH17"/>
    <mergeCell ref="H18:J18"/>
    <mergeCell ref="K18:M18"/>
    <mergeCell ref="N18:P18"/>
    <mergeCell ref="Q18:S18"/>
    <mergeCell ref="AI18:AK18"/>
    <mergeCell ref="T18:V18"/>
    <mergeCell ref="W18:Y18"/>
    <mergeCell ref="Z18:AB18"/>
    <mergeCell ref="AC18:AE18"/>
    <mergeCell ref="AF18:AH18"/>
    <mergeCell ref="AI20:AI21"/>
    <mergeCell ref="AK20:AK21"/>
    <mergeCell ref="AJ20:AJ21"/>
    <mergeCell ref="Q17:S17"/>
    <mergeCell ref="B7:D7"/>
    <mergeCell ref="B8:D8"/>
    <mergeCell ref="B9:D9"/>
    <mergeCell ref="B10:D10"/>
    <mergeCell ref="B11:D11"/>
    <mergeCell ref="B12:D12"/>
    <mergeCell ref="D13:D16"/>
    <mergeCell ref="E17:G17"/>
    <mergeCell ref="H17:J17"/>
    <mergeCell ref="K17:M17"/>
    <mergeCell ref="N17:P17"/>
    <mergeCell ref="E18:G18"/>
  </mergeCells>
  <conditionalFormatting sqref="B7:B9 B11:B12">
    <cfRule type="containsBlanks" dxfId="58" priority="18">
      <formula>LEN(TRIM(B7))=0</formula>
    </cfRule>
  </conditionalFormatting>
  <conditionalFormatting sqref="B16">
    <cfRule type="containsBlanks" dxfId="57" priority="17">
      <formula>LEN(TRIM(B16))=0</formula>
    </cfRule>
  </conditionalFormatting>
  <conditionalFormatting sqref="B15:C15">
    <cfRule type="cellIs" dxfId="56" priority="12" operator="lessThan">
      <formula>0</formula>
    </cfRule>
  </conditionalFormatting>
  <conditionalFormatting sqref="B10:D10">
    <cfRule type="cellIs" dxfId="55" priority="5" operator="equal">
      <formula>"New Agreement"</formula>
    </cfRule>
    <cfRule type="cellIs" dxfId="54" priority="6" stopIfTrue="1" operator="equal">
      <formula>"Amendment"</formula>
    </cfRule>
    <cfRule type="cellIs" dxfId="53" priority="7" operator="equal">
      <formula>"Modification"</formula>
    </cfRule>
    <cfRule type="cellIs" dxfId="52" priority="8" operator="equal">
      <formula>"Revision"</formula>
    </cfRule>
    <cfRule type="containsBlanks" dxfId="51" priority="9">
      <formula>LEN(TRIM(B10))=0</formula>
    </cfRule>
  </conditionalFormatting>
  <conditionalFormatting sqref="E26 G26:H26 J26:K26 M26:N26 P26:Q26 S26:T26 V26:W26 Y26:Z26 AB26:AC26 AE26:AF26 AH26">
    <cfRule type="containsBlanks" dxfId="50" priority="16">
      <formula>LEN(TRIM(E26))=0</formula>
    </cfRule>
  </conditionalFormatting>
  <conditionalFormatting sqref="E30 G30:H30 J30:K30 M30:N30 P30:Q30 S30:T30 V30:W30 Y30:Z30 AB30:AC30 AE30:AF30 AH30">
    <cfRule type="containsBlanks" dxfId="49" priority="14">
      <formula>LEN(TRIM(E30))=0</formula>
    </cfRule>
  </conditionalFormatting>
  <conditionalFormatting sqref="E18:AH22">
    <cfRule type="expression" dxfId="48" priority="2">
      <formula>E$87&gt;$D$6</formula>
    </cfRule>
  </conditionalFormatting>
  <conditionalFormatting sqref="E20:AH53">
    <cfRule type="expression" dxfId="47" priority="1">
      <formula>E$90&gt;E$89</formula>
    </cfRule>
  </conditionalFormatting>
  <conditionalFormatting sqref="E23:AH63">
    <cfRule type="expression" dxfId="46" priority="23">
      <formula>E$87&gt;$D$6</formula>
    </cfRule>
  </conditionalFormatting>
  <conditionalFormatting sqref="E30:AH30">
    <cfRule type="expression" dxfId="45" priority="13">
      <formula>COUNTIF($A$34:$D$53,"*HUD*")=0</formula>
    </cfRule>
  </conditionalFormatting>
  <conditionalFormatting sqref="E54:AH63">
    <cfRule type="expression" dxfId="44" priority="22">
      <formula>E$90&gt;E$89</formula>
    </cfRule>
  </conditionalFormatting>
  <conditionalFormatting sqref="E63:AK63">
    <cfRule type="cellIs" dxfId="43" priority="19" operator="notBetween">
      <formula>-2</formula>
      <formula>2</formula>
    </cfRule>
  </conditionalFormatting>
  <conditionalFormatting sqref="F21 I21 L21 O21 F23:F25 I23:I25 L23:L25 O23:O25 R23:R25 U23:U25 X23:X25 AA23:AA25 AD23:AD25 AG23:AG25 AJ23:AJ25 AJ28:AJ61">
    <cfRule type="cellIs" dxfId="42" priority="21" operator="notEqual">
      <formula>0</formula>
    </cfRule>
  </conditionalFormatting>
  <conditionalFormatting sqref="F28:F62 I28:I62 L28:L62 O28:O62 R28:R62 U28:U62 X28:X62 AA28:AA62 AD28:AD62 AG28:AG62">
    <cfRule type="cellIs" dxfId="41" priority="15" operator="notEqual">
      <formula>0</formula>
    </cfRule>
  </conditionalFormatting>
  <conditionalFormatting sqref="Q32:Q33">
    <cfRule type="cellIs" dxfId="40" priority="3" operator="notEqual">
      <formula>0</formula>
    </cfRule>
  </conditionalFormatting>
  <conditionalFormatting sqref="Q54:Q55">
    <cfRule type="cellIs" dxfId="39" priority="4" operator="notEqual">
      <formula>0</formula>
    </cfRule>
  </conditionalFormatting>
  <conditionalFormatting sqref="AJ62:AJ63 F63 I63 L63 O63 R63 U63 X63 AA63 AD63 AG63">
    <cfRule type="cellIs" dxfId="38" priority="20" operator="notEqual">
      <formula>0</formula>
    </cfRule>
  </conditionalFormatting>
  <printOptions headings="1"/>
  <pageMargins left="0.25" right="0.25" top="0.75" bottom="0.75" header="0.3" footer="0.3"/>
  <pageSetup scale="21"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05CDA0A-FE42-447E-AF90-23EF4081FE2A}">
          <x14:formula1>
            <xm:f>'Dropdown Lists'!$C$2:$C$6</xm:f>
          </x14:formula1>
          <xm:sqref>B10:D10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62E43-4E4E-4880-98A0-34CE577BB1D0}">
  <sheetPr>
    <tabColor rgb="FFCC9900"/>
    <pageSetUpPr fitToPage="1"/>
  </sheetPr>
  <dimension ref="A1:DH566"/>
  <sheetViews>
    <sheetView showGridLines="0" showZeros="0" zoomScale="85" zoomScaleNormal="85" workbookViewId="0">
      <pane xSplit="2" ySplit="9" topLeftCell="C10"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51" customWidth="1"/>
    <col min="2" max="2" width="44.42578125" style="293" customWidth="1"/>
    <col min="3" max="3" width="14.7109375" style="251" customWidth="1" outlineLevel="1"/>
    <col min="4" max="5" width="11" style="251" customWidth="1" outlineLevel="1"/>
    <col min="6" max="6" width="11" style="251" customWidth="1"/>
    <col min="7" max="7" width="15.7109375" style="251" customWidth="1" outlineLevel="1"/>
    <col min="8" max="8" width="15.7109375" style="292" customWidth="1" outlineLevel="1"/>
    <col min="9" max="9" width="15.7109375" style="251" customWidth="1"/>
    <col min="10" max="10" width="15.7109375" style="251" customWidth="1" outlineLevel="1"/>
    <col min="11" max="12" width="11" style="251" customWidth="1" outlineLevel="1"/>
    <col min="13" max="13" width="11" style="251" customWidth="1"/>
    <col min="14" max="14" width="15.7109375" style="251" customWidth="1" outlineLevel="1"/>
    <col min="15" max="15" width="15.7109375" style="292" customWidth="1" outlineLevel="1"/>
    <col min="16" max="16" width="15.7109375" style="251" customWidth="1"/>
    <col min="17" max="17" width="15.7109375" style="251" customWidth="1" outlineLevel="1"/>
    <col min="18" max="19" width="11" style="251" customWidth="1" outlineLevel="1"/>
    <col min="20" max="20" width="11" style="251" customWidth="1"/>
    <col min="21" max="21" width="15.7109375" style="251" customWidth="1" outlineLevel="1"/>
    <col min="22" max="22" width="15.7109375" style="292" customWidth="1" outlineLevel="1"/>
    <col min="23" max="23" width="15.7109375" style="251" customWidth="1"/>
    <col min="24" max="24" width="15.7109375" style="251" customWidth="1" outlineLevel="1"/>
    <col min="25" max="26" width="11" style="251" customWidth="1" outlineLevel="1"/>
    <col min="27" max="27" width="11" style="251" customWidth="1"/>
    <col min="28" max="28" width="15.7109375" style="251" customWidth="1" outlineLevel="1"/>
    <col min="29" max="29" width="15.7109375" style="292" customWidth="1" outlineLevel="1"/>
    <col min="30" max="30" width="15.7109375" style="251" customWidth="1"/>
    <col min="31" max="31" width="15.7109375" style="251" customWidth="1" outlineLevel="1"/>
    <col min="32" max="33" width="11" style="251" customWidth="1" outlineLevel="1"/>
    <col min="34" max="34" width="11" style="251" customWidth="1"/>
    <col min="35" max="35" width="15.7109375" style="251" customWidth="1" outlineLevel="1"/>
    <col min="36" max="36" width="15.7109375" style="292" customWidth="1" outlineLevel="1"/>
    <col min="37" max="37" width="15.7109375" style="251" customWidth="1"/>
    <col min="38" max="38" width="15.7109375" style="251" customWidth="1" outlineLevel="1"/>
    <col min="39" max="40" width="11" style="251" customWidth="1" outlineLevel="1"/>
    <col min="41" max="41" width="11" style="251" customWidth="1"/>
    <col min="42" max="42" width="15.7109375" style="251" customWidth="1" outlineLevel="1"/>
    <col min="43" max="43" width="15.7109375" style="292" customWidth="1" outlineLevel="1"/>
    <col min="44" max="44" width="15.7109375" style="251" customWidth="1"/>
    <col min="45" max="45" width="15.7109375" style="251" customWidth="1" outlineLevel="1"/>
    <col min="46" max="47" width="11" style="251" customWidth="1" outlineLevel="1"/>
    <col min="48" max="48" width="11" style="251" customWidth="1"/>
    <col min="49" max="49" width="15.7109375" style="251" customWidth="1" outlineLevel="1"/>
    <col min="50" max="50" width="15.7109375" style="292" customWidth="1" outlineLevel="1"/>
    <col min="51" max="51" width="15.7109375" style="251" customWidth="1"/>
    <col min="52" max="52" width="15.7109375" style="251" customWidth="1" outlineLevel="1"/>
    <col min="53" max="54" width="11" style="251" customWidth="1" outlineLevel="1"/>
    <col min="55" max="55" width="11" style="251" customWidth="1"/>
    <col min="56" max="56" width="15.7109375" style="251" customWidth="1" outlineLevel="1"/>
    <col min="57" max="57" width="15.7109375" style="292" customWidth="1" outlineLevel="1"/>
    <col min="58" max="58" width="15.7109375" style="251" customWidth="1"/>
    <col min="59" max="59" width="15.7109375" style="251" customWidth="1" outlineLevel="1"/>
    <col min="60" max="61" width="11" style="251" customWidth="1" outlineLevel="1"/>
    <col min="62" max="62" width="11" style="251" customWidth="1"/>
    <col min="63" max="63" width="15.7109375" style="251" customWidth="1" outlineLevel="1"/>
    <col min="64" max="64" width="15.7109375" style="292" customWidth="1" outlineLevel="1"/>
    <col min="65" max="65" width="15.7109375" style="251" customWidth="1"/>
    <col min="66" max="66" width="15.7109375" style="56" customWidth="1" outlineLevel="1"/>
    <col min="67" max="67" width="12.5703125" style="56" customWidth="1" outlineLevel="1"/>
    <col min="68" max="68" width="9.7109375" style="66" customWidth="1" outlineLevel="1"/>
    <col min="69" max="69" width="10.28515625" style="251" customWidth="1"/>
    <col min="70" max="71" width="17.7109375" style="251" customWidth="1" outlineLevel="1"/>
    <col min="72" max="72" width="17.7109375" style="251" customWidth="1"/>
    <col min="73" max="74" width="17.7109375" style="251" customWidth="1" outlineLevel="1"/>
    <col min="75" max="105" width="17.7109375" style="251" customWidth="1"/>
    <col min="106" max="16384" width="17.7109375" style="251"/>
  </cols>
  <sheetData>
    <row r="1" spans="1:112" s="56" customFormat="1">
      <c r="A1" s="63" t="str">
        <f>'Summary (10)'!A1</f>
        <v>DEPARTMENT OF HOMELESSNESS AND SUPPORTIVE HOUSING</v>
      </c>
      <c r="C1" s="57"/>
      <c r="D1" s="57"/>
      <c r="E1" s="57"/>
      <c r="F1" s="57"/>
      <c r="G1" s="57"/>
      <c r="H1" s="288"/>
      <c r="I1" s="57"/>
      <c r="J1" s="57"/>
      <c r="K1" s="57"/>
      <c r="L1" s="57"/>
      <c r="M1" s="57"/>
      <c r="O1" s="289"/>
      <c r="V1" s="289"/>
      <c r="AC1" s="289"/>
      <c r="AJ1" s="289"/>
      <c r="AQ1" s="289"/>
      <c r="AX1" s="289"/>
      <c r="BE1" s="289"/>
      <c r="BL1" s="289"/>
    </row>
    <row r="2" spans="1:112" s="56" customFormat="1">
      <c r="A2" s="230" t="s">
        <v>310</v>
      </c>
      <c r="B2" s="58"/>
      <c r="C2" s="57"/>
      <c r="D2" s="57"/>
      <c r="E2" s="57"/>
      <c r="F2" s="57"/>
      <c r="G2" s="57"/>
      <c r="H2" s="289"/>
      <c r="I2" s="57"/>
      <c r="J2" s="57"/>
      <c r="K2" s="57"/>
      <c r="L2" s="57"/>
      <c r="M2" s="57"/>
      <c r="O2" s="289"/>
      <c r="V2" s="289"/>
      <c r="AC2" s="289"/>
      <c r="AJ2" s="289"/>
      <c r="AQ2" s="289"/>
      <c r="AX2" s="289"/>
      <c r="BE2" s="289"/>
      <c r="BL2" s="289"/>
      <c r="BN2" s="59"/>
      <c r="BO2" s="59"/>
      <c r="BP2" s="57"/>
    </row>
    <row r="3" spans="1:112" s="56" customFormat="1">
      <c r="A3" s="812" t="s">
        <v>220</v>
      </c>
      <c r="B3" s="578">
        <f>'Summary (10)'!B3</f>
        <v>0</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59"/>
      <c r="BO3" s="59"/>
      <c r="BP3" s="57"/>
    </row>
    <row r="4" spans="1:112" s="56" customFormat="1">
      <c r="A4" s="229" t="str">
        <f>'Summary (10)'!A7</f>
        <v>Provider Name</v>
      </c>
      <c r="B4" s="579">
        <f>'Summary (10)'!B7</f>
        <v>0</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P4" s="57"/>
    </row>
    <row r="5" spans="1:112" s="56" customFormat="1">
      <c r="A5" s="229" t="str">
        <f>'Summary (10)'!A8</f>
        <v>Program</v>
      </c>
      <c r="B5" s="579" t="str">
        <f>'Summary (10)'!B8</f>
        <v>RFQ #142 TAY Site in SOMA</v>
      </c>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P5" s="57"/>
    </row>
    <row r="6" spans="1:112" s="56" customFormat="1">
      <c r="A6" s="229" t="str">
        <f>'Summary (10)'!A9</f>
        <v>F$P Contract ID#</v>
      </c>
      <c r="B6" s="507" t="e">
        <f>'Summary (10)'!B9</f>
        <v>#REF!</v>
      </c>
      <c r="BN6" s="1589"/>
      <c r="BO6" s="1589"/>
      <c r="BP6" s="1589"/>
    </row>
    <row r="7" spans="1:112" s="70" customFormat="1">
      <c r="A7" s="229" t="s">
        <v>283</v>
      </c>
      <c r="B7" s="647">
        <f>'Summary (10)'!B12</f>
        <v>0</v>
      </c>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56"/>
      <c r="BQ7" s="56"/>
    </row>
    <row r="8" spans="1:112" s="70" customFormat="1">
      <c r="A8" s="709"/>
      <c r="B8" s="709"/>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56"/>
      <c r="BQ8" s="56"/>
    </row>
    <row r="9" spans="1:112" s="70" customFormat="1" ht="16.5" thickBot="1">
      <c r="A9" s="251"/>
      <c r="B9" s="134"/>
      <c r="C9" s="1590" t="e">
        <f>'Summary (10)'!H17</f>
        <v>#REF!</v>
      </c>
      <c r="D9" s="1590"/>
      <c r="E9" s="1590"/>
      <c r="F9" s="1590"/>
      <c r="G9" s="1590"/>
      <c r="H9" s="1590"/>
      <c r="I9" s="1590"/>
      <c r="J9" s="1590" t="e">
        <f>'Summary (10)'!K17</f>
        <v>#REF!</v>
      </c>
      <c r="K9" s="1590"/>
      <c r="L9" s="1590"/>
      <c r="M9" s="1590"/>
      <c r="N9" s="1590"/>
      <c r="O9" s="1590"/>
      <c r="P9" s="1590"/>
      <c r="Q9" s="1590" t="e">
        <f>'Summary (10)'!N17</f>
        <v>#REF!</v>
      </c>
      <c r="R9" s="1590"/>
      <c r="S9" s="1590"/>
      <c r="T9" s="1590"/>
      <c r="U9" s="1590"/>
      <c r="V9" s="1590"/>
      <c r="W9" s="1590"/>
      <c r="X9" s="1590" t="e">
        <f>'Summary (10)'!Q17</f>
        <v>#REF!</v>
      </c>
      <c r="Y9" s="1590"/>
      <c r="Z9" s="1590"/>
      <c r="AA9" s="1590"/>
      <c r="AB9" s="1590"/>
      <c r="AC9" s="1590"/>
      <c r="AD9" s="1590"/>
      <c r="AE9" s="1590" t="e">
        <f>'Summary (10)'!T17</f>
        <v>#REF!</v>
      </c>
      <c r="AF9" s="1590"/>
      <c r="AG9" s="1590"/>
      <c r="AH9" s="1590"/>
      <c r="AI9" s="1590"/>
      <c r="AJ9" s="1590"/>
      <c r="AK9" s="1590"/>
      <c r="AL9" s="1590" t="e">
        <f>'Summary (10)'!W17</f>
        <v>#REF!</v>
      </c>
      <c r="AM9" s="1590"/>
      <c r="AN9" s="1590"/>
      <c r="AO9" s="1590"/>
      <c r="AP9" s="1590"/>
      <c r="AQ9" s="1590"/>
      <c r="AR9" s="1590"/>
      <c r="AS9" s="1590" t="e">
        <f>'Summary (10)'!Z17</f>
        <v>#REF!</v>
      </c>
      <c r="AT9" s="1590"/>
      <c r="AU9" s="1590"/>
      <c r="AV9" s="1590"/>
      <c r="AW9" s="1590"/>
      <c r="AX9" s="1590"/>
      <c r="AY9" s="1590"/>
      <c r="AZ9" s="1590" t="e">
        <f>'Summary (10)'!AC17</f>
        <v>#REF!</v>
      </c>
      <c r="BA9" s="1590"/>
      <c r="BB9" s="1590"/>
      <c r="BC9" s="1590"/>
      <c r="BD9" s="1590"/>
      <c r="BE9" s="1590"/>
      <c r="BF9" s="1590"/>
      <c r="BG9" s="1590" t="e">
        <f>'Summary (10)'!AF17</f>
        <v>#REF!</v>
      </c>
      <c r="BH9" s="1590"/>
      <c r="BI9" s="1590"/>
      <c r="BJ9" s="1590"/>
      <c r="BK9" s="1590"/>
      <c r="BL9" s="1590"/>
      <c r="BM9" s="1590"/>
      <c r="BN9" s="1590">
        <f>'Summary (10)'!AM17</f>
        <v>0</v>
      </c>
      <c r="BO9" s="1590"/>
      <c r="BP9" s="1590"/>
      <c r="BQ9" s="1590"/>
      <c r="BR9" s="1590"/>
      <c r="BS9" s="1590"/>
      <c r="BT9" s="1590"/>
    </row>
    <row r="10" spans="1:112" ht="18" customHeight="1">
      <c r="A10" s="1388"/>
      <c r="B10" s="1389"/>
      <c r="C10" s="1406" t="s">
        <v>237</v>
      </c>
      <c r="D10" s="1407"/>
      <c r="E10" s="1407"/>
      <c r="F10" s="1407"/>
      <c r="G10" s="1407"/>
      <c r="H10" s="1407"/>
      <c r="I10" s="1408"/>
      <c r="J10" s="1376" t="s">
        <v>238</v>
      </c>
      <c r="K10" s="1377"/>
      <c r="L10" s="1377"/>
      <c r="M10" s="1377"/>
      <c r="N10" s="1377"/>
      <c r="O10" s="1377"/>
      <c r="P10" s="1378"/>
      <c r="Q10" s="1403" t="s">
        <v>239</v>
      </c>
      <c r="R10" s="1404"/>
      <c r="S10" s="1404"/>
      <c r="T10" s="1404"/>
      <c r="U10" s="1404"/>
      <c r="V10" s="1404"/>
      <c r="W10" s="1405"/>
      <c r="X10" s="1420" t="s">
        <v>240</v>
      </c>
      <c r="Y10" s="1421"/>
      <c r="Z10" s="1421"/>
      <c r="AA10" s="1421"/>
      <c r="AB10" s="1421"/>
      <c r="AC10" s="1421"/>
      <c r="AD10" s="1422"/>
      <c r="AE10" s="1423" t="s">
        <v>241</v>
      </c>
      <c r="AF10" s="1424"/>
      <c r="AG10" s="1424"/>
      <c r="AH10" s="1424"/>
      <c r="AI10" s="1424"/>
      <c r="AJ10" s="1424"/>
      <c r="AK10" s="1425"/>
      <c r="AL10" s="1488" t="s">
        <v>242</v>
      </c>
      <c r="AM10" s="1489"/>
      <c r="AN10" s="1489"/>
      <c r="AO10" s="1489"/>
      <c r="AP10" s="1489"/>
      <c r="AQ10" s="1489"/>
      <c r="AR10" s="1490"/>
      <c r="AS10" s="1491" t="s">
        <v>243</v>
      </c>
      <c r="AT10" s="1492"/>
      <c r="AU10" s="1492"/>
      <c r="AV10" s="1492"/>
      <c r="AW10" s="1492"/>
      <c r="AX10" s="1492"/>
      <c r="AY10" s="1493"/>
      <c r="AZ10" s="1494" t="s">
        <v>244</v>
      </c>
      <c r="BA10" s="1495"/>
      <c r="BB10" s="1495"/>
      <c r="BC10" s="1495"/>
      <c r="BD10" s="1495"/>
      <c r="BE10" s="1495"/>
      <c r="BF10" s="1496"/>
      <c r="BG10" s="1497" t="s">
        <v>245</v>
      </c>
      <c r="BH10" s="1498"/>
      <c r="BI10" s="1498"/>
      <c r="BJ10" s="1498"/>
      <c r="BK10" s="1498"/>
      <c r="BL10" s="1498"/>
      <c r="BM10" s="1499"/>
      <c r="BN10" s="1539" t="s">
        <v>246</v>
      </c>
      <c r="BO10" s="1540"/>
      <c r="BP10" s="1540"/>
      <c r="BQ10" s="1540"/>
      <c r="BR10" s="1540"/>
      <c r="BS10" s="1540"/>
      <c r="BT10" s="1540"/>
      <c r="BU10" s="1591" t="s">
        <v>259</v>
      </c>
      <c r="BV10" s="1592"/>
      <c r="BW10" s="1593"/>
    </row>
    <row r="11" spans="1:112" s="296" customFormat="1" ht="31.5" customHeight="1">
      <c r="A11" s="1390"/>
      <c r="B11" s="1391"/>
      <c r="C11" s="1370" t="s">
        <v>312</v>
      </c>
      <c r="D11" s="1371"/>
      <c r="E11" s="1364" t="s">
        <v>313</v>
      </c>
      <c r="F11" s="1365"/>
      <c r="G11" s="98" t="e">
        <f>'Summary (10)'!E19</f>
        <v>#REF!</v>
      </c>
      <c r="H11" s="316" t="e">
        <f>'Summary (10)'!F19</f>
        <v>#REF!</v>
      </c>
      <c r="I11" s="135" t="e">
        <f>'Summary (10)'!G19</f>
        <v>#REF!</v>
      </c>
      <c r="J11" s="1379" t="s">
        <v>312</v>
      </c>
      <c r="K11" s="1380"/>
      <c r="L11" s="1385" t="s">
        <v>313</v>
      </c>
      <c r="M11" s="1380"/>
      <c r="N11" s="99" t="e">
        <f>'Summary (10)'!H19</f>
        <v>#REF!</v>
      </c>
      <c r="O11" s="317" t="e">
        <f>'Summary (10)'!I19</f>
        <v>#REF!</v>
      </c>
      <c r="P11" s="142" t="e">
        <f>'Summary (10)'!J19</f>
        <v>#REF!</v>
      </c>
      <c r="Q11" s="1409" t="s">
        <v>312</v>
      </c>
      <c r="R11" s="1410"/>
      <c r="S11" s="1415" t="s">
        <v>313</v>
      </c>
      <c r="T11" s="1410"/>
      <c r="U11" s="100" t="e">
        <f>'Summary (10)'!K19</f>
        <v>#REF!</v>
      </c>
      <c r="V11" s="318" t="e">
        <f>'Summary (10)'!L19</f>
        <v>#REF!</v>
      </c>
      <c r="W11" s="145" t="e">
        <f>'Summary (10)'!M19</f>
        <v>#REF!</v>
      </c>
      <c r="X11" s="1358" t="s">
        <v>312</v>
      </c>
      <c r="Y11" s="1359"/>
      <c r="Z11" s="1400" t="s">
        <v>313</v>
      </c>
      <c r="AA11" s="1359"/>
      <c r="AB11" s="101" t="e">
        <f>'Summary (10)'!N19</f>
        <v>#REF!</v>
      </c>
      <c r="AC11" s="319" t="e">
        <f>'Summary (10)'!O19</f>
        <v>#REF!</v>
      </c>
      <c r="AD11" s="148" t="e">
        <f>'Summary (10)'!P19</f>
        <v>#REF!</v>
      </c>
      <c r="AE11" s="1426" t="s">
        <v>312</v>
      </c>
      <c r="AF11" s="1427"/>
      <c r="AG11" s="1432" t="s">
        <v>313</v>
      </c>
      <c r="AH11" s="1427"/>
      <c r="AI11" s="821" t="e">
        <f>'Summary (10)'!Q19</f>
        <v>#REF!</v>
      </c>
      <c r="AJ11" s="320" t="e">
        <f>'Summary (10)'!R19</f>
        <v>#REF!</v>
      </c>
      <c r="AK11" s="151" t="e">
        <f>'Summary (10)'!S19</f>
        <v>#REF!</v>
      </c>
      <c r="AL11" s="1546" t="s">
        <v>312</v>
      </c>
      <c r="AM11" s="1510"/>
      <c r="AN11" s="1509" t="s">
        <v>313</v>
      </c>
      <c r="AO11" s="1510"/>
      <c r="AP11" s="820" t="e">
        <f>'Summary (10)'!T19</f>
        <v>#REF!</v>
      </c>
      <c r="AQ11" s="321" t="e">
        <f>'Summary (10)'!U19</f>
        <v>#REF!</v>
      </c>
      <c r="AR11" s="154" t="e">
        <f>'Summary (10)'!V19</f>
        <v>#REF!</v>
      </c>
      <c r="AS11" s="1515" t="s">
        <v>312</v>
      </c>
      <c r="AT11" s="1516"/>
      <c r="AU11" s="1521" t="s">
        <v>313</v>
      </c>
      <c r="AV11" s="1516"/>
      <c r="AW11" s="818" t="e">
        <f>'Summary (10)'!W19</f>
        <v>#REF!</v>
      </c>
      <c r="AX11" s="322" t="e">
        <f>'Summary (10)'!X19</f>
        <v>#REF!</v>
      </c>
      <c r="AY11" s="157" t="e">
        <f>'Summary (10)'!Y19</f>
        <v>#REF!</v>
      </c>
      <c r="AZ11" s="1524" t="s">
        <v>312</v>
      </c>
      <c r="BA11" s="1525"/>
      <c r="BB11" s="1530" t="s">
        <v>313</v>
      </c>
      <c r="BC11" s="1525"/>
      <c r="BD11" s="823" t="e">
        <f>'Summary (10)'!Z19</f>
        <v>#REF!</v>
      </c>
      <c r="BE11" s="323" t="e">
        <f>'Summary (10)'!AA19</f>
        <v>#REF!</v>
      </c>
      <c r="BF11" s="160" t="e">
        <f>'Summary (10)'!AB19</f>
        <v>#REF!</v>
      </c>
      <c r="BG11" s="1533" t="s">
        <v>312</v>
      </c>
      <c r="BH11" s="1534"/>
      <c r="BI11" s="1541" t="s">
        <v>313</v>
      </c>
      <c r="BJ11" s="1534"/>
      <c r="BK11" s="824" t="e">
        <f>'Summary (10)'!AC19</f>
        <v>#REF!</v>
      </c>
      <c r="BL11" s="324" t="e">
        <f>'Summary (10)'!AD19</f>
        <v>#REF!</v>
      </c>
      <c r="BM11" s="163" t="e">
        <f>'Summary (10)'!AE19</f>
        <v>#REF!</v>
      </c>
      <c r="BN11" s="1500" t="s">
        <v>312</v>
      </c>
      <c r="BO11" s="1501"/>
      <c r="BP11" s="1506" t="s">
        <v>313</v>
      </c>
      <c r="BQ11" s="1501"/>
      <c r="BR11" s="110" t="e">
        <f>'Summary (10)'!AF19</f>
        <v>#REF!</v>
      </c>
      <c r="BS11" s="325" t="e">
        <f>'Summary (10)'!AG19</f>
        <v>#REF!</v>
      </c>
      <c r="BT11" s="692" t="e">
        <f>'Summary (10)'!AH19</f>
        <v>#REF!</v>
      </c>
      <c r="BU11" s="670" t="str">
        <f>'Summary (10)'!AI19</f>
        <v>5/1/2024 - 6/30/2028</v>
      </c>
      <c r="BV11" s="695" t="str">
        <f>'Summary (10)'!AJ19</f>
        <v>5/1/2024 - 6/30/2028</v>
      </c>
      <c r="BW11" s="696" t="str">
        <f>'Summary (10)'!AK19</f>
        <v>5/1/2024 - 6/30/2028</v>
      </c>
    </row>
    <row r="12" spans="1:112" s="296" customFormat="1">
      <c r="A12" s="1390"/>
      <c r="B12" s="1391"/>
      <c r="C12" s="1372"/>
      <c r="D12" s="1373"/>
      <c r="E12" s="1366"/>
      <c r="F12" s="1367"/>
      <c r="G12" s="98" t="e">
        <f>'Summary (10)'!E20</f>
        <v>#REF!</v>
      </c>
      <c r="H12" s="316" t="e">
        <f>'Summary (10)'!F20</f>
        <v>#REF!</v>
      </c>
      <c r="I12" s="135" t="str">
        <f>'Summary (10)'!G20</f>
        <v>0 Months</v>
      </c>
      <c r="J12" s="1381"/>
      <c r="K12" s="1382"/>
      <c r="L12" s="1386"/>
      <c r="M12" s="1382"/>
      <c r="N12" s="99" t="e">
        <f>'Summary (10)'!H20</f>
        <v>#REF!</v>
      </c>
      <c r="O12" s="317" t="e">
        <f>'Summary (10)'!I20</f>
        <v>#REF!</v>
      </c>
      <c r="P12" s="142" t="str">
        <f>'Summary (10)'!J20</f>
        <v>12 Months</v>
      </c>
      <c r="Q12" s="1411"/>
      <c r="R12" s="1412"/>
      <c r="S12" s="1416"/>
      <c r="T12" s="1412"/>
      <c r="U12" s="100" t="e">
        <f>'Summary (10)'!K20</f>
        <v>#REF!</v>
      </c>
      <c r="V12" s="318" t="e">
        <f>'Summary (10)'!L20</f>
        <v>#REF!</v>
      </c>
      <c r="W12" s="145" t="str">
        <f>'Summary (10)'!M20</f>
        <v>12 Months</v>
      </c>
      <c r="X12" s="1360"/>
      <c r="Y12" s="1361"/>
      <c r="Z12" s="1401"/>
      <c r="AA12" s="1361"/>
      <c r="AB12" s="101" t="e">
        <f>'Summary (10)'!N20</f>
        <v>#REF!</v>
      </c>
      <c r="AC12" s="319" t="e">
        <f>'Summary (10)'!O20</f>
        <v>#REF!</v>
      </c>
      <c r="AD12" s="148" t="str">
        <f>'Summary (10)'!P20</f>
        <v>12 Months</v>
      </c>
      <c r="AE12" s="1428"/>
      <c r="AF12" s="1429"/>
      <c r="AG12" s="1433"/>
      <c r="AH12" s="1429"/>
      <c r="AI12" s="821" t="e">
        <f>'Summary (10)'!Q20</f>
        <v>#REF!</v>
      </c>
      <c r="AJ12" s="320" t="e">
        <f>'Summary (10)'!R20</f>
        <v>#REF!</v>
      </c>
      <c r="AK12" s="151" t="str">
        <f>'Summary (10)'!S20</f>
        <v>12 Months</v>
      </c>
      <c r="AL12" s="1547"/>
      <c r="AM12" s="1512"/>
      <c r="AN12" s="1511"/>
      <c r="AO12" s="1512"/>
      <c r="AP12" s="820" t="e">
        <f>'Summary (10)'!T20</f>
        <v>#REF!</v>
      </c>
      <c r="AQ12" s="321" t="e">
        <f>'Summary (10)'!U20</f>
        <v>#REF!</v>
      </c>
      <c r="AR12" s="154" t="e">
        <f>'Summary (10)'!V20</f>
        <v>#REF!</v>
      </c>
      <c r="AS12" s="1517"/>
      <c r="AT12" s="1518"/>
      <c r="AU12" s="1522"/>
      <c r="AV12" s="1518"/>
      <c r="AW12" s="818" t="e">
        <f>'Summary (10)'!W20</f>
        <v>#REF!</v>
      </c>
      <c r="AX12" s="322" t="e">
        <f>'Summary (10)'!X20</f>
        <v>#REF!</v>
      </c>
      <c r="AY12" s="157" t="e">
        <f>'Summary (10)'!Y20</f>
        <v>#REF!</v>
      </c>
      <c r="AZ12" s="1526"/>
      <c r="BA12" s="1527"/>
      <c r="BB12" s="1531"/>
      <c r="BC12" s="1527"/>
      <c r="BD12" s="823" t="e">
        <f>'Summary (10)'!Z20</f>
        <v>#REF!</v>
      </c>
      <c r="BE12" s="323" t="e">
        <f>'Summary (10)'!AA20</f>
        <v>#REF!</v>
      </c>
      <c r="BF12" s="160" t="e">
        <f>'Summary (10)'!AB20</f>
        <v>#REF!</v>
      </c>
      <c r="BG12" s="1535"/>
      <c r="BH12" s="1536"/>
      <c r="BI12" s="1542"/>
      <c r="BJ12" s="1536"/>
      <c r="BK12" s="824" t="e">
        <f>'Summary (10)'!AC20</f>
        <v>#REF!</v>
      </c>
      <c r="BL12" s="324" t="e">
        <f>'Summary (10)'!AD20</f>
        <v>#REF!</v>
      </c>
      <c r="BM12" s="163" t="e">
        <f>'Summary (10)'!AE20</f>
        <v>#REF!</v>
      </c>
      <c r="BN12" s="1502"/>
      <c r="BO12" s="1503"/>
      <c r="BP12" s="1507"/>
      <c r="BQ12" s="1503"/>
      <c r="BR12" s="110" t="e">
        <f>'Summary (10)'!AF20</f>
        <v>#REF!</v>
      </c>
      <c r="BS12" s="325" t="e">
        <f>'Summary (10)'!AG20</f>
        <v>#REF!</v>
      </c>
      <c r="BT12" s="692" t="e">
        <f>'Summary (10)'!AH20</f>
        <v>#REF!</v>
      </c>
      <c r="BU12" s="1594" t="e">
        <f>IF('Summary - SS'!#REF!="New Agreement","","Current")</f>
        <v>#REF!</v>
      </c>
      <c r="BV12" s="1596" t="e">
        <f>'Summary (9)'!AJ20</f>
        <v>#REF!</v>
      </c>
      <c r="BW12" s="1418" t="str">
        <f>'Summary (6)'!AK20</f>
        <v>New</v>
      </c>
    </row>
    <row r="13" spans="1:112" s="297" customFormat="1" ht="15.75" customHeight="1">
      <c r="A13" s="1390"/>
      <c r="B13" s="1391"/>
      <c r="C13" s="1374"/>
      <c r="D13" s="1375"/>
      <c r="E13" s="1368"/>
      <c r="F13" s="1369"/>
      <c r="G13" s="102" t="e">
        <f>IF('Summary - SS'!#REF!="New Agreement","","Current")</f>
        <v>#REF!</v>
      </c>
      <c r="H13" s="316" t="e">
        <f>'Summary (10)'!F21</f>
        <v>#REF!</v>
      </c>
      <c r="I13" s="136" t="str">
        <f>'Summary (10)'!G21</f>
        <v>New</v>
      </c>
      <c r="J13" s="1383"/>
      <c r="K13" s="1384"/>
      <c r="L13" s="1387"/>
      <c r="M13" s="1384"/>
      <c r="N13" s="103" t="e">
        <f>IF('Summary - SS'!#REF!="New Agreement","","Current")</f>
        <v>#REF!</v>
      </c>
      <c r="O13" s="317" t="e">
        <f>'Summary (10)'!I21</f>
        <v>#REF!</v>
      </c>
      <c r="P13" s="143" t="str">
        <f>'Summary (10)'!J21</f>
        <v>New</v>
      </c>
      <c r="Q13" s="1413"/>
      <c r="R13" s="1414"/>
      <c r="S13" s="1417"/>
      <c r="T13" s="1414"/>
      <c r="U13" s="104" t="e">
        <f>IF('Summary - SS'!#REF!="New Agreement","","Current")</f>
        <v>#REF!</v>
      </c>
      <c r="V13" s="318" t="e">
        <f>'Summary (10)'!L21</f>
        <v>#REF!</v>
      </c>
      <c r="W13" s="146" t="str">
        <f>'Summary (10)'!M21</f>
        <v>New</v>
      </c>
      <c r="X13" s="1362"/>
      <c r="Y13" s="1363"/>
      <c r="Z13" s="1402"/>
      <c r="AA13" s="1363"/>
      <c r="AB13" s="105" t="e">
        <f>IF('Summary - SS'!#REF!="New Agreement","","Current")</f>
        <v>#REF!</v>
      </c>
      <c r="AC13" s="326" t="e">
        <f>'Summary (10)'!O21</f>
        <v>#REF!</v>
      </c>
      <c r="AD13" s="149" t="str">
        <f>'Summary (10)'!P21</f>
        <v>New</v>
      </c>
      <c r="AE13" s="1430"/>
      <c r="AF13" s="1431"/>
      <c r="AG13" s="1434"/>
      <c r="AH13" s="1431"/>
      <c r="AI13" s="106" t="e">
        <f>IF('Summary - SS'!#REF!="New Agreement","","Current")</f>
        <v>#REF!</v>
      </c>
      <c r="AJ13" s="327" t="e">
        <f>'Summary (10)'!R21</f>
        <v>#REF!</v>
      </c>
      <c r="AK13" s="152" t="str">
        <f>'Summary (10)'!S21</f>
        <v>New</v>
      </c>
      <c r="AL13" s="1548"/>
      <c r="AM13" s="1514"/>
      <c r="AN13" s="1513"/>
      <c r="AO13" s="1514"/>
      <c r="AP13" s="111" t="e">
        <f>IF('Summary - SS'!#REF!="New Agreement","","Current")</f>
        <v>#REF!</v>
      </c>
      <c r="AQ13" s="328" t="e">
        <f>'Summary (10)'!U21</f>
        <v>#REF!</v>
      </c>
      <c r="AR13" s="155" t="str">
        <f>'Summary (10)'!V21</f>
        <v>New</v>
      </c>
      <c r="AS13" s="1519"/>
      <c r="AT13" s="1520"/>
      <c r="AU13" s="1523"/>
      <c r="AV13" s="1520"/>
      <c r="AW13" s="112" t="e">
        <f>IF('Summary - SS'!#REF!="New Agreement","","Current")</f>
        <v>#REF!</v>
      </c>
      <c r="AX13" s="329" t="e">
        <f>'Summary (10)'!X21</f>
        <v>#REF!</v>
      </c>
      <c r="AY13" s="158" t="str">
        <f>'Summary (10)'!Y21</f>
        <v>New</v>
      </c>
      <c r="AZ13" s="1528"/>
      <c r="BA13" s="1529"/>
      <c r="BB13" s="1532"/>
      <c r="BC13" s="1529"/>
      <c r="BD13" s="113" t="e">
        <f>IF('Summary - SS'!#REF!="New Agreement","","Current")</f>
        <v>#REF!</v>
      </c>
      <c r="BE13" s="330" t="e">
        <f>'Summary (10)'!AA21</f>
        <v>#REF!</v>
      </c>
      <c r="BF13" s="161" t="str">
        <f>'Summary (10)'!AB21</f>
        <v>New</v>
      </c>
      <c r="BG13" s="1537"/>
      <c r="BH13" s="1538"/>
      <c r="BI13" s="1543"/>
      <c r="BJ13" s="1538"/>
      <c r="BK13" s="114" t="e">
        <f>IF('Summary - SS'!#REF!="New Agreement","","Current")</f>
        <v>#REF!</v>
      </c>
      <c r="BL13" s="331" t="e">
        <f>'Summary (10)'!AD21</f>
        <v>#REF!</v>
      </c>
      <c r="BM13" s="164" t="str">
        <f>'Summary (10)'!AE21</f>
        <v>New</v>
      </c>
      <c r="BN13" s="1504"/>
      <c r="BO13" s="1505"/>
      <c r="BP13" s="1508"/>
      <c r="BQ13" s="1505"/>
      <c r="BR13" s="115" t="e">
        <f>IF('Summary - SS'!#REF!="New Agreement","","Current")</f>
        <v>#REF!</v>
      </c>
      <c r="BS13" s="332" t="e">
        <f>'Summary (10)'!AG21</f>
        <v>#REF!</v>
      </c>
      <c r="BT13" s="693" t="str">
        <f>'Summary (10)'!AH21</f>
        <v>New</v>
      </c>
      <c r="BU13" s="1595"/>
      <c r="BV13" s="1597"/>
      <c r="BW13" s="1419"/>
    </row>
    <row r="14" spans="1:112" s="297" customFormat="1" ht="63">
      <c r="A14" s="1392" t="s">
        <v>311</v>
      </c>
      <c r="B14" s="1393"/>
      <c r="C14" s="137" t="s">
        <v>314</v>
      </c>
      <c r="D14" s="108" t="s">
        <v>315</v>
      </c>
      <c r="E14" s="108" t="s">
        <v>316</v>
      </c>
      <c r="F14" s="108" t="s">
        <v>317</v>
      </c>
      <c r="G14" s="98" t="s">
        <v>318</v>
      </c>
      <c r="H14" s="316" t="s">
        <v>384</v>
      </c>
      <c r="I14" s="135" t="s">
        <v>318</v>
      </c>
      <c r="J14" s="144" t="s">
        <v>314</v>
      </c>
      <c r="K14" s="99" t="s">
        <v>315</v>
      </c>
      <c r="L14" s="99" t="s">
        <v>316</v>
      </c>
      <c r="M14" s="99" t="s">
        <v>317</v>
      </c>
      <c r="N14" s="99" t="str">
        <f>G14</f>
        <v>Budgeted Salary</v>
      </c>
      <c r="O14" s="317" t="str">
        <f>H14</f>
        <v>Change</v>
      </c>
      <c r="P14" s="142" t="str">
        <f>I14</f>
        <v>Budgeted Salary</v>
      </c>
      <c r="Q14" s="147" t="s">
        <v>314</v>
      </c>
      <c r="R14" s="100" t="s">
        <v>315</v>
      </c>
      <c r="S14" s="100" t="s">
        <v>316</v>
      </c>
      <c r="T14" s="100" t="s">
        <v>317</v>
      </c>
      <c r="U14" s="100" t="str">
        <f>N14</f>
        <v>Budgeted Salary</v>
      </c>
      <c r="V14" s="318" t="str">
        <f>O14</f>
        <v>Change</v>
      </c>
      <c r="W14" s="145" t="str">
        <f>P14</f>
        <v>Budgeted Salary</v>
      </c>
      <c r="X14" s="150" t="s">
        <v>314</v>
      </c>
      <c r="Y14" s="109" t="s">
        <v>315</v>
      </c>
      <c r="Z14" s="109" t="s">
        <v>316</v>
      </c>
      <c r="AA14" s="109" t="s">
        <v>317</v>
      </c>
      <c r="AB14" s="105" t="str">
        <f>U14</f>
        <v>Budgeted Salary</v>
      </c>
      <c r="AC14" s="326" t="str">
        <f>V14</f>
        <v>Change</v>
      </c>
      <c r="AD14" s="149" t="str">
        <f>W14</f>
        <v>Budgeted Salary</v>
      </c>
      <c r="AE14" s="153" t="s">
        <v>314</v>
      </c>
      <c r="AF14" s="107" t="s">
        <v>315</v>
      </c>
      <c r="AG14" s="107" t="s">
        <v>316</v>
      </c>
      <c r="AH14" s="107" t="s">
        <v>317</v>
      </c>
      <c r="AI14" s="106" t="str">
        <f>AB14</f>
        <v>Budgeted Salary</v>
      </c>
      <c r="AJ14" s="327" t="str">
        <f>AC14</f>
        <v>Change</v>
      </c>
      <c r="AK14" s="152" t="str">
        <f>AD14</f>
        <v>Budgeted Salary</v>
      </c>
      <c r="AL14" s="156" t="s">
        <v>314</v>
      </c>
      <c r="AM14" s="116" t="s">
        <v>315</v>
      </c>
      <c r="AN14" s="116" t="s">
        <v>316</v>
      </c>
      <c r="AO14" s="116" t="s">
        <v>317</v>
      </c>
      <c r="AP14" s="111" t="str">
        <f>AI14</f>
        <v>Budgeted Salary</v>
      </c>
      <c r="AQ14" s="328" t="str">
        <f>AJ14</f>
        <v>Change</v>
      </c>
      <c r="AR14" s="155" t="str">
        <f>AK14</f>
        <v>Budgeted Salary</v>
      </c>
      <c r="AS14" s="159" t="s">
        <v>314</v>
      </c>
      <c r="AT14" s="117" t="s">
        <v>315</v>
      </c>
      <c r="AU14" s="117" t="s">
        <v>316</v>
      </c>
      <c r="AV14" s="117" t="s">
        <v>317</v>
      </c>
      <c r="AW14" s="112" t="str">
        <f>AP14</f>
        <v>Budgeted Salary</v>
      </c>
      <c r="AX14" s="329" t="str">
        <f>AQ14</f>
        <v>Change</v>
      </c>
      <c r="AY14" s="158" t="str">
        <f>AR14</f>
        <v>Budgeted Salary</v>
      </c>
      <c r="AZ14" s="162" t="s">
        <v>314</v>
      </c>
      <c r="BA14" s="118" t="s">
        <v>315</v>
      </c>
      <c r="BB14" s="118" t="s">
        <v>316</v>
      </c>
      <c r="BC14" s="118" t="s">
        <v>317</v>
      </c>
      <c r="BD14" s="113" t="str">
        <f>AW14</f>
        <v>Budgeted Salary</v>
      </c>
      <c r="BE14" s="330" t="str">
        <f>AX14</f>
        <v>Change</v>
      </c>
      <c r="BF14" s="161" t="str">
        <f>AY14</f>
        <v>Budgeted Salary</v>
      </c>
      <c r="BG14" s="165" t="s">
        <v>314</v>
      </c>
      <c r="BH14" s="119" t="s">
        <v>315</v>
      </c>
      <c r="BI14" s="119" t="s">
        <v>316</v>
      </c>
      <c r="BJ14" s="119" t="s">
        <v>317</v>
      </c>
      <c r="BK14" s="114" t="str">
        <f>BD14</f>
        <v>Budgeted Salary</v>
      </c>
      <c r="BL14" s="331" t="str">
        <f>BE14</f>
        <v>Change</v>
      </c>
      <c r="BM14" s="164" t="str">
        <f>BF14</f>
        <v>Budgeted Salary</v>
      </c>
      <c r="BN14" s="166" t="s">
        <v>314</v>
      </c>
      <c r="BO14" s="120" t="s">
        <v>315</v>
      </c>
      <c r="BP14" s="120" t="s">
        <v>316</v>
      </c>
      <c r="BQ14" s="120" t="s">
        <v>317</v>
      </c>
      <c r="BR14" s="115" t="str">
        <f>BK14</f>
        <v>Budgeted Salary</v>
      </c>
      <c r="BS14" s="332" t="str">
        <f>BL14</f>
        <v>Change</v>
      </c>
      <c r="BT14" s="693" t="str">
        <f>BM14</f>
        <v>Budgeted Salary</v>
      </c>
      <c r="BU14" s="694" t="str">
        <f>U14</f>
        <v>Budgeted Salary</v>
      </c>
      <c r="BV14" s="825" t="s">
        <v>384</v>
      </c>
      <c r="BW14" s="697" t="str">
        <f>W14</f>
        <v>Budgeted Salary</v>
      </c>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row>
    <row r="15" spans="1:112" ht="19.5" customHeight="1">
      <c r="A15" s="1356"/>
      <c r="B15" s="1189"/>
      <c r="C15" s="299"/>
      <c r="D15" s="300"/>
      <c r="E15" s="301"/>
      <c r="F15" s="491">
        <f>E15*D15</f>
        <v>0</v>
      </c>
      <c r="G15" s="302"/>
      <c r="H15" s="492">
        <f>I15-G15</f>
        <v>0</v>
      </c>
      <c r="I15" s="493">
        <f>ROUND(IF(ISBLANK(C15),G15,C15*F15),0)</f>
        <v>0</v>
      </c>
      <c r="J15" s="299"/>
      <c r="K15" s="300"/>
      <c r="L15" s="301"/>
      <c r="M15" s="491">
        <f t="shared" ref="M15:M57" si="0">L15*K15</f>
        <v>0</v>
      </c>
      <c r="N15" s="302"/>
      <c r="O15" s="492">
        <f>P15-N15</f>
        <v>0</v>
      </c>
      <c r="P15" s="493">
        <f t="shared" ref="P15:P57" si="1">ROUND(IF(ISBLANK(J15),N15,J15*M15),0)</f>
        <v>0</v>
      </c>
      <c r="Q15" s="299"/>
      <c r="R15" s="300"/>
      <c r="S15" s="301"/>
      <c r="T15" s="491">
        <f>S15*R15</f>
        <v>0</v>
      </c>
      <c r="U15" s="302"/>
      <c r="V15" s="492">
        <f>W15-U15</f>
        <v>0</v>
      </c>
      <c r="W15" s="493">
        <f t="shared" ref="W15:W57" si="2">ROUND(IF(ISBLANK(Q15),U15,Q15*T15),0)</f>
        <v>0</v>
      </c>
      <c r="X15" s="299"/>
      <c r="Y15" s="300"/>
      <c r="Z15" s="301"/>
      <c r="AA15" s="491">
        <f>Z15*Y15</f>
        <v>0</v>
      </c>
      <c r="AB15" s="302"/>
      <c r="AC15" s="492">
        <f>AD15-AB15</f>
        <v>0</v>
      </c>
      <c r="AD15" s="493">
        <f t="shared" ref="AD15:AD57" si="3">ROUND(IF(ISBLANK(X15),AB15,X15*AA15),0)</f>
        <v>0</v>
      </c>
      <c r="AE15" s="299"/>
      <c r="AF15" s="300"/>
      <c r="AG15" s="301"/>
      <c r="AH15" s="491">
        <f>AG15*AF15</f>
        <v>0</v>
      </c>
      <c r="AI15" s="302"/>
      <c r="AJ15" s="492">
        <f>AK15-AI15</f>
        <v>0</v>
      </c>
      <c r="AK15" s="493">
        <f t="shared" ref="AK15:AK57" si="4">ROUND(IF(ISBLANK(AE15),AI15,AE15*AH15),0)</f>
        <v>0</v>
      </c>
      <c r="AL15" s="299"/>
      <c r="AM15" s="300"/>
      <c r="AN15" s="301"/>
      <c r="AO15" s="491">
        <f>AN15*AM15</f>
        <v>0</v>
      </c>
      <c r="AP15" s="302"/>
      <c r="AQ15" s="492">
        <f>AR15-AP15</f>
        <v>0</v>
      </c>
      <c r="AR15" s="493">
        <f t="shared" ref="AR15:AR57" si="5">ROUND(IF(ISBLANK(AL15),AP15,AL15*AO15),0)</f>
        <v>0</v>
      </c>
      <c r="AS15" s="299"/>
      <c r="AT15" s="300"/>
      <c r="AU15" s="301"/>
      <c r="AV15" s="491">
        <f t="shared" ref="AV15:AV57" si="6">AU15*AT15</f>
        <v>0</v>
      </c>
      <c r="AW15" s="302"/>
      <c r="AX15" s="492">
        <f>AY15-AW15</f>
        <v>0</v>
      </c>
      <c r="AY15" s="493">
        <f t="shared" ref="AY15:AY57" si="7">ROUND(IF(ISBLANK(AS15),AW15,AS15*AV15),0)</f>
        <v>0</v>
      </c>
      <c r="AZ15" s="299"/>
      <c r="BA15" s="300"/>
      <c r="BB15" s="301"/>
      <c r="BC15" s="491">
        <f t="shared" ref="BC15:BC57" si="8">BB15*BA15</f>
        <v>0</v>
      </c>
      <c r="BD15" s="302"/>
      <c r="BE15" s="492">
        <f>BF15-BD15</f>
        <v>0</v>
      </c>
      <c r="BF15" s="493">
        <f t="shared" ref="BF15:BF57" si="9">ROUND(IF(ISBLANK(AZ15),BD15,AZ15*BC15),0)</f>
        <v>0</v>
      </c>
      <c r="BG15" s="299"/>
      <c r="BH15" s="300"/>
      <c r="BI15" s="501"/>
      <c r="BJ15" s="491">
        <f t="shared" ref="BJ15:BJ57" si="10">BI15*BH15</f>
        <v>0</v>
      </c>
      <c r="BK15" s="302"/>
      <c r="BL15" s="492">
        <f>BM15-BK15</f>
        <v>0</v>
      </c>
      <c r="BM15" s="493">
        <f t="shared" ref="BM15:BM57" si="11">ROUND(IF(ISBLANK(BG15),BK15,BG15*BJ15),0)</f>
        <v>0</v>
      </c>
      <c r="BN15" s="299"/>
      <c r="BO15" s="300"/>
      <c r="BP15" s="301"/>
      <c r="BQ15" s="491">
        <f t="shared" ref="BQ15:BQ57" si="12">BP15*BO15</f>
        <v>0</v>
      </c>
      <c r="BR15" s="302"/>
      <c r="BS15" s="492">
        <f>BT15-BR15</f>
        <v>0</v>
      </c>
      <c r="BT15" s="698">
        <f t="shared" ref="BT15:BT57" si="13">ROUND(IF(ISBLANK(BN15),BR15,BN15*BQ15),0)</f>
        <v>0</v>
      </c>
      <c r="BU15" s="505">
        <f t="shared" ref="BU15:BW30" si="14">SUM(G15,N15,U15,AB15,AI15,AP15,AW15,BD15,BK15,BR15)</f>
        <v>0</v>
      </c>
      <c r="BV15" s="494">
        <f t="shared" si="14"/>
        <v>0</v>
      </c>
      <c r="BW15" s="493">
        <f t="shared" si="14"/>
        <v>0</v>
      </c>
      <c r="BX15" s="290"/>
      <c r="BY15" s="290"/>
      <c r="BZ15" s="290"/>
      <c r="CA15" s="290"/>
      <c r="CB15" s="290"/>
      <c r="CC15" s="290"/>
      <c r="CD15" s="290"/>
      <c r="CE15" s="290"/>
      <c r="CF15" s="290"/>
      <c r="CG15" s="290"/>
      <c r="CH15" s="290"/>
      <c r="CI15" s="290"/>
      <c r="CJ15" s="290"/>
      <c r="CK15" s="290"/>
      <c r="CL15" s="290"/>
      <c r="CM15" s="290"/>
      <c r="CN15" s="290"/>
      <c r="CO15" s="290"/>
      <c r="CP15" s="290"/>
      <c r="CQ15" s="290"/>
      <c r="CR15" s="290"/>
      <c r="CS15" s="290"/>
      <c r="CT15" s="290"/>
      <c r="CU15" s="290"/>
      <c r="CV15" s="290"/>
      <c r="CW15" s="290"/>
      <c r="CX15" s="290"/>
      <c r="CY15" s="290"/>
      <c r="CZ15" s="290"/>
      <c r="DA15" s="290"/>
      <c r="DB15" s="290"/>
      <c r="DC15" s="290"/>
      <c r="DD15" s="290"/>
      <c r="DE15" s="290"/>
      <c r="DF15" s="290"/>
      <c r="DG15" s="290"/>
      <c r="DH15" s="290"/>
    </row>
    <row r="16" spans="1:112" ht="19.5" customHeight="1">
      <c r="A16" s="1356"/>
      <c r="B16" s="1189"/>
      <c r="C16" s="299"/>
      <c r="D16" s="300"/>
      <c r="E16" s="301"/>
      <c r="F16" s="491">
        <f t="shared" ref="F16:F57" si="15">E16*D16</f>
        <v>0</v>
      </c>
      <c r="G16" s="302"/>
      <c r="H16" s="492">
        <f t="shared" ref="H16:H57" si="16">I16-G16</f>
        <v>0</v>
      </c>
      <c r="I16" s="493">
        <f t="shared" ref="I16:I57" si="17">ROUND(IF(ISBLANK(C16),G16,C16*F16),0)</f>
        <v>0</v>
      </c>
      <c r="J16" s="299"/>
      <c r="K16" s="300"/>
      <c r="L16" s="301"/>
      <c r="M16" s="491">
        <f t="shared" si="0"/>
        <v>0</v>
      </c>
      <c r="N16" s="302"/>
      <c r="O16" s="492">
        <f t="shared" ref="O16:O57" si="18">P16-N16</f>
        <v>0</v>
      </c>
      <c r="P16" s="493">
        <f t="shared" si="1"/>
        <v>0</v>
      </c>
      <c r="Q16" s="299"/>
      <c r="R16" s="300"/>
      <c r="S16" s="301"/>
      <c r="T16" s="491">
        <f t="shared" ref="T16:T57" si="19">S16*R16</f>
        <v>0</v>
      </c>
      <c r="U16" s="302"/>
      <c r="V16" s="492">
        <f t="shared" ref="V16:V57" si="20">W16-U16</f>
        <v>0</v>
      </c>
      <c r="W16" s="493">
        <f t="shared" si="2"/>
        <v>0</v>
      </c>
      <c r="X16" s="299"/>
      <c r="Y16" s="300"/>
      <c r="Z16" s="301"/>
      <c r="AA16" s="491">
        <f t="shared" ref="AA16:AA57" si="21">Z16*Y16</f>
        <v>0</v>
      </c>
      <c r="AB16" s="302"/>
      <c r="AC16" s="492">
        <f t="shared" ref="AC16:AC57" si="22">AD16-AB16</f>
        <v>0</v>
      </c>
      <c r="AD16" s="493">
        <f t="shared" si="3"/>
        <v>0</v>
      </c>
      <c r="AE16" s="299"/>
      <c r="AF16" s="300"/>
      <c r="AG16" s="301"/>
      <c r="AH16" s="491">
        <f t="shared" ref="AH16:AH57" si="23">AG16*AF16</f>
        <v>0</v>
      </c>
      <c r="AI16" s="302"/>
      <c r="AJ16" s="492">
        <f t="shared" ref="AJ16:AJ57" si="24">AK16-AI16</f>
        <v>0</v>
      </c>
      <c r="AK16" s="493">
        <f t="shared" si="4"/>
        <v>0</v>
      </c>
      <c r="AL16" s="299"/>
      <c r="AM16" s="300"/>
      <c r="AN16" s="301"/>
      <c r="AO16" s="491">
        <f t="shared" ref="AO16:AO57" si="25">AN16*AM16</f>
        <v>0</v>
      </c>
      <c r="AP16" s="302"/>
      <c r="AQ16" s="492">
        <f t="shared" ref="AQ16:AQ57" si="26">AR16-AP16</f>
        <v>0</v>
      </c>
      <c r="AR16" s="493">
        <f t="shared" si="5"/>
        <v>0</v>
      </c>
      <c r="AS16" s="299"/>
      <c r="AT16" s="300"/>
      <c r="AU16" s="301"/>
      <c r="AV16" s="491">
        <f t="shared" si="6"/>
        <v>0</v>
      </c>
      <c r="AW16" s="302"/>
      <c r="AX16" s="492">
        <f t="shared" ref="AX16:AX57" si="27">AY16-AW16</f>
        <v>0</v>
      </c>
      <c r="AY16" s="493">
        <f t="shared" si="7"/>
        <v>0</v>
      </c>
      <c r="AZ16" s="299"/>
      <c r="BA16" s="300"/>
      <c r="BB16" s="301"/>
      <c r="BC16" s="491">
        <f t="shared" si="8"/>
        <v>0</v>
      </c>
      <c r="BD16" s="302"/>
      <c r="BE16" s="492">
        <f t="shared" ref="BE16:BE57" si="28">BF16-BD16</f>
        <v>0</v>
      </c>
      <c r="BF16" s="493">
        <f t="shared" si="9"/>
        <v>0</v>
      </c>
      <c r="BG16" s="299"/>
      <c r="BH16" s="300"/>
      <c r="BI16" s="501"/>
      <c r="BJ16" s="491">
        <f t="shared" si="10"/>
        <v>0</v>
      </c>
      <c r="BK16" s="302"/>
      <c r="BL16" s="492">
        <f t="shared" ref="BL16:BL57" si="29">BM16-BK16</f>
        <v>0</v>
      </c>
      <c r="BM16" s="493">
        <f t="shared" si="11"/>
        <v>0</v>
      </c>
      <c r="BN16" s="299"/>
      <c r="BO16" s="300"/>
      <c r="BP16" s="301"/>
      <c r="BQ16" s="491">
        <f t="shared" si="12"/>
        <v>0</v>
      </c>
      <c r="BR16" s="302"/>
      <c r="BS16" s="492">
        <f t="shared" ref="BS16:BS57" si="30">BT16-BR16</f>
        <v>0</v>
      </c>
      <c r="BT16" s="698">
        <f t="shared" si="13"/>
        <v>0</v>
      </c>
      <c r="BU16" s="505">
        <f t="shared" si="14"/>
        <v>0</v>
      </c>
      <c r="BV16" s="494">
        <f t="shared" si="14"/>
        <v>0</v>
      </c>
      <c r="BW16" s="493">
        <f t="shared" si="14"/>
        <v>0</v>
      </c>
      <c r="BX16" s="303"/>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row>
    <row r="17" spans="1:112" ht="20.100000000000001" customHeight="1">
      <c r="A17" s="1356"/>
      <c r="B17" s="1189"/>
      <c r="C17" s="299"/>
      <c r="D17" s="428"/>
      <c r="E17" s="133"/>
      <c r="F17" s="491">
        <f t="shared" si="15"/>
        <v>0</v>
      </c>
      <c r="G17" s="302"/>
      <c r="H17" s="492">
        <f t="shared" si="16"/>
        <v>0</v>
      </c>
      <c r="I17" s="493">
        <f t="shared" si="17"/>
        <v>0</v>
      </c>
      <c r="J17" s="299"/>
      <c r="K17" s="300"/>
      <c r="L17" s="301"/>
      <c r="M17" s="491">
        <f t="shared" si="0"/>
        <v>0</v>
      </c>
      <c r="N17" s="302"/>
      <c r="O17" s="492">
        <f t="shared" si="18"/>
        <v>0</v>
      </c>
      <c r="P17" s="493">
        <f t="shared" si="1"/>
        <v>0</v>
      </c>
      <c r="Q17" s="299"/>
      <c r="R17" s="300"/>
      <c r="S17" s="301"/>
      <c r="T17" s="491">
        <f t="shared" si="19"/>
        <v>0</v>
      </c>
      <c r="U17" s="302"/>
      <c r="V17" s="492">
        <f t="shared" si="20"/>
        <v>0</v>
      </c>
      <c r="W17" s="493">
        <f t="shared" si="2"/>
        <v>0</v>
      </c>
      <c r="X17" s="299"/>
      <c r="Y17" s="300"/>
      <c r="Z17" s="301"/>
      <c r="AA17" s="491">
        <f t="shared" si="21"/>
        <v>0</v>
      </c>
      <c r="AB17" s="302"/>
      <c r="AC17" s="492">
        <f t="shared" si="22"/>
        <v>0</v>
      </c>
      <c r="AD17" s="493">
        <f t="shared" si="3"/>
        <v>0</v>
      </c>
      <c r="AE17" s="299"/>
      <c r="AF17" s="300"/>
      <c r="AG17" s="301"/>
      <c r="AH17" s="491">
        <f t="shared" si="23"/>
        <v>0</v>
      </c>
      <c r="AI17" s="302"/>
      <c r="AJ17" s="492">
        <f t="shared" si="24"/>
        <v>0</v>
      </c>
      <c r="AK17" s="493">
        <f t="shared" si="4"/>
        <v>0</v>
      </c>
      <c r="AL17" s="299"/>
      <c r="AM17" s="300"/>
      <c r="AN17" s="301"/>
      <c r="AO17" s="491">
        <f t="shared" si="25"/>
        <v>0</v>
      </c>
      <c r="AP17" s="302"/>
      <c r="AQ17" s="492">
        <f t="shared" si="26"/>
        <v>0</v>
      </c>
      <c r="AR17" s="493">
        <f t="shared" si="5"/>
        <v>0</v>
      </c>
      <c r="AS17" s="299"/>
      <c r="AT17" s="300"/>
      <c r="AU17" s="301"/>
      <c r="AV17" s="491">
        <f t="shared" si="6"/>
        <v>0</v>
      </c>
      <c r="AW17" s="302"/>
      <c r="AX17" s="492">
        <f t="shared" si="27"/>
        <v>0</v>
      </c>
      <c r="AY17" s="493">
        <f t="shared" si="7"/>
        <v>0</v>
      </c>
      <c r="AZ17" s="299"/>
      <c r="BA17" s="300"/>
      <c r="BB17" s="301"/>
      <c r="BC17" s="491">
        <f t="shared" si="8"/>
        <v>0</v>
      </c>
      <c r="BD17" s="302"/>
      <c r="BE17" s="492">
        <f t="shared" si="28"/>
        <v>0</v>
      </c>
      <c r="BF17" s="493">
        <f t="shared" si="9"/>
        <v>0</v>
      </c>
      <c r="BG17" s="299"/>
      <c r="BH17" s="300"/>
      <c r="BI17" s="501"/>
      <c r="BJ17" s="491">
        <f t="shared" si="10"/>
        <v>0</v>
      </c>
      <c r="BK17" s="302"/>
      <c r="BL17" s="492">
        <f t="shared" si="29"/>
        <v>0</v>
      </c>
      <c r="BM17" s="493">
        <f t="shared" si="11"/>
        <v>0</v>
      </c>
      <c r="BN17" s="299"/>
      <c r="BO17" s="300"/>
      <c r="BP17" s="301"/>
      <c r="BQ17" s="491">
        <f t="shared" si="12"/>
        <v>0</v>
      </c>
      <c r="BR17" s="302"/>
      <c r="BS17" s="492">
        <f t="shared" si="30"/>
        <v>0</v>
      </c>
      <c r="BT17" s="698">
        <f t="shared" si="13"/>
        <v>0</v>
      </c>
      <c r="BU17" s="505">
        <f t="shared" si="14"/>
        <v>0</v>
      </c>
      <c r="BV17" s="494">
        <f t="shared" si="14"/>
        <v>0</v>
      </c>
      <c r="BW17" s="493">
        <f t="shared" si="14"/>
        <v>0</v>
      </c>
      <c r="BX17" s="303"/>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row>
    <row r="18" spans="1:112" ht="20.100000000000001" customHeight="1">
      <c r="A18" s="1356"/>
      <c r="B18" s="1189"/>
      <c r="C18" s="299"/>
      <c r="D18" s="428"/>
      <c r="E18" s="301"/>
      <c r="F18" s="491">
        <f t="shared" si="15"/>
        <v>0</v>
      </c>
      <c r="G18" s="302"/>
      <c r="H18" s="492">
        <f t="shared" si="16"/>
        <v>0</v>
      </c>
      <c r="I18" s="493">
        <f t="shared" si="17"/>
        <v>0</v>
      </c>
      <c r="J18" s="299"/>
      <c r="K18" s="300"/>
      <c r="L18" s="301"/>
      <c r="M18" s="491">
        <f t="shared" si="0"/>
        <v>0</v>
      </c>
      <c r="N18" s="302"/>
      <c r="O18" s="492">
        <f t="shared" si="18"/>
        <v>0</v>
      </c>
      <c r="P18" s="493">
        <f t="shared" si="1"/>
        <v>0</v>
      </c>
      <c r="Q18" s="299"/>
      <c r="R18" s="300"/>
      <c r="S18" s="301"/>
      <c r="T18" s="491">
        <f t="shared" si="19"/>
        <v>0</v>
      </c>
      <c r="U18" s="302"/>
      <c r="V18" s="492">
        <f t="shared" si="20"/>
        <v>0</v>
      </c>
      <c r="W18" s="493">
        <f t="shared" si="2"/>
        <v>0</v>
      </c>
      <c r="X18" s="299"/>
      <c r="Y18" s="300"/>
      <c r="Z18" s="301"/>
      <c r="AA18" s="491">
        <f t="shared" si="21"/>
        <v>0</v>
      </c>
      <c r="AB18" s="302"/>
      <c r="AC18" s="492">
        <f t="shared" si="22"/>
        <v>0</v>
      </c>
      <c r="AD18" s="493">
        <f t="shared" si="3"/>
        <v>0</v>
      </c>
      <c r="AE18" s="299"/>
      <c r="AF18" s="300"/>
      <c r="AG18" s="301"/>
      <c r="AH18" s="491">
        <f t="shared" si="23"/>
        <v>0</v>
      </c>
      <c r="AI18" s="302"/>
      <c r="AJ18" s="492">
        <f t="shared" si="24"/>
        <v>0</v>
      </c>
      <c r="AK18" s="493">
        <f t="shared" si="4"/>
        <v>0</v>
      </c>
      <c r="AL18" s="299"/>
      <c r="AM18" s="300"/>
      <c r="AN18" s="301"/>
      <c r="AO18" s="491">
        <f t="shared" si="25"/>
        <v>0</v>
      </c>
      <c r="AP18" s="302"/>
      <c r="AQ18" s="492">
        <f t="shared" si="26"/>
        <v>0</v>
      </c>
      <c r="AR18" s="493">
        <f t="shared" si="5"/>
        <v>0</v>
      </c>
      <c r="AS18" s="299"/>
      <c r="AT18" s="300"/>
      <c r="AU18" s="301"/>
      <c r="AV18" s="491">
        <f t="shared" si="6"/>
        <v>0</v>
      </c>
      <c r="AW18" s="302"/>
      <c r="AX18" s="492">
        <f t="shared" si="27"/>
        <v>0</v>
      </c>
      <c r="AY18" s="493">
        <f t="shared" si="7"/>
        <v>0</v>
      </c>
      <c r="AZ18" s="299"/>
      <c r="BA18" s="300"/>
      <c r="BB18" s="301"/>
      <c r="BC18" s="491">
        <f t="shared" si="8"/>
        <v>0</v>
      </c>
      <c r="BD18" s="302"/>
      <c r="BE18" s="492">
        <f t="shared" si="28"/>
        <v>0</v>
      </c>
      <c r="BF18" s="493">
        <f t="shared" si="9"/>
        <v>0</v>
      </c>
      <c r="BG18" s="299"/>
      <c r="BH18" s="300"/>
      <c r="BI18" s="501"/>
      <c r="BJ18" s="491">
        <f t="shared" si="10"/>
        <v>0</v>
      </c>
      <c r="BK18" s="302"/>
      <c r="BL18" s="492">
        <f t="shared" si="29"/>
        <v>0</v>
      </c>
      <c r="BM18" s="493">
        <f t="shared" si="11"/>
        <v>0</v>
      </c>
      <c r="BN18" s="299"/>
      <c r="BO18" s="300"/>
      <c r="BP18" s="301"/>
      <c r="BQ18" s="491">
        <f t="shared" si="12"/>
        <v>0</v>
      </c>
      <c r="BR18" s="302"/>
      <c r="BS18" s="492">
        <f t="shared" si="30"/>
        <v>0</v>
      </c>
      <c r="BT18" s="698">
        <f t="shared" si="13"/>
        <v>0</v>
      </c>
      <c r="BU18" s="505">
        <f t="shared" si="14"/>
        <v>0</v>
      </c>
      <c r="BV18" s="494">
        <f t="shared" si="14"/>
        <v>0</v>
      </c>
      <c r="BW18" s="493">
        <f t="shared" si="14"/>
        <v>0</v>
      </c>
      <c r="BZ18" s="290"/>
      <c r="CA18" s="290"/>
      <c r="CB18" s="290"/>
      <c r="CC18" s="290"/>
      <c r="CD18" s="290"/>
      <c r="CE18" s="290"/>
      <c r="CF18" s="290"/>
      <c r="CG18" s="290"/>
      <c r="CH18" s="290"/>
      <c r="CI18" s="290"/>
      <c r="CJ18" s="290"/>
      <c r="CK18" s="290"/>
      <c r="CL18" s="290"/>
      <c r="CM18" s="290"/>
      <c r="CN18" s="290"/>
      <c r="CO18" s="290"/>
      <c r="CP18" s="290"/>
      <c r="CQ18" s="290"/>
      <c r="CR18" s="290"/>
      <c r="CS18" s="290"/>
      <c r="CT18" s="290"/>
      <c r="CU18" s="290"/>
      <c r="CV18" s="290"/>
      <c r="CW18" s="290"/>
      <c r="CX18" s="290"/>
      <c r="CY18" s="290"/>
      <c r="CZ18" s="290"/>
      <c r="DA18" s="290"/>
      <c r="DB18" s="290"/>
      <c r="DC18" s="290"/>
      <c r="DD18" s="290"/>
      <c r="DE18" s="290"/>
      <c r="DF18" s="290"/>
      <c r="DG18" s="290"/>
      <c r="DH18" s="290"/>
    </row>
    <row r="19" spans="1:112" ht="20.100000000000001" customHeight="1">
      <c r="A19" s="1356"/>
      <c r="B19" s="1189"/>
      <c r="C19" s="299"/>
      <c r="D19" s="428"/>
      <c r="E19" s="301"/>
      <c r="F19" s="491">
        <f t="shared" si="15"/>
        <v>0</v>
      </c>
      <c r="G19" s="429"/>
      <c r="H19" s="492">
        <f t="shared" si="16"/>
        <v>0</v>
      </c>
      <c r="I19" s="493">
        <f t="shared" si="17"/>
        <v>0</v>
      </c>
      <c r="J19" s="138"/>
      <c r="K19" s="300"/>
      <c r="L19" s="301"/>
      <c r="M19" s="491">
        <f t="shared" si="0"/>
        <v>0</v>
      </c>
      <c r="N19" s="302"/>
      <c r="O19" s="492">
        <f t="shared" si="18"/>
        <v>0</v>
      </c>
      <c r="P19" s="493">
        <f t="shared" si="1"/>
        <v>0</v>
      </c>
      <c r="Q19" s="299"/>
      <c r="R19" s="300"/>
      <c r="S19" s="133"/>
      <c r="T19" s="491">
        <f t="shared" si="19"/>
        <v>0</v>
      </c>
      <c r="U19" s="302"/>
      <c r="V19" s="492">
        <f t="shared" si="20"/>
        <v>0</v>
      </c>
      <c r="W19" s="493">
        <f t="shared" si="2"/>
        <v>0</v>
      </c>
      <c r="X19" s="299"/>
      <c r="Y19" s="428"/>
      <c r="Z19" s="301"/>
      <c r="AA19" s="491">
        <f t="shared" si="21"/>
        <v>0</v>
      </c>
      <c r="AB19" s="429"/>
      <c r="AC19" s="492">
        <f t="shared" si="22"/>
        <v>0</v>
      </c>
      <c r="AD19" s="493">
        <f t="shared" si="3"/>
        <v>0</v>
      </c>
      <c r="AE19" s="138"/>
      <c r="AF19" s="300"/>
      <c r="AG19" s="301"/>
      <c r="AH19" s="491">
        <f t="shared" si="23"/>
        <v>0</v>
      </c>
      <c r="AI19" s="302"/>
      <c r="AJ19" s="492">
        <f t="shared" si="24"/>
        <v>0</v>
      </c>
      <c r="AK19" s="493">
        <f t="shared" si="4"/>
        <v>0</v>
      </c>
      <c r="AL19" s="299"/>
      <c r="AM19" s="300"/>
      <c r="AN19" s="301"/>
      <c r="AO19" s="491">
        <f t="shared" si="25"/>
        <v>0</v>
      </c>
      <c r="AP19" s="302"/>
      <c r="AQ19" s="492">
        <f t="shared" si="26"/>
        <v>0</v>
      </c>
      <c r="AR19" s="493">
        <f t="shared" si="5"/>
        <v>0</v>
      </c>
      <c r="AS19" s="299"/>
      <c r="AT19" s="300"/>
      <c r="AU19" s="301"/>
      <c r="AV19" s="491">
        <f t="shared" si="6"/>
        <v>0</v>
      </c>
      <c r="AW19" s="302"/>
      <c r="AX19" s="492">
        <f t="shared" si="27"/>
        <v>0</v>
      </c>
      <c r="AY19" s="493">
        <f t="shared" si="7"/>
        <v>0</v>
      </c>
      <c r="AZ19" s="299"/>
      <c r="BA19" s="300"/>
      <c r="BB19" s="301"/>
      <c r="BC19" s="491">
        <f t="shared" si="8"/>
        <v>0</v>
      </c>
      <c r="BD19" s="302"/>
      <c r="BE19" s="492">
        <f t="shared" si="28"/>
        <v>0</v>
      </c>
      <c r="BF19" s="493">
        <f t="shared" si="9"/>
        <v>0</v>
      </c>
      <c r="BG19" s="299"/>
      <c r="BH19" s="300"/>
      <c r="BI19" s="501"/>
      <c r="BJ19" s="491">
        <f t="shared" si="10"/>
        <v>0</v>
      </c>
      <c r="BK19" s="302"/>
      <c r="BL19" s="492">
        <f t="shared" si="29"/>
        <v>0</v>
      </c>
      <c r="BM19" s="493">
        <f t="shared" si="11"/>
        <v>0</v>
      </c>
      <c r="BN19" s="299"/>
      <c r="BO19" s="300"/>
      <c r="BP19" s="301"/>
      <c r="BQ19" s="491">
        <f t="shared" si="12"/>
        <v>0</v>
      </c>
      <c r="BR19" s="302"/>
      <c r="BS19" s="492">
        <f t="shared" si="30"/>
        <v>0</v>
      </c>
      <c r="BT19" s="698">
        <f t="shared" si="13"/>
        <v>0</v>
      </c>
      <c r="BU19" s="505">
        <f t="shared" si="14"/>
        <v>0</v>
      </c>
      <c r="BV19" s="494">
        <f t="shared" si="14"/>
        <v>0</v>
      </c>
      <c r="BW19" s="493">
        <f t="shared" si="14"/>
        <v>0</v>
      </c>
      <c r="BZ19" s="290"/>
      <c r="CA19" s="290"/>
      <c r="CB19" s="290"/>
      <c r="CC19" s="290"/>
      <c r="CD19" s="290"/>
      <c r="CE19" s="290"/>
      <c r="CF19" s="290"/>
      <c r="CG19" s="290"/>
      <c r="CH19" s="290"/>
      <c r="CI19" s="290"/>
      <c r="CJ19" s="290"/>
      <c r="CK19" s="290"/>
      <c r="CL19" s="290"/>
      <c r="CM19" s="290"/>
      <c r="CN19" s="290"/>
      <c r="CO19" s="290"/>
      <c r="CP19" s="290"/>
      <c r="CQ19" s="290"/>
      <c r="CR19" s="290"/>
      <c r="CS19" s="290"/>
      <c r="CT19" s="290"/>
      <c r="CU19" s="290"/>
      <c r="CV19" s="290"/>
      <c r="CW19" s="290"/>
      <c r="CX19" s="290"/>
      <c r="CY19" s="290"/>
      <c r="CZ19" s="290"/>
      <c r="DA19" s="290"/>
      <c r="DB19" s="290"/>
      <c r="DC19" s="290"/>
      <c r="DD19" s="290"/>
      <c r="DE19" s="290"/>
      <c r="DF19" s="290"/>
      <c r="DG19" s="290"/>
      <c r="DH19" s="290"/>
    </row>
    <row r="20" spans="1:112" ht="20.100000000000001" customHeight="1">
      <c r="A20" s="1356"/>
      <c r="B20" s="1189"/>
      <c r="C20" s="299"/>
      <c r="D20" s="300"/>
      <c r="E20" s="301"/>
      <c r="F20" s="491">
        <f t="shared" si="15"/>
        <v>0</v>
      </c>
      <c r="G20" s="302"/>
      <c r="H20" s="492">
        <f t="shared" si="16"/>
        <v>0</v>
      </c>
      <c r="I20" s="493">
        <f t="shared" si="17"/>
        <v>0</v>
      </c>
      <c r="J20" s="299"/>
      <c r="K20" s="300"/>
      <c r="L20" s="301"/>
      <c r="M20" s="491">
        <f t="shared" si="0"/>
        <v>0</v>
      </c>
      <c r="N20" s="302"/>
      <c r="O20" s="492">
        <f t="shared" si="18"/>
        <v>0</v>
      </c>
      <c r="P20" s="493">
        <f t="shared" si="1"/>
        <v>0</v>
      </c>
      <c r="Q20" s="299"/>
      <c r="R20" s="300"/>
      <c r="S20" s="301"/>
      <c r="T20" s="491">
        <f t="shared" si="19"/>
        <v>0</v>
      </c>
      <c r="U20" s="302"/>
      <c r="V20" s="492">
        <f t="shared" si="20"/>
        <v>0</v>
      </c>
      <c r="W20" s="493">
        <f t="shared" si="2"/>
        <v>0</v>
      </c>
      <c r="X20" s="299"/>
      <c r="Y20" s="300"/>
      <c r="Z20" s="301"/>
      <c r="AA20" s="491">
        <f t="shared" si="21"/>
        <v>0</v>
      </c>
      <c r="AB20" s="302"/>
      <c r="AC20" s="492">
        <f t="shared" si="22"/>
        <v>0</v>
      </c>
      <c r="AD20" s="493">
        <f t="shared" si="3"/>
        <v>0</v>
      </c>
      <c r="AE20" s="299"/>
      <c r="AF20" s="300"/>
      <c r="AG20" s="301"/>
      <c r="AH20" s="491">
        <f t="shared" si="23"/>
        <v>0</v>
      </c>
      <c r="AI20" s="302"/>
      <c r="AJ20" s="492">
        <f t="shared" si="24"/>
        <v>0</v>
      </c>
      <c r="AK20" s="493">
        <f t="shared" si="4"/>
        <v>0</v>
      </c>
      <c r="AL20" s="299"/>
      <c r="AM20" s="300"/>
      <c r="AN20" s="301"/>
      <c r="AO20" s="491">
        <f t="shared" si="25"/>
        <v>0</v>
      </c>
      <c r="AP20" s="302"/>
      <c r="AQ20" s="492">
        <f t="shared" si="26"/>
        <v>0</v>
      </c>
      <c r="AR20" s="493">
        <f t="shared" si="5"/>
        <v>0</v>
      </c>
      <c r="AS20" s="299"/>
      <c r="AT20" s="300"/>
      <c r="AU20" s="301"/>
      <c r="AV20" s="491">
        <f t="shared" si="6"/>
        <v>0</v>
      </c>
      <c r="AW20" s="302"/>
      <c r="AX20" s="492">
        <f t="shared" si="27"/>
        <v>0</v>
      </c>
      <c r="AY20" s="493">
        <f t="shared" si="7"/>
        <v>0</v>
      </c>
      <c r="AZ20" s="299"/>
      <c r="BA20" s="300"/>
      <c r="BB20" s="301"/>
      <c r="BC20" s="491">
        <f t="shared" si="8"/>
        <v>0</v>
      </c>
      <c r="BD20" s="302"/>
      <c r="BE20" s="492">
        <f t="shared" si="28"/>
        <v>0</v>
      </c>
      <c r="BF20" s="493">
        <f t="shared" si="9"/>
        <v>0</v>
      </c>
      <c r="BG20" s="299"/>
      <c r="BH20" s="300"/>
      <c r="BI20" s="501"/>
      <c r="BJ20" s="491">
        <f t="shared" si="10"/>
        <v>0</v>
      </c>
      <c r="BK20" s="302"/>
      <c r="BL20" s="492">
        <f t="shared" si="29"/>
        <v>0</v>
      </c>
      <c r="BM20" s="493">
        <f t="shared" si="11"/>
        <v>0</v>
      </c>
      <c r="BN20" s="299"/>
      <c r="BO20" s="300"/>
      <c r="BP20" s="301"/>
      <c r="BQ20" s="491">
        <f t="shared" si="12"/>
        <v>0</v>
      </c>
      <c r="BR20" s="302"/>
      <c r="BS20" s="492">
        <f t="shared" si="30"/>
        <v>0</v>
      </c>
      <c r="BT20" s="698">
        <f t="shared" si="13"/>
        <v>0</v>
      </c>
      <c r="BU20" s="505">
        <f t="shared" si="14"/>
        <v>0</v>
      </c>
      <c r="BV20" s="494">
        <f t="shared" si="14"/>
        <v>0</v>
      </c>
      <c r="BW20" s="493">
        <f t="shared" si="14"/>
        <v>0</v>
      </c>
      <c r="BX20" s="304"/>
      <c r="BY20" s="304"/>
      <c r="BZ20" s="290"/>
      <c r="CA20" s="290"/>
      <c r="CB20" s="290"/>
      <c r="CC20" s="290"/>
      <c r="CD20" s="290"/>
      <c r="CE20" s="290"/>
      <c r="CF20" s="290"/>
      <c r="CG20" s="290"/>
      <c r="CH20" s="290"/>
      <c r="CI20" s="290"/>
      <c r="CJ20" s="290"/>
      <c r="CK20" s="290"/>
      <c r="CL20" s="290"/>
      <c r="CM20" s="290"/>
      <c r="CN20" s="290"/>
      <c r="CO20" s="290"/>
      <c r="CP20" s="290"/>
      <c r="CQ20" s="290"/>
      <c r="CR20" s="290"/>
      <c r="CS20" s="290"/>
      <c r="CT20" s="290"/>
      <c r="CU20" s="290"/>
      <c r="CV20" s="290"/>
      <c r="CW20" s="290"/>
      <c r="CX20" s="290"/>
      <c r="CY20" s="290"/>
      <c r="CZ20" s="290"/>
      <c r="DA20" s="290"/>
      <c r="DB20" s="290"/>
      <c r="DC20" s="290"/>
      <c r="DD20" s="290"/>
      <c r="DE20" s="290"/>
      <c r="DF20" s="290"/>
      <c r="DG20" s="290"/>
      <c r="DH20" s="290"/>
    </row>
    <row r="21" spans="1:112" ht="20.100000000000001" customHeight="1">
      <c r="A21" s="1356"/>
      <c r="B21" s="1189"/>
      <c r="C21" s="299"/>
      <c r="D21" s="300"/>
      <c r="E21" s="301"/>
      <c r="F21" s="491">
        <f t="shared" si="15"/>
        <v>0</v>
      </c>
      <c r="G21" s="429"/>
      <c r="H21" s="492">
        <f t="shared" si="16"/>
        <v>0</v>
      </c>
      <c r="I21" s="493">
        <f t="shared" si="17"/>
        <v>0</v>
      </c>
      <c r="J21" s="138"/>
      <c r="K21" s="428"/>
      <c r="L21" s="133"/>
      <c r="M21" s="491">
        <f t="shared" si="0"/>
        <v>0</v>
      </c>
      <c r="N21" s="429"/>
      <c r="O21" s="492">
        <f t="shared" si="18"/>
        <v>0</v>
      </c>
      <c r="P21" s="493">
        <f t="shared" si="1"/>
        <v>0</v>
      </c>
      <c r="Q21" s="138"/>
      <c r="R21" s="428"/>
      <c r="S21" s="133"/>
      <c r="T21" s="491">
        <f t="shared" si="19"/>
        <v>0</v>
      </c>
      <c r="U21" s="429"/>
      <c r="V21" s="492">
        <f t="shared" si="20"/>
        <v>0</v>
      </c>
      <c r="W21" s="493">
        <f t="shared" si="2"/>
        <v>0</v>
      </c>
      <c r="X21" s="138"/>
      <c r="Y21" s="428"/>
      <c r="Z21" s="133"/>
      <c r="AA21" s="491">
        <f t="shared" si="21"/>
        <v>0</v>
      </c>
      <c r="AB21" s="429"/>
      <c r="AC21" s="492">
        <f t="shared" si="22"/>
        <v>0</v>
      </c>
      <c r="AD21" s="493">
        <f t="shared" si="3"/>
        <v>0</v>
      </c>
      <c r="AE21" s="138"/>
      <c r="AF21" s="428"/>
      <c r="AG21" s="133"/>
      <c r="AH21" s="491">
        <f t="shared" si="23"/>
        <v>0</v>
      </c>
      <c r="AI21" s="429"/>
      <c r="AJ21" s="492">
        <f t="shared" si="24"/>
        <v>0</v>
      </c>
      <c r="AK21" s="493">
        <f t="shared" si="4"/>
        <v>0</v>
      </c>
      <c r="AL21" s="138"/>
      <c r="AM21" s="300"/>
      <c r="AN21" s="301"/>
      <c r="AO21" s="491">
        <f t="shared" si="25"/>
        <v>0</v>
      </c>
      <c r="AP21" s="302"/>
      <c r="AQ21" s="492">
        <f t="shared" si="26"/>
        <v>0</v>
      </c>
      <c r="AR21" s="493">
        <f t="shared" si="5"/>
        <v>0</v>
      </c>
      <c r="AS21" s="299"/>
      <c r="AT21" s="300"/>
      <c r="AU21" s="301"/>
      <c r="AV21" s="491">
        <f t="shared" si="6"/>
        <v>0</v>
      </c>
      <c r="AW21" s="302"/>
      <c r="AX21" s="492">
        <f t="shared" si="27"/>
        <v>0</v>
      </c>
      <c r="AY21" s="493">
        <f t="shared" si="7"/>
        <v>0</v>
      </c>
      <c r="AZ21" s="299"/>
      <c r="BA21" s="300"/>
      <c r="BB21" s="301"/>
      <c r="BC21" s="491">
        <f t="shared" si="8"/>
        <v>0</v>
      </c>
      <c r="BD21" s="302"/>
      <c r="BE21" s="492">
        <f t="shared" si="28"/>
        <v>0</v>
      </c>
      <c r="BF21" s="493">
        <f t="shared" si="9"/>
        <v>0</v>
      </c>
      <c r="BG21" s="299"/>
      <c r="BH21" s="300"/>
      <c r="BI21" s="501"/>
      <c r="BJ21" s="491">
        <f t="shared" si="10"/>
        <v>0</v>
      </c>
      <c r="BK21" s="302"/>
      <c r="BL21" s="492">
        <f t="shared" si="29"/>
        <v>0</v>
      </c>
      <c r="BM21" s="493">
        <f t="shared" si="11"/>
        <v>0</v>
      </c>
      <c r="BN21" s="299"/>
      <c r="BO21" s="300"/>
      <c r="BP21" s="301"/>
      <c r="BQ21" s="491">
        <f t="shared" si="12"/>
        <v>0</v>
      </c>
      <c r="BR21" s="302"/>
      <c r="BS21" s="492">
        <f t="shared" si="30"/>
        <v>0</v>
      </c>
      <c r="BT21" s="698">
        <f t="shared" si="13"/>
        <v>0</v>
      </c>
      <c r="BU21" s="505">
        <f t="shared" si="14"/>
        <v>0</v>
      </c>
      <c r="BV21" s="494">
        <f t="shared" si="14"/>
        <v>0</v>
      </c>
      <c r="BW21" s="493">
        <f t="shared" si="14"/>
        <v>0</v>
      </c>
      <c r="BZ21" s="290"/>
      <c r="CA21" s="290"/>
      <c r="CB21" s="290"/>
      <c r="CC21" s="290"/>
      <c r="CD21" s="290"/>
      <c r="CE21" s="290"/>
      <c r="CF21" s="290"/>
      <c r="CG21" s="290"/>
      <c r="CH21" s="290"/>
      <c r="CI21" s="290"/>
      <c r="CJ21" s="290"/>
      <c r="CK21" s="290"/>
      <c r="CL21" s="290"/>
      <c r="CM21" s="290"/>
      <c r="CN21" s="290"/>
      <c r="CO21" s="290"/>
      <c r="CP21" s="290"/>
      <c r="CQ21" s="290"/>
      <c r="CR21" s="290"/>
      <c r="CS21" s="290"/>
      <c r="CT21" s="290"/>
      <c r="CU21" s="290"/>
      <c r="CV21" s="290"/>
      <c r="CW21" s="290"/>
      <c r="CX21" s="290"/>
      <c r="CY21" s="290"/>
      <c r="CZ21" s="290"/>
      <c r="DA21" s="290"/>
      <c r="DB21" s="290"/>
      <c r="DC21" s="290"/>
      <c r="DD21" s="290"/>
      <c r="DE21" s="290"/>
      <c r="DF21" s="290"/>
      <c r="DG21" s="290"/>
      <c r="DH21" s="290"/>
    </row>
    <row r="22" spans="1:112" ht="20.100000000000001" customHeight="1">
      <c r="A22" s="1356"/>
      <c r="B22" s="1189"/>
      <c r="C22" s="299"/>
      <c r="D22" s="300"/>
      <c r="E22" s="301"/>
      <c r="F22" s="491">
        <f t="shared" si="15"/>
        <v>0</v>
      </c>
      <c r="G22" s="429"/>
      <c r="H22" s="492">
        <f t="shared" si="16"/>
        <v>0</v>
      </c>
      <c r="I22" s="493">
        <f t="shared" si="17"/>
        <v>0</v>
      </c>
      <c r="J22" s="138"/>
      <c r="K22" s="428"/>
      <c r="L22" s="133"/>
      <c r="M22" s="491">
        <f t="shared" si="0"/>
        <v>0</v>
      </c>
      <c r="N22" s="429"/>
      <c r="O22" s="492">
        <f t="shared" si="18"/>
        <v>0</v>
      </c>
      <c r="P22" s="493">
        <f t="shared" si="1"/>
        <v>0</v>
      </c>
      <c r="Q22" s="138"/>
      <c r="R22" s="428"/>
      <c r="S22" s="133"/>
      <c r="T22" s="491">
        <f t="shared" si="19"/>
        <v>0</v>
      </c>
      <c r="U22" s="429"/>
      <c r="V22" s="492">
        <f t="shared" si="20"/>
        <v>0</v>
      </c>
      <c r="W22" s="493">
        <f t="shared" si="2"/>
        <v>0</v>
      </c>
      <c r="X22" s="138"/>
      <c r="Y22" s="428"/>
      <c r="Z22" s="133"/>
      <c r="AA22" s="491">
        <f t="shared" si="21"/>
        <v>0</v>
      </c>
      <c r="AB22" s="429"/>
      <c r="AC22" s="492">
        <f t="shared" si="22"/>
        <v>0</v>
      </c>
      <c r="AD22" s="493">
        <f t="shared" si="3"/>
        <v>0</v>
      </c>
      <c r="AE22" s="138"/>
      <c r="AF22" s="428"/>
      <c r="AG22" s="133"/>
      <c r="AH22" s="491">
        <f t="shared" si="23"/>
        <v>0</v>
      </c>
      <c r="AI22" s="429"/>
      <c r="AJ22" s="492">
        <f t="shared" si="24"/>
        <v>0</v>
      </c>
      <c r="AK22" s="493">
        <f t="shared" si="4"/>
        <v>0</v>
      </c>
      <c r="AL22" s="138"/>
      <c r="AM22" s="300"/>
      <c r="AN22" s="301"/>
      <c r="AO22" s="491">
        <f t="shared" si="25"/>
        <v>0</v>
      </c>
      <c r="AP22" s="302"/>
      <c r="AQ22" s="492">
        <f t="shared" si="26"/>
        <v>0</v>
      </c>
      <c r="AR22" s="493">
        <f t="shared" si="5"/>
        <v>0</v>
      </c>
      <c r="AS22" s="299"/>
      <c r="AT22" s="300"/>
      <c r="AU22" s="301"/>
      <c r="AV22" s="491">
        <f t="shared" si="6"/>
        <v>0</v>
      </c>
      <c r="AW22" s="302"/>
      <c r="AX22" s="492">
        <f t="shared" si="27"/>
        <v>0</v>
      </c>
      <c r="AY22" s="493">
        <f t="shared" si="7"/>
        <v>0</v>
      </c>
      <c r="AZ22" s="299"/>
      <c r="BA22" s="300"/>
      <c r="BB22" s="301"/>
      <c r="BC22" s="491">
        <f t="shared" si="8"/>
        <v>0</v>
      </c>
      <c r="BD22" s="302"/>
      <c r="BE22" s="492">
        <f t="shared" si="28"/>
        <v>0</v>
      </c>
      <c r="BF22" s="493">
        <f t="shared" si="9"/>
        <v>0</v>
      </c>
      <c r="BG22" s="299"/>
      <c r="BH22" s="300"/>
      <c r="BI22" s="501"/>
      <c r="BJ22" s="491">
        <f t="shared" si="10"/>
        <v>0</v>
      </c>
      <c r="BK22" s="302"/>
      <c r="BL22" s="492">
        <f t="shared" si="29"/>
        <v>0</v>
      </c>
      <c r="BM22" s="493">
        <f t="shared" si="11"/>
        <v>0</v>
      </c>
      <c r="BN22" s="299"/>
      <c r="BO22" s="300"/>
      <c r="BP22" s="301"/>
      <c r="BQ22" s="491">
        <f t="shared" si="12"/>
        <v>0</v>
      </c>
      <c r="BR22" s="302"/>
      <c r="BS22" s="492">
        <f t="shared" si="30"/>
        <v>0</v>
      </c>
      <c r="BT22" s="698">
        <f t="shared" si="13"/>
        <v>0</v>
      </c>
      <c r="BU22" s="505">
        <f t="shared" si="14"/>
        <v>0</v>
      </c>
      <c r="BV22" s="494">
        <f t="shared" si="14"/>
        <v>0</v>
      </c>
      <c r="BW22" s="493">
        <f t="shared" si="14"/>
        <v>0</v>
      </c>
      <c r="BX22" s="303"/>
      <c r="BY22" s="290"/>
      <c r="BZ22" s="290"/>
      <c r="CA22" s="290"/>
      <c r="CB22" s="290"/>
      <c r="CC22" s="290"/>
      <c r="CD22" s="290"/>
      <c r="CE22" s="290"/>
      <c r="CF22" s="290"/>
      <c r="CG22" s="290"/>
      <c r="CH22" s="290"/>
      <c r="CI22" s="290"/>
      <c r="CJ22" s="290"/>
      <c r="CK22" s="290"/>
      <c r="CL22" s="290"/>
      <c r="CM22" s="290"/>
      <c r="CN22" s="290"/>
      <c r="CO22" s="290"/>
      <c r="CP22" s="290"/>
      <c r="CQ22" s="290"/>
      <c r="CR22" s="290"/>
      <c r="CS22" s="290"/>
      <c r="CT22" s="290"/>
      <c r="CU22" s="290"/>
      <c r="CV22" s="290"/>
      <c r="CW22" s="290"/>
      <c r="CX22" s="290"/>
      <c r="CY22" s="290"/>
      <c r="CZ22" s="290"/>
      <c r="DA22" s="290"/>
      <c r="DB22" s="290"/>
      <c r="DC22" s="290"/>
      <c r="DD22" s="290"/>
      <c r="DE22" s="290"/>
      <c r="DF22" s="290"/>
      <c r="DG22" s="290"/>
      <c r="DH22" s="290"/>
    </row>
    <row r="23" spans="1:112" ht="20.100000000000001" customHeight="1">
      <c r="A23" s="1356"/>
      <c r="B23" s="1189"/>
      <c r="C23" s="299"/>
      <c r="D23" s="300"/>
      <c r="E23" s="301"/>
      <c r="F23" s="491">
        <f t="shared" si="15"/>
        <v>0</v>
      </c>
      <c r="G23" s="429"/>
      <c r="H23" s="492">
        <f t="shared" si="16"/>
        <v>0</v>
      </c>
      <c r="I23" s="493">
        <f t="shared" si="17"/>
        <v>0</v>
      </c>
      <c r="J23" s="138"/>
      <c r="K23" s="428"/>
      <c r="L23" s="133"/>
      <c r="M23" s="491">
        <f t="shared" si="0"/>
        <v>0</v>
      </c>
      <c r="N23" s="429"/>
      <c r="O23" s="492">
        <f t="shared" si="18"/>
        <v>0</v>
      </c>
      <c r="P23" s="493">
        <f t="shared" si="1"/>
        <v>0</v>
      </c>
      <c r="Q23" s="138"/>
      <c r="R23" s="428"/>
      <c r="S23" s="133"/>
      <c r="T23" s="491">
        <f t="shared" si="19"/>
        <v>0</v>
      </c>
      <c r="U23" s="429"/>
      <c r="V23" s="492">
        <f t="shared" si="20"/>
        <v>0</v>
      </c>
      <c r="W23" s="493">
        <f t="shared" si="2"/>
        <v>0</v>
      </c>
      <c r="X23" s="138"/>
      <c r="Y23" s="428"/>
      <c r="Z23" s="133"/>
      <c r="AA23" s="491">
        <f t="shared" si="21"/>
        <v>0</v>
      </c>
      <c r="AB23" s="429"/>
      <c r="AC23" s="492">
        <f t="shared" si="22"/>
        <v>0</v>
      </c>
      <c r="AD23" s="493">
        <f t="shared" si="3"/>
        <v>0</v>
      </c>
      <c r="AE23" s="138"/>
      <c r="AF23" s="428"/>
      <c r="AG23" s="133"/>
      <c r="AH23" s="491">
        <f t="shared" si="23"/>
        <v>0</v>
      </c>
      <c r="AI23" s="429"/>
      <c r="AJ23" s="492">
        <f t="shared" si="24"/>
        <v>0</v>
      </c>
      <c r="AK23" s="493">
        <f t="shared" si="4"/>
        <v>0</v>
      </c>
      <c r="AL23" s="138"/>
      <c r="AM23" s="300"/>
      <c r="AN23" s="301"/>
      <c r="AO23" s="491">
        <f t="shared" si="25"/>
        <v>0</v>
      </c>
      <c r="AP23" s="302"/>
      <c r="AQ23" s="492">
        <f t="shared" si="26"/>
        <v>0</v>
      </c>
      <c r="AR23" s="493">
        <f t="shared" si="5"/>
        <v>0</v>
      </c>
      <c r="AS23" s="299"/>
      <c r="AT23" s="300"/>
      <c r="AU23" s="301"/>
      <c r="AV23" s="491">
        <f t="shared" si="6"/>
        <v>0</v>
      </c>
      <c r="AW23" s="302"/>
      <c r="AX23" s="492">
        <f t="shared" si="27"/>
        <v>0</v>
      </c>
      <c r="AY23" s="493">
        <f t="shared" si="7"/>
        <v>0</v>
      </c>
      <c r="AZ23" s="299"/>
      <c r="BA23" s="300"/>
      <c r="BB23" s="301"/>
      <c r="BC23" s="491">
        <f t="shared" si="8"/>
        <v>0</v>
      </c>
      <c r="BD23" s="302"/>
      <c r="BE23" s="492">
        <f t="shared" si="28"/>
        <v>0</v>
      </c>
      <c r="BF23" s="493">
        <f t="shared" si="9"/>
        <v>0</v>
      </c>
      <c r="BG23" s="299"/>
      <c r="BH23" s="300"/>
      <c r="BI23" s="501"/>
      <c r="BJ23" s="491">
        <f t="shared" si="10"/>
        <v>0</v>
      </c>
      <c r="BK23" s="302"/>
      <c r="BL23" s="492">
        <f t="shared" si="29"/>
        <v>0</v>
      </c>
      <c r="BM23" s="493">
        <f t="shared" si="11"/>
        <v>0</v>
      </c>
      <c r="BN23" s="299"/>
      <c r="BO23" s="300"/>
      <c r="BP23" s="301"/>
      <c r="BQ23" s="491">
        <f t="shared" si="12"/>
        <v>0</v>
      </c>
      <c r="BR23" s="302"/>
      <c r="BS23" s="492">
        <f t="shared" si="30"/>
        <v>0</v>
      </c>
      <c r="BT23" s="698">
        <f t="shared" si="13"/>
        <v>0</v>
      </c>
      <c r="BU23" s="505">
        <f t="shared" si="14"/>
        <v>0</v>
      </c>
      <c r="BV23" s="494">
        <f t="shared" si="14"/>
        <v>0</v>
      </c>
      <c r="BW23" s="493">
        <f t="shared" si="14"/>
        <v>0</v>
      </c>
      <c r="BX23" s="290"/>
      <c r="BY23" s="290"/>
      <c r="BZ23" s="290"/>
      <c r="CA23" s="290"/>
      <c r="CB23" s="290"/>
      <c r="CC23" s="290"/>
      <c r="CD23" s="290"/>
      <c r="CE23" s="290"/>
      <c r="CF23" s="290"/>
      <c r="CG23" s="290"/>
      <c r="CH23" s="290"/>
      <c r="CI23" s="290"/>
      <c r="CJ23" s="290"/>
      <c r="CK23" s="290"/>
      <c r="CL23" s="290"/>
      <c r="CM23" s="290"/>
      <c r="CN23" s="290"/>
      <c r="CO23" s="290"/>
      <c r="CP23" s="290"/>
      <c r="CQ23" s="290"/>
      <c r="CR23" s="290"/>
      <c r="CS23" s="290"/>
      <c r="CT23" s="290"/>
      <c r="CU23" s="290"/>
      <c r="CV23" s="290"/>
      <c r="CW23" s="290"/>
      <c r="CX23" s="290"/>
      <c r="CY23" s="290"/>
      <c r="CZ23" s="290"/>
      <c r="DA23" s="290"/>
      <c r="DB23" s="290"/>
      <c r="DC23" s="290"/>
      <c r="DD23" s="290"/>
      <c r="DE23" s="290"/>
      <c r="DF23" s="290"/>
      <c r="DG23" s="290"/>
      <c r="DH23" s="290"/>
    </row>
    <row r="24" spans="1:112" ht="20.100000000000001" customHeight="1">
      <c r="A24" s="1356"/>
      <c r="B24" s="1189"/>
      <c r="C24" s="299"/>
      <c r="D24" s="300"/>
      <c r="E24" s="301"/>
      <c r="F24" s="491">
        <f t="shared" si="15"/>
        <v>0</v>
      </c>
      <c r="G24" s="302"/>
      <c r="H24" s="492">
        <f t="shared" si="16"/>
        <v>0</v>
      </c>
      <c r="I24" s="493">
        <f t="shared" si="17"/>
        <v>0</v>
      </c>
      <c r="J24" s="299"/>
      <c r="K24" s="300"/>
      <c r="L24" s="301"/>
      <c r="M24" s="491">
        <f t="shared" si="0"/>
        <v>0</v>
      </c>
      <c r="N24" s="302"/>
      <c r="O24" s="492">
        <f t="shared" si="18"/>
        <v>0</v>
      </c>
      <c r="P24" s="493">
        <f t="shared" si="1"/>
        <v>0</v>
      </c>
      <c r="Q24" s="299"/>
      <c r="R24" s="300"/>
      <c r="S24" s="301"/>
      <c r="T24" s="491">
        <f t="shared" si="19"/>
        <v>0</v>
      </c>
      <c r="U24" s="302"/>
      <c r="V24" s="492">
        <f t="shared" si="20"/>
        <v>0</v>
      </c>
      <c r="W24" s="493">
        <f t="shared" si="2"/>
        <v>0</v>
      </c>
      <c r="X24" s="299"/>
      <c r="Y24" s="300"/>
      <c r="Z24" s="301"/>
      <c r="AA24" s="491">
        <f t="shared" si="21"/>
        <v>0</v>
      </c>
      <c r="AB24" s="302"/>
      <c r="AC24" s="492">
        <f t="shared" si="22"/>
        <v>0</v>
      </c>
      <c r="AD24" s="493">
        <f t="shared" si="3"/>
        <v>0</v>
      </c>
      <c r="AE24" s="299"/>
      <c r="AF24" s="300"/>
      <c r="AG24" s="301"/>
      <c r="AH24" s="491">
        <f t="shared" si="23"/>
        <v>0</v>
      </c>
      <c r="AI24" s="302"/>
      <c r="AJ24" s="492">
        <f t="shared" si="24"/>
        <v>0</v>
      </c>
      <c r="AK24" s="493">
        <f t="shared" si="4"/>
        <v>0</v>
      </c>
      <c r="AL24" s="299"/>
      <c r="AM24" s="300"/>
      <c r="AN24" s="301"/>
      <c r="AO24" s="491">
        <f t="shared" si="25"/>
        <v>0</v>
      </c>
      <c r="AP24" s="302"/>
      <c r="AQ24" s="492">
        <f t="shared" si="26"/>
        <v>0</v>
      </c>
      <c r="AR24" s="493">
        <f t="shared" si="5"/>
        <v>0</v>
      </c>
      <c r="AS24" s="299"/>
      <c r="AT24" s="300"/>
      <c r="AU24" s="301"/>
      <c r="AV24" s="491">
        <f t="shared" si="6"/>
        <v>0</v>
      </c>
      <c r="AW24" s="302"/>
      <c r="AX24" s="492">
        <f t="shared" si="27"/>
        <v>0</v>
      </c>
      <c r="AY24" s="493">
        <f t="shared" si="7"/>
        <v>0</v>
      </c>
      <c r="AZ24" s="299"/>
      <c r="BA24" s="300"/>
      <c r="BB24" s="301"/>
      <c r="BC24" s="491">
        <f t="shared" si="8"/>
        <v>0</v>
      </c>
      <c r="BD24" s="302"/>
      <c r="BE24" s="492">
        <f t="shared" si="28"/>
        <v>0</v>
      </c>
      <c r="BF24" s="493">
        <f t="shared" si="9"/>
        <v>0</v>
      </c>
      <c r="BG24" s="299"/>
      <c r="BH24" s="300"/>
      <c r="BI24" s="501"/>
      <c r="BJ24" s="491">
        <f t="shared" si="10"/>
        <v>0</v>
      </c>
      <c r="BK24" s="302"/>
      <c r="BL24" s="492">
        <f t="shared" si="29"/>
        <v>0</v>
      </c>
      <c r="BM24" s="493">
        <f t="shared" si="11"/>
        <v>0</v>
      </c>
      <c r="BN24" s="299"/>
      <c r="BO24" s="300"/>
      <c r="BP24" s="301"/>
      <c r="BQ24" s="491">
        <f t="shared" si="12"/>
        <v>0</v>
      </c>
      <c r="BR24" s="302"/>
      <c r="BS24" s="492">
        <f t="shared" si="30"/>
        <v>0</v>
      </c>
      <c r="BT24" s="698">
        <f t="shared" si="13"/>
        <v>0</v>
      </c>
      <c r="BU24" s="505">
        <f t="shared" si="14"/>
        <v>0</v>
      </c>
      <c r="BV24" s="494">
        <f t="shared" si="14"/>
        <v>0</v>
      </c>
      <c r="BW24" s="493">
        <f t="shared" si="14"/>
        <v>0</v>
      </c>
      <c r="BY24" s="290"/>
      <c r="BZ24" s="290"/>
      <c r="CA24" s="290"/>
      <c r="CB24" s="290"/>
      <c r="CC24" s="290"/>
      <c r="CD24" s="290"/>
      <c r="CE24" s="290"/>
      <c r="CF24" s="290"/>
      <c r="CG24" s="290"/>
      <c r="CH24" s="290"/>
      <c r="CI24" s="290"/>
      <c r="CJ24" s="290"/>
      <c r="CK24" s="290"/>
      <c r="CL24" s="290"/>
      <c r="CM24" s="290"/>
      <c r="CN24" s="290"/>
      <c r="CO24" s="290"/>
      <c r="CP24" s="290"/>
      <c r="CQ24" s="290"/>
      <c r="CR24" s="290"/>
      <c r="CS24" s="290"/>
      <c r="CT24" s="290"/>
      <c r="CU24" s="290"/>
      <c r="CV24" s="290"/>
      <c r="CW24" s="290"/>
      <c r="CX24" s="290"/>
      <c r="CY24" s="290"/>
      <c r="CZ24" s="290"/>
      <c r="DA24" s="290"/>
      <c r="DB24" s="290"/>
      <c r="DC24" s="290"/>
      <c r="DD24" s="290"/>
      <c r="DE24" s="290"/>
      <c r="DF24" s="290"/>
      <c r="DG24" s="290"/>
      <c r="DH24" s="290"/>
    </row>
    <row r="25" spans="1:112" ht="20.100000000000001" customHeight="1">
      <c r="A25" s="1356"/>
      <c r="B25" s="1189"/>
      <c r="C25" s="299"/>
      <c r="D25" s="300"/>
      <c r="E25" s="301"/>
      <c r="F25" s="491">
        <f t="shared" si="15"/>
        <v>0</v>
      </c>
      <c r="G25" s="429"/>
      <c r="H25" s="492">
        <f t="shared" si="16"/>
        <v>0</v>
      </c>
      <c r="I25" s="493">
        <f t="shared" si="17"/>
        <v>0</v>
      </c>
      <c r="J25" s="138"/>
      <c r="K25" s="428"/>
      <c r="L25" s="133"/>
      <c r="M25" s="491">
        <f t="shared" si="0"/>
        <v>0</v>
      </c>
      <c r="N25" s="429"/>
      <c r="O25" s="492">
        <f t="shared" si="18"/>
        <v>0</v>
      </c>
      <c r="P25" s="493">
        <f t="shared" si="1"/>
        <v>0</v>
      </c>
      <c r="Q25" s="138"/>
      <c r="R25" s="428"/>
      <c r="S25" s="133"/>
      <c r="T25" s="491">
        <f t="shared" si="19"/>
        <v>0</v>
      </c>
      <c r="U25" s="429"/>
      <c r="V25" s="492">
        <f t="shared" si="20"/>
        <v>0</v>
      </c>
      <c r="W25" s="493">
        <f t="shared" si="2"/>
        <v>0</v>
      </c>
      <c r="X25" s="138"/>
      <c r="Y25" s="428"/>
      <c r="Z25" s="133"/>
      <c r="AA25" s="491">
        <f t="shared" si="21"/>
        <v>0</v>
      </c>
      <c r="AB25" s="429"/>
      <c r="AC25" s="492">
        <f t="shared" si="22"/>
        <v>0</v>
      </c>
      <c r="AD25" s="493">
        <f t="shared" si="3"/>
        <v>0</v>
      </c>
      <c r="AE25" s="138"/>
      <c r="AF25" s="428"/>
      <c r="AG25" s="133"/>
      <c r="AH25" s="491">
        <f t="shared" si="23"/>
        <v>0</v>
      </c>
      <c r="AI25" s="429"/>
      <c r="AJ25" s="492">
        <f t="shared" si="24"/>
        <v>0</v>
      </c>
      <c r="AK25" s="493">
        <f t="shared" si="4"/>
        <v>0</v>
      </c>
      <c r="AL25" s="138"/>
      <c r="AM25" s="300"/>
      <c r="AN25" s="301"/>
      <c r="AO25" s="491">
        <f t="shared" si="25"/>
        <v>0</v>
      </c>
      <c r="AP25" s="302"/>
      <c r="AQ25" s="492">
        <f t="shared" si="26"/>
        <v>0</v>
      </c>
      <c r="AR25" s="493">
        <f t="shared" si="5"/>
        <v>0</v>
      </c>
      <c r="AS25" s="299"/>
      <c r="AT25" s="300"/>
      <c r="AU25" s="301"/>
      <c r="AV25" s="491">
        <f t="shared" si="6"/>
        <v>0</v>
      </c>
      <c r="AW25" s="302"/>
      <c r="AX25" s="492">
        <f t="shared" si="27"/>
        <v>0</v>
      </c>
      <c r="AY25" s="493">
        <f t="shared" si="7"/>
        <v>0</v>
      </c>
      <c r="AZ25" s="299"/>
      <c r="BA25" s="300"/>
      <c r="BB25" s="301"/>
      <c r="BC25" s="491">
        <f t="shared" si="8"/>
        <v>0</v>
      </c>
      <c r="BD25" s="302"/>
      <c r="BE25" s="492">
        <f t="shared" si="28"/>
        <v>0</v>
      </c>
      <c r="BF25" s="493">
        <f t="shared" si="9"/>
        <v>0</v>
      </c>
      <c r="BG25" s="299"/>
      <c r="BH25" s="300"/>
      <c r="BI25" s="501"/>
      <c r="BJ25" s="491">
        <f t="shared" si="10"/>
        <v>0</v>
      </c>
      <c r="BK25" s="302"/>
      <c r="BL25" s="492">
        <f t="shared" si="29"/>
        <v>0</v>
      </c>
      <c r="BM25" s="493">
        <f t="shared" si="11"/>
        <v>0</v>
      </c>
      <c r="BN25" s="299"/>
      <c r="BO25" s="300"/>
      <c r="BP25" s="301"/>
      <c r="BQ25" s="491">
        <f t="shared" si="12"/>
        <v>0</v>
      </c>
      <c r="BR25" s="302"/>
      <c r="BS25" s="492">
        <f t="shared" si="30"/>
        <v>0</v>
      </c>
      <c r="BT25" s="698">
        <f t="shared" si="13"/>
        <v>0</v>
      </c>
      <c r="BU25" s="505">
        <f t="shared" si="14"/>
        <v>0</v>
      </c>
      <c r="BV25" s="494">
        <f t="shared" si="14"/>
        <v>0</v>
      </c>
      <c r="BW25" s="493">
        <f t="shared" si="14"/>
        <v>0</v>
      </c>
      <c r="BY25" s="290"/>
      <c r="BZ25" s="290"/>
      <c r="CA25" s="290"/>
      <c r="CB25" s="290"/>
      <c r="CC25" s="290"/>
      <c r="CD25" s="290"/>
      <c r="CE25" s="290"/>
      <c r="CF25" s="290"/>
      <c r="CG25" s="290"/>
      <c r="CH25" s="290"/>
      <c r="CI25" s="290"/>
      <c r="CJ25" s="290"/>
      <c r="CK25" s="290"/>
      <c r="CL25" s="290"/>
      <c r="CM25" s="290"/>
      <c r="CN25" s="290"/>
      <c r="CO25" s="290"/>
      <c r="CP25" s="290"/>
      <c r="CQ25" s="290"/>
      <c r="CR25" s="290"/>
      <c r="CS25" s="290"/>
      <c r="CT25" s="290"/>
      <c r="CU25" s="290"/>
      <c r="CV25" s="290"/>
      <c r="CW25" s="290"/>
      <c r="CX25" s="290"/>
      <c r="CY25" s="290"/>
      <c r="CZ25" s="290"/>
      <c r="DA25" s="290"/>
      <c r="DB25" s="290"/>
      <c r="DC25" s="290"/>
      <c r="DD25" s="290"/>
      <c r="DE25" s="290"/>
      <c r="DF25" s="290"/>
      <c r="DG25" s="290"/>
      <c r="DH25" s="290"/>
    </row>
    <row r="26" spans="1:112" ht="20.100000000000001" customHeight="1">
      <c r="A26" s="1356"/>
      <c r="B26" s="1189"/>
      <c r="C26" s="299"/>
      <c r="D26" s="300"/>
      <c r="E26" s="301"/>
      <c r="F26" s="491">
        <f t="shared" si="15"/>
        <v>0</v>
      </c>
      <c r="G26" s="429"/>
      <c r="H26" s="492">
        <f t="shared" si="16"/>
        <v>0</v>
      </c>
      <c r="I26" s="493">
        <f t="shared" si="17"/>
        <v>0</v>
      </c>
      <c r="J26" s="138"/>
      <c r="K26" s="428"/>
      <c r="L26" s="133"/>
      <c r="M26" s="491">
        <f t="shared" si="0"/>
        <v>0</v>
      </c>
      <c r="N26" s="429"/>
      <c r="O26" s="492">
        <f t="shared" si="18"/>
        <v>0</v>
      </c>
      <c r="P26" s="493">
        <f t="shared" si="1"/>
        <v>0</v>
      </c>
      <c r="Q26" s="138"/>
      <c r="R26" s="428"/>
      <c r="S26" s="133"/>
      <c r="T26" s="491">
        <f t="shared" si="19"/>
        <v>0</v>
      </c>
      <c r="U26" s="429"/>
      <c r="V26" s="492">
        <f t="shared" si="20"/>
        <v>0</v>
      </c>
      <c r="W26" s="493">
        <f t="shared" si="2"/>
        <v>0</v>
      </c>
      <c r="X26" s="138"/>
      <c r="Y26" s="428"/>
      <c r="Z26" s="133"/>
      <c r="AA26" s="491">
        <f t="shared" si="21"/>
        <v>0</v>
      </c>
      <c r="AB26" s="429"/>
      <c r="AC26" s="492">
        <f t="shared" si="22"/>
        <v>0</v>
      </c>
      <c r="AD26" s="493">
        <f t="shared" si="3"/>
        <v>0</v>
      </c>
      <c r="AE26" s="138"/>
      <c r="AF26" s="428"/>
      <c r="AG26" s="133"/>
      <c r="AH26" s="491">
        <f t="shared" si="23"/>
        <v>0</v>
      </c>
      <c r="AI26" s="429"/>
      <c r="AJ26" s="492">
        <f t="shared" si="24"/>
        <v>0</v>
      </c>
      <c r="AK26" s="493">
        <f t="shared" si="4"/>
        <v>0</v>
      </c>
      <c r="AL26" s="138"/>
      <c r="AM26" s="300"/>
      <c r="AN26" s="301"/>
      <c r="AO26" s="491">
        <f t="shared" si="25"/>
        <v>0</v>
      </c>
      <c r="AP26" s="302"/>
      <c r="AQ26" s="492">
        <f t="shared" si="26"/>
        <v>0</v>
      </c>
      <c r="AR26" s="493">
        <f t="shared" si="5"/>
        <v>0</v>
      </c>
      <c r="AS26" s="299"/>
      <c r="AT26" s="300"/>
      <c r="AU26" s="301"/>
      <c r="AV26" s="491">
        <f t="shared" si="6"/>
        <v>0</v>
      </c>
      <c r="AW26" s="302"/>
      <c r="AX26" s="492">
        <f t="shared" si="27"/>
        <v>0</v>
      </c>
      <c r="AY26" s="493">
        <f t="shared" si="7"/>
        <v>0</v>
      </c>
      <c r="AZ26" s="299"/>
      <c r="BA26" s="300"/>
      <c r="BB26" s="301"/>
      <c r="BC26" s="491">
        <f t="shared" si="8"/>
        <v>0</v>
      </c>
      <c r="BD26" s="302"/>
      <c r="BE26" s="492">
        <f t="shared" si="28"/>
        <v>0</v>
      </c>
      <c r="BF26" s="493">
        <f t="shared" si="9"/>
        <v>0</v>
      </c>
      <c r="BG26" s="299"/>
      <c r="BH26" s="300"/>
      <c r="BI26" s="501"/>
      <c r="BJ26" s="491">
        <f t="shared" si="10"/>
        <v>0</v>
      </c>
      <c r="BK26" s="302"/>
      <c r="BL26" s="492">
        <f t="shared" si="29"/>
        <v>0</v>
      </c>
      <c r="BM26" s="493">
        <f t="shared" si="11"/>
        <v>0</v>
      </c>
      <c r="BN26" s="299"/>
      <c r="BO26" s="300"/>
      <c r="BP26" s="301"/>
      <c r="BQ26" s="491">
        <f t="shared" si="12"/>
        <v>0</v>
      </c>
      <c r="BR26" s="302"/>
      <c r="BS26" s="492">
        <f t="shared" si="30"/>
        <v>0</v>
      </c>
      <c r="BT26" s="698">
        <f t="shared" si="13"/>
        <v>0</v>
      </c>
      <c r="BU26" s="505">
        <f t="shared" si="14"/>
        <v>0</v>
      </c>
      <c r="BV26" s="494">
        <f t="shared" si="14"/>
        <v>0</v>
      </c>
      <c r="BW26" s="493">
        <f t="shared" si="14"/>
        <v>0</v>
      </c>
      <c r="BY26" s="290"/>
      <c r="BZ26" s="290"/>
      <c r="CA26" s="290"/>
      <c r="CB26" s="290"/>
      <c r="CC26" s="290"/>
      <c r="CD26" s="290"/>
      <c r="CE26" s="290"/>
      <c r="CF26" s="290"/>
      <c r="CG26" s="290"/>
      <c r="CH26" s="290"/>
      <c r="CI26" s="290"/>
      <c r="CJ26" s="290"/>
      <c r="CK26" s="290"/>
      <c r="CL26" s="290"/>
      <c r="CM26" s="290"/>
      <c r="CN26" s="290"/>
      <c r="CO26" s="290"/>
      <c r="CP26" s="290"/>
      <c r="CQ26" s="290"/>
      <c r="CR26" s="290"/>
      <c r="CS26" s="290"/>
      <c r="CT26" s="290"/>
      <c r="CU26" s="290"/>
      <c r="CV26" s="290"/>
      <c r="CW26" s="290"/>
      <c r="CX26" s="290"/>
      <c r="CY26" s="290"/>
      <c r="CZ26" s="290"/>
      <c r="DA26" s="290"/>
      <c r="DB26" s="290"/>
      <c r="DC26" s="290"/>
      <c r="DD26" s="290"/>
      <c r="DE26" s="290"/>
      <c r="DF26" s="290"/>
      <c r="DG26" s="290"/>
      <c r="DH26" s="290"/>
    </row>
    <row r="27" spans="1:112" ht="20.100000000000001" customHeight="1">
      <c r="A27" s="1356"/>
      <c r="B27" s="1189"/>
      <c r="C27" s="299"/>
      <c r="D27" s="300"/>
      <c r="E27" s="301"/>
      <c r="F27" s="491">
        <f t="shared" si="15"/>
        <v>0</v>
      </c>
      <c r="G27" s="429"/>
      <c r="H27" s="492">
        <f t="shared" si="16"/>
        <v>0</v>
      </c>
      <c r="I27" s="493">
        <f t="shared" si="17"/>
        <v>0</v>
      </c>
      <c r="J27" s="138"/>
      <c r="K27" s="428"/>
      <c r="L27" s="133"/>
      <c r="M27" s="491">
        <f t="shared" si="0"/>
        <v>0</v>
      </c>
      <c r="N27" s="429"/>
      <c r="O27" s="492">
        <f t="shared" si="18"/>
        <v>0</v>
      </c>
      <c r="P27" s="493">
        <f t="shared" si="1"/>
        <v>0</v>
      </c>
      <c r="Q27" s="138"/>
      <c r="R27" s="428"/>
      <c r="S27" s="133"/>
      <c r="T27" s="491">
        <f t="shared" si="19"/>
        <v>0</v>
      </c>
      <c r="U27" s="429"/>
      <c r="V27" s="492">
        <f t="shared" si="20"/>
        <v>0</v>
      </c>
      <c r="W27" s="493">
        <f t="shared" si="2"/>
        <v>0</v>
      </c>
      <c r="X27" s="138"/>
      <c r="Y27" s="428"/>
      <c r="Z27" s="133"/>
      <c r="AA27" s="491">
        <f t="shared" si="21"/>
        <v>0</v>
      </c>
      <c r="AB27" s="429"/>
      <c r="AC27" s="492">
        <f t="shared" si="22"/>
        <v>0</v>
      </c>
      <c r="AD27" s="493">
        <f t="shared" si="3"/>
        <v>0</v>
      </c>
      <c r="AE27" s="138"/>
      <c r="AF27" s="428"/>
      <c r="AG27" s="133"/>
      <c r="AH27" s="491">
        <f t="shared" si="23"/>
        <v>0</v>
      </c>
      <c r="AI27" s="429"/>
      <c r="AJ27" s="492">
        <f t="shared" si="24"/>
        <v>0</v>
      </c>
      <c r="AK27" s="493">
        <f t="shared" si="4"/>
        <v>0</v>
      </c>
      <c r="AL27" s="138"/>
      <c r="AM27" s="300"/>
      <c r="AN27" s="301"/>
      <c r="AO27" s="491">
        <f t="shared" si="25"/>
        <v>0</v>
      </c>
      <c r="AP27" s="302"/>
      <c r="AQ27" s="492">
        <f t="shared" si="26"/>
        <v>0</v>
      </c>
      <c r="AR27" s="493">
        <f t="shared" si="5"/>
        <v>0</v>
      </c>
      <c r="AS27" s="299"/>
      <c r="AT27" s="300"/>
      <c r="AU27" s="301"/>
      <c r="AV27" s="491">
        <f t="shared" si="6"/>
        <v>0</v>
      </c>
      <c r="AW27" s="302"/>
      <c r="AX27" s="492">
        <f t="shared" si="27"/>
        <v>0</v>
      </c>
      <c r="AY27" s="493">
        <f t="shared" si="7"/>
        <v>0</v>
      </c>
      <c r="AZ27" s="299"/>
      <c r="BA27" s="300"/>
      <c r="BB27" s="301"/>
      <c r="BC27" s="491">
        <f t="shared" si="8"/>
        <v>0</v>
      </c>
      <c r="BD27" s="302"/>
      <c r="BE27" s="492">
        <f t="shared" si="28"/>
        <v>0</v>
      </c>
      <c r="BF27" s="493">
        <f t="shared" si="9"/>
        <v>0</v>
      </c>
      <c r="BG27" s="299"/>
      <c r="BH27" s="300"/>
      <c r="BI27" s="501"/>
      <c r="BJ27" s="491">
        <f t="shared" si="10"/>
        <v>0</v>
      </c>
      <c r="BK27" s="302"/>
      <c r="BL27" s="492">
        <f t="shared" si="29"/>
        <v>0</v>
      </c>
      <c r="BM27" s="493">
        <f t="shared" si="11"/>
        <v>0</v>
      </c>
      <c r="BN27" s="299"/>
      <c r="BO27" s="300"/>
      <c r="BP27" s="301"/>
      <c r="BQ27" s="491">
        <f t="shared" si="12"/>
        <v>0</v>
      </c>
      <c r="BR27" s="302"/>
      <c r="BS27" s="492">
        <f t="shared" si="30"/>
        <v>0</v>
      </c>
      <c r="BT27" s="698">
        <f t="shared" si="13"/>
        <v>0</v>
      </c>
      <c r="BU27" s="505">
        <f t="shared" si="14"/>
        <v>0</v>
      </c>
      <c r="BV27" s="494">
        <f t="shared" si="14"/>
        <v>0</v>
      </c>
      <c r="BW27" s="493">
        <f t="shared" si="14"/>
        <v>0</v>
      </c>
      <c r="BY27" s="290"/>
      <c r="BZ27" s="290"/>
      <c r="CA27" s="290"/>
      <c r="CB27" s="290"/>
      <c r="CC27" s="290"/>
      <c r="CD27" s="290"/>
      <c r="CE27" s="290"/>
      <c r="CF27" s="290"/>
      <c r="CG27" s="290"/>
      <c r="CH27" s="290"/>
      <c r="CI27" s="290"/>
      <c r="CJ27" s="290"/>
      <c r="CK27" s="290"/>
      <c r="CL27" s="290"/>
      <c r="CM27" s="290"/>
      <c r="CN27" s="290"/>
      <c r="CO27" s="290"/>
      <c r="CP27" s="290"/>
      <c r="CQ27" s="290"/>
      <c r="CR27" s="290"/>
      <c r="CS27" s="290"/>
      <c r="CT27" s="290"/>
      <c r="CU27" s="290"/>
      <c r="CV27" s="290"/>
      <c r="CW27" s="290"/>
      <c r="CX27" s="290"/>
      <c r="CY27" s="290"/>
      <c r="CZ27" s="290"/>
      <c r="DA27" s="290"/>
      <c r="DB27" s="290"/>
      <c r="DC27" s="290"/>
      <c r="DD27" s="290"/>
      <c r="DE27" s="290"/>
      <c r="DF27" s="290"/>
      <c r="DG27" s="290"/>
      <c r="DH27" s="290"/>
    </row>
    <row r="28" spans="1:112" ht="20.100000000000001" customHeight="1">
      <c r="A28" s="1356"/>
      <c r="B28" s="1189"/>
      <c r="C28" s="299"/>
      <c r="D28" s="300"/>
      <c r="E28" s="301"/>
      <c r="F28" s="491">
        <f t="shared" si="15"/>
        <v>0</v>
      </c>
      <c r="G28" s="302"/>
      <c r="H28" s="492">
        <f t="shared" si="16"/>
        <v>0</v>
      </c>
      <c r="I28" s="493">
        <f t="shared" si="17"/>
        <v>0</v>
      </c>
      <c r="J28" s="299"/>
      <c r="K28" s="300"/>
      <c r="L28" s="301"/>
      <c r="M28" s="491">
        <f t="shared" si="0"/>
        <v>0</v>
      </c>
      <c r="N28" s="302"/>
      <c r="O28" s="492">
        <f t="shared" si="18"/>
        <v>0</v>
      </c>
      <c r="P28" s="493">
        <f t="shared" si="1"/>
        <v>0</v>
      </c>
      <c r="Q28" s="299"/>
      <c r="R28" s="300"/>
      <c r="S28" s="301"/>
      <c r="T28" s="491">
        <f t="shared" si="19"/>
        <v>0</v>
      </c>
      <c r="U28" s="302"/>
      <c r="V28" s="492">
        <f t="shared" si="20"/>
        <v>0</v>
      </c>
      <c r="W28" s="493">
        <f t="shared" si="2"/>
        <v>0</v>
      </c>
      <c r="X28" s="299"/>
      <c r="Y28" s="300"/>
      <c r="Z28" s="301"/>
      <c r="AA28" s="491">
        <f t="shared" si="21"/>
        <v>0</v>
      </c>
      <c r="AB28" s="302"/>
      <c r="AC28" s="492">
        <f t="shared" si="22"/>
        <v>0</v>
      </c>
      <c r="AD28" s="493">
        <f t="shared" si="3"/>
        <v>0</v>
      </c>
      <c r="AE28" s="299"/>
      <c r="AF28" s="300"/>
      <c r="AG28" s="301"/>
      <c r="AH28" s="491">
        <f t="shared" si="23"/>
        <v>0</v>
      </c>
      <c r="AI28" s="302"/>
      <c r="AJ28" s="492">
        <f t="shared" si="24"/>
        <v>0</v>
      </c>
      <c r="AK28" s="493">
        <f t="shared" si="4"/>
        <v>0</v>
      </c>
      <c r="AL28" s="299"/>
      <c r="AM28" s="300"/>
      <c r="AN28" s="301"/>
      <c r="AO28" s="491">
        <f t="shared" si="25"/>
        <v>0</v>
      </c>
      <c r="AP28" s="302"/>
      <c r="AQ28" s="492">
        <f t="shared" si="26"/>
        <v>0</v>
      </c>
      <c r="AR28" s="493">
        <f t="shared" si="5"/>
        <v>0</v>
      </c>
      <c r="AS28" s="299"/>
      <c r="AT28" s="300"/>
      <c r="AU28" s="301"/>
      <c r="AV28" s="491">
        <f t="shared" si="6"/>
        <v>0</v>
      </c>
      <c r="AW28" s="302"/>
      <c r="AX28" s="492">
        <f t="shared" si="27"/>
        <v>0</v>
      </c>
      <c r="AY28" s="493">
        <f t="shared" si="7"/>
        <v>0</v>
      </c>
      <c r="AZ28" s="299"/>
      <c r="BA28" s="300"/>
      <c r="BB28" s="301"/>
      <c r="BC28" s="491">
        <f t="shared" si="8"/>
        <v>0</v>
      </c>
      <c r="BD28" s="302"/>
      <c r="BE28" s="492">
        <f t="shared" si="28"/>
        <v>0</v>
      </c>
      <c r="BF28" s="493">
        <f t="shared" si="9"/>
        <v>0</v>
      </c>
      <c r="BG28" s="299"/>
      <c r="BH28" s="300"/>
      <c r="BI28" s="501"/>
      <c r="BJ28" s="491">
        <f t="shared" si="10"/>
        <v>0</v>
      </c>
      <c r="BK28" s="302"/>
      <c r="BL28" s="492">
        <f t="shared" si="29"/>
        <v>0</v>
      </c>
      <c r="BM28" s="493">
        <f t="shared" si="11"/>
        <v>0</v>
      </c>
      <c r="BN28" s="299"/>
      <c r="BO28" s="300"/>
      <c r="BP28" s="301"/>
      <c r="BQ28" s="491">
        <f t="shared" si="12"/>
        <v>0</v>
      </c>
      <c r="BR28" s="302"/>
      <c r="BS28" s="492">
        <f t="shared" si="30"/>
        <v>0</v>
      </c>
      <c r="BT28" s="698">
        <f t="shared" si="13"/>
        <v>0</v>
      </c>
      <c r="BU28" s="505">
        <f t="shared" si="14"/>
        <v>0</v>
      </c>
      <c r="BV28" s="494">
        <f t="shared" si="14"/>
        <v>0</v>
      </c>
      <c r="BW28" s="493">
        <f t="shared" si="14"/>
        <v>0</v>
      </c>
      <c r="BX28" s="290"/>
      <c r="BY28" s="290"/>
      <c r="BZ28" s="290"/>
      <c r="CA28" s="290"/>
      <c r="CB28" s="290"/>
      <c r="CC28" s="290"/>
      <c r="CD28" s="290"/>
      <c r="CE28" s="290"/>
      <c r="CF28" s="290"/>
      <c r="CG28" s="290"/>
      <c r="CH28" s="290"/>
      <c r="CI28" s="290"/>
      <c r="CJ28" s="290"/>
      <c r="CK28" s="290"/>
      <c r="CL28" s="290"/>
      <c r="CM28" s="290"/>
      <c r="CN28" s="290"/>
      <c r="CO28" s="290"/>
      <c r="CP28" s="290"/>
      <c r="CQ28" s="290"/>
      <c r="CR28" s="290"/>
      <c r="CS28" s="290"/>
      <c r="CT28" s="290"/>
      <c r="CU28" s="290"/>
      <c r="CV28" s="290"/>
      <c r="CW28" s="290"/>
      <c r="CX28" s="290"/>
      <c r="CY28" s="290"/>
      <c r="CZ28" s="290"/>
      <c r="DA28" s="290"/>
      <c r="DB28" s="290"/>
      <c r="DC28" s="290"/>
      <c r="DD28" s="290"/>
      <c r="DE28" s="290"/>
      <c r="DF28" s="290"/>
      <c r="DG28" s="290"/>
      <c r="DH28" s="290"/>
    </row>
    <row r="29" spans="1:112" ht="20.100000000000001" customHeight="1">
      <c r="A29" s="1356"/>
      <c r="B29" s="1189"/>
      <c r="C29" s="299"/>
      <c r="D29" s="300"/>
      <c r="E29" s="301"/>
      <c r="F29" s="491">
        <f t="shared" si="15"/>
        <v>0</v>
      </c>
      <c r="G29" s="429"/>
      <c r="H29" s="492">
        <f t="shared" si="16"/>
        <v>0</v>
      </c>
      <c r="I29" s="493">
        <f t="shared" si="17"/>
        <v>0</v>
      </c>
      <c r="J29" s="138"/>
      <c r="K29" s="428"/>
      <c r="L29" s="133"/>
      <c r="M29" s="491">
        <f t="shared" si="0"/>
        <v>0</v>
      </c>
      <c r="N29" s="429"/>
      <c r="O29" s="492">
        <f t="shared" si="18"/>
        <v>0</v>
      </c>
      <c r="P29" s="493">
        <f t="shared" si="1"/>
        <v>0</v>
      </c>
      <c r="Q29" s="138"/>
      <c r="R29" s="428"/>
      <c r="S29" s="133"/>
      <c r="T29" s="491">
        <f t="shared" si="19"/>
        <v>0</v>
      </c>
      <c r="U29" s="429"/>
      <c r="V29" s="492">
        <f t="shared" si="20"/>
        <v>0</v>
      </c>
      <c r="W29" s="493">
        <f t="shared" si="2"/>
        <v>0</v>
      </c>
      <c r="X29" s="138"/>
      <c r="Y29" s="428"/>
      <c r="Z29" s="133"/>
      <c r="AA29" s="491">
        <f t="shared" si="21"/>
        <v>0</v>
      </c>
      <c r="AB29" s="429"/>
      <c r="AC29" s="492">
        <f t="shared" si="22"/>
        <v>0</v>
      </c>
      <c r="AD29" s="493">
        <f t="shared" si="3"/>
        <v>0</v>
      </c>
      <c r="AE29" s="138"/>
      <c r="AF29" s="428"/>
      <c r="AG29" s="133"/>
      <c r="AH29" s="491">
        <f t="shared" si="23"/>
        <v>0</v>
      </c>
      <c r="AI29" s="429"/>
      <c r="AJ29" s="492">
        <f t="shared" si="24"/>
        <v>0</v>
      </c>
      <c r="AK29" s="493">
        <f t="shared" si="4"/>
        <v>0</v>
      </c>
      <c r="AL29" s="138"/>
      <c r="AM29" s="300"/>
      <c r="AN29" s="301"/>
      <c r="AO29" s="491">
        <f t="shared" si="25"/>
        <v>0</v>
      </c>
      <c r="AP29" s="302"/>
      <c r="AQ29" s="492">
        <f t="shared" si="26"/>
        <v>0</v>
      </c>
      <c r="AR29" s="493">
        <f t="shared" si="5"/>
        <v>0</v>
      </c>
      <c r="AS29" s="299"/>
      <c r="AT29" s="300"/>
      <c r="AU29" s="301"/>
      <c r="AV29" s="491">
        <f t="shared" si="6"/>
        <v>0</v>
      </c>
      <c r="AW29" s="302"/>
      <c r="AX29" s="492">
        <f t="shared" si="27"/>
        <v>0</v>
      </c>
      <c r="AY29" s="493">
        <f t="shared" si="7"/>
        <v>0</v>
      </c>
      <c r="AZ29" s="299"/>
      <c r="BA29" s="300"/>
      <c r="BB29" s="301"/>
      <c r="BC29" s="491">
        <f t="shared" si="8"/>
        <v>0</v>
      </c>
      <c r="BD29" s="302"/>
      <c r="BE29" s="492">
        <f t="shared" si="28"/>
        <v>0</v>
      </c>
      <c r="BF29" s="493">
        <f t="shared" si="9"/>
        <v>0</v>
      </c>
      <c r="BG29" s="299"/>
      <c r="BH29" s="300"/>
      <c r="BI29" s="501"/>
      <c r="BJ29" s="491">
        <f t="shared" si="10"/>
        <v>0</v>
      </c>
      <c r="BK29" s="302"/>
      <c r="BL29" s="492">
        <f t="shared" si="29"/>
        <v>0</v>
      </c>
      <c r="BM29" s="493">
        <f t="shared" si="11"/>
        <v>0</v>
      </c>
      <c r="BN29" s="299"/>
      <c r="BO29" s="300"/>
      <c r="BP29" s="301"/>
      <c r="BQ29" s="491">
        <f t="shared" si="12"/>
        <v>0</v>
      </c>
      <c r="BR29" s="302"/>
      <c r="BS29" s="492">
        <f t="shared" si="30"/>
        <v>0</v>
      </c>
      <c r="BT29" s="698">
        <f t="shared" si="13"/>
        <v>0</v>
      </c>
      <c r="BU29" s="505">
        <f t="shared" si="14"/>
        <v>0</v>
      </c>
      <c r="BV29" s="494">
        <f t="shared" si="14"/>
        <v>0</v>
      </c>
      <c r="BW29" s="493">
        <f t="shared" si="14"/>
        <v>0</v>
      </c>
      <c r="BX29" s="290"/>
      <c r="BY29" s="290"/>
      <c r="BZ29" s="290"/>
      <c r="CA29" s="290"/>
      <c r="CB29" s="290"/>
      <c r="CC29" s="290"/>
      <c r="CD29" s="290"/>
      <c r="CE29" s="290"/>
      <c r="CF29" s="290"/>
      <c r="CG29" s="290"/>
      <c r="CH29" s="290"/>
      <c r="CI29" s="290"/>
      <c r="CJ29" s="290"/>
      <c r="CK29" s="290"/>
      <c r="CL29" s="290"/>
      <c r="CM29" s="290"/>
      <c r="CN29" s="290"/>
      <c r="CO29" s="290"/>
      <c r="CP29" s="290"/>
      <c r="CQ29" s="290"/>
      <c r="CR29" s="290"/>
      <c r="CS29" s="290"/>
      <c r="CT29" s="290"/>
      <c r="CU29" s="290"/>
      <c r="CV29" s="290"/>
      <c r="CW29" s="290"/>
      <c r="CX29" s="290"/>
      <c r="CY29" s="290"/>
      <c r="CZ29" s="290"/>
      <c r="DA29" s="290"/>
      <c r="DB29" s="290"/>
      <c r="DC29" s="290"/>
      <c r="DD29" s="290"/>
      <c r="DE29" s="290"/>
      <c r="DF29" s="290"/>
      <c r="DG29" s="290"/>
      <c r="DH29" s="290"/>
    </row>
    <row r="30" spans="1:112" ht="20.100000000000001" customHeight="1">
      <c r="A30" s="1356"/>
      <c r="B30" s="1189"/>
      <c r="C30" s="299"/>
      <c r="D30" s="300"/>
      <c r="E30" s="301"/>
      <c r="F30" s="491">
        <f t="shared" si="15"/>
        <v>0</v>
      </c>
      <c r="G30" s="429"/>
      <c r="H30" s="492">
        <f t="shared" si="16"/>
        <v>0</v>
      </c>
      <c r="I30" s="493">
        <f t="shared" si="17"/>
        <v>0</v>
      </c>
      <c r="J30" s="138"/>
      <c r="K30" s="428"/>
      <c r="L30" s="133"/>
      <c r="M30" s="491">
        <f t="shared" si="0"/>
        <v>0</v>
      </c>
      <c r="N30" s="429"/>
      <c r="O30" s="492">
        <f t="shared" si="18"/>
        <v>0</v>
      </c>
      <c r="P30" s="493">
        <f t="shared" si="1"/>
        <v>0</v>
      </c>
      <c r="Q30" s="138"/>
      <c r="R30" s="428"/>
      <c r="S30" s="133"/>
      <c r="T30" s="491">
        <f t="shared" si="19"/>
        <v>0</v>
      </c>
      <c r="U30" s="429"/>
      <c r="V30" s="492">
        <f t="shared" si="20"/>
        <v>0</v>
      </c>
      <c r="W30" s="493">
        <f t="shared" si="2"/>
        <v>0</v>
      </c>
      <c r="X30" s="138"/>
      <c r="Y30" s="428"/>
      <c r="Z30" s="133"/>
      <c r="AA30" s="491">
        <f t="shared" si="21"/>
        <v>0</v>
      </c>
      <c r="AB30" s="429"/>
      <c r="AC30" s="492">
        <f t="shared" si="22"/>
        <v>0</v>
      </c>
      <c r="AD30" s="493">
        <f t="shared" si="3"/>
        <v>0</v>
      </c>
      <c r="AE30" s="138"/>
      <c r="AF30" s="428"/>
      <c r="AG30" s="133"/>
      <c r="AH30" s="491">
        <f t="shared" si="23"/>
        <v>0</v>
      </c>
      <c r="AI30" s="429"/>
      <c r="AJ30" s="492">
        <f t="shared" si="24"/>
        <v>0</v>
      </c>
      <c r="AK30" s="493">
        <f t="shared" si="4"/>
        <v>0</v>
      </c>
      <c r="AL30" s="138"/>
      <c r="AM30" s="300"/>
      <c r="AN30" s="301"/>
      <c r="AO30" s="491">
        <f t="shared" si="25"/>
        <v>0</v>
      </c>
      <c r="AP30" s="302"/>
      <c r="AQ30" s="492">
        <f t="shared" si="26"/>
        <v>0</v>
      </c>
      <c r="AR30" s="493">
        <f t="shared" si="5"/>
        <v>0</v>
      </c>
      <c r="AS30" s="299"/>
      <c r="AT30" s="300"/>
      <c r="AU30" s="301"/>
      <c r="AV30" s="491">
        <f t="shared" si="6"/>
        <v>0</v>
      </c>
      <c r="AW30" s="302"/>
      <c r="AX30" s="492">
        <f t="shared" si="27"/>
        <v>0</v>
      </c>
      <c r="AY30" s="493">
        <f t="shared" si="7"/>
        <v>0</v>
      </c>
      <c r="AZ30" s="299"/>
      <c r="BA30" s="300"/>
      <c r="BB30" s="301"/>
      <c r="BC30" s="491">
        <f t="shared" si="8"/>
        <v>0</v>
      </c>
      <c r="BD30" s="302"/>
      <c r="BE30" s="492">
        <f t="shared" si="28"/>
        <v>0</v>
      </c>
      <c r="BF30" s="493">
        <f t="shared" si="9"/>
        <v>0</v>
      </c>
      <c r="BG30" s="299"/>
      <c r="BH30" s="300"/>
      <c r="BI30" s="501"/>
      <c r="BJ30" s="491">
        <f t="shared" si="10"/>
        <v>0</v>
      </c>
      <c r="BK30" s="302"/>
      <c r="BL30" s="492">
        <f t="shared" si="29"/>
        <v>0</v>
      </c>
      <c r="BM30" s="493">
        <f t="shared" si="11"/>
        <v>0</v>
      </c>
      <c r="BN30" s="299"/>
      <c r="BO30" s="300"/>
      <c r="BP30" s="301"/>
      <c r="BQ30" s="491">
        <f t="shared" si="12"/>
        <v>0</v>
      </c>
      <c r="BR30" s="302"/>
      <c r="BS30" s="492">
        <f t="shared" si="30"/>
        <v>0</v>
      </c>
      <c r="BT30" s="698">
        <f t="shared" si="13"/>
        <v>0</v>
      </c>
      <c r="BU30" s="505">
        <f t="shared" si="14"/>
        <v>0</v>
      </c>
      <c r="BV30" s="494">
        <f t="shared" si="14"/>
        <v>0</v>
      </c>
      <c r="BW30" s="493">
        <f t="shared" si="14"/>
        <v>0</v>
      </c>
      <c r="BX30" s="290"/>
      <c r="BY30" s="290"/>
      <c r="BZ30" s="290"/>
      <c r="CA30" s="290"/>
      <c r="CB30" s="290"/>
      <c r="CC30" s="290"/>
      <c r="CD30" s="290"/>
      <c r="CE30" s="290"/>
      <c r="CF30" s="290"/>
      <c r="CG30" s="290"/>
      <c r="CH30" s="290"/>
      <c r="CI30" s="290"/>
      <c r="CJ30" s="290"/>
      <c r="CK30" s="290"/>
      <c r="CL30" s="290"/>
      <c r="CM30" s="290"/>
      <c r="CN30" s="290"/>
      <c r="CO30" s="290"/>
      <c r="CP30" s="290"/>
      <c r="CQ30" s="290"/>
      <c r="CR30" s="290"/>
      <c r="CS30" s="290"/>
      <c r="CT30" s="290"/>
      <c r="CU30" s="290"/>
      <c r="CV30" s="290"/>
      <c r="CW30" s="290"/>
      <c r="CX30" s="290"/>
      <c r="CY30" s="290"/>
      <c r="CZ30" s="290"/>
      <c r="DA30" s="290"/>
      <c r="DB30" s="290"/>
      <c r="DC30" s="290"/>
      <c r="DD30" s="290"/>
      <c r="DE30" s="290"/>
      <c r="DF30" s="290"/>
      <c r="DG30" s="290"/>
      <c r="DH30" s="290"/>
    </row>
    <row r="31" spans="1:112" ht="20.100000000000001" customHeight="1">
      <c r="A31" s="1356"/>
      <c r="B31" s="1189"/>
      <c r="C31" s="299"/>
      <c r="D31" s="300"/>
      <c r="E31" s="301"/>
      <c r="F31" s="491">
        <f t="shared" si="15"/>
        <v>0</v>
      </c>
      <c r="G31" s="429"/>
      <c r="H31" s="492">
        <f t="shared" si="16"/>
        <v>0</v>
      </c>
      <c r="I31" s="493">
        <f t="shared" si="17"/>
        <v>0</v>
      </c>
      <c r="J31" s="138"/>
      <c r="K31" s="428"/>
      <c r="L31" s="133"/>
      <c r="M31" s="491">
        <f t="shared" si="0"/>
        <v>0</v>
      </c>
      <c r="N31" s="429"/>
      <c r="O31" s="492">
        <f t="shared" si="18"/>
        <v>0</v>
      </c>
      <c r="P31" s="493">
        <f t="shared" si="1"/>
        <v>0</v>
      </c>
      <c r="Q31" s="138"/>
      <c r="R31" s="428"/>
      <c r="S31" s="133"/>
      <c r="T31" s="491">
        <f t="shared" si="19"/>
        <v>0</v>
      </c>
      <c r="U31" s="429"/>
      <c r="V31" s="492">
        <f t="shared" si="20"/>
        <v>0</v>
      </c>
      <c r="W31" s="493">
        <f t="shared" si="2"/>
        <v>0</v>
      </c>
      <c r="X31" s="138"/>
      <c r="Y31" s="428"/>
      <c r="Z31" s="133"/>
      <c r="AA31" s="491">
        <f t="shared" si="21"/>
        <v>0</v>
      </c>
      <c r="AB31" s="429"/>
      <c r="AC31" s="492">
        <f t="shared" si="22"/>
        <v>0</v>
      </c>
      <c r="AD31" s="493">
        <f t="shared" si="3"/>
        <v>0</v>
      </c>
      <c r="AE31" s="138"/>
      <c r="AF31" s="428"/>
      <c r="AG31" s="133"/>
      <c r="AH31" s="491">
        <f t="shared" si="23"/>
        <v>0</v>
      </c>
      <c r="AI31" s="429"/>
      <c r="AJ31" s="492">
        <f t="shared" si="24"/>
        <v>0</v>
      </c>
      <c r="AK31" s="493">
        <f t="shared" si="4"/>
        <v>0</v>
      </c>
      <c r="AL31" s="138"/>
      <c r="AM31" s="300"/>
      <c r="AN31" s="301"/>
      <c r="AO31" s="491">
        <f t="shared" si="25"/>
        <v>0</v>
      </c>
      <c r="AP31" s="302"/>
      <c r="AQ31" s="492">
        <f t="shared" si="26"/>
        <v>0</v>
      </c>
      <c r="AR31" s="493">
        <f t="shared" si="5"/>
        <v>0</v>
      </c>
      <c r="AS31" s="299"/>
      <c r="AT31" s="300"/>
      <c r="AU31" s="301"/>
      <c r="AV31" s="491">
        <f t="shared" si="6"/>
        <v>0</v>
      </c>
      <c r="AW31" s="302"/>
      <c r="AX31" s="492">
        <f t="shared" si="27"/>
        <v>0</v>
      </c>
      <c r="AY31" s="493">
        <f t="shared" si="7"/>
        <v>0</v>
      </c>
      <c r="AZ31" s="299"/>
      <c r="BA31" s="300"/>
      <c r="BB31" s="301"/>
      <c r="BC31" s="491">
        <f t="shared" si="8"/>
        <v>0</v>
      </c>
      <c r="BD31" s="302"/>
      <c r="BE31" s="492">
        <f t="shared" si="28"/>
        <v>0</v>
      </c>
      <c r="BF31" s="493">
        <f t="shared" si="9"/>
        <v>0</v>
      </c>
      <c r="BG31" s="299"/>
      <c r="BH31" s="300"/>
      <c r="BI31" s="501"/>
      <c r="BJ31" s="491">
        <f t="shared" si="10"/>
        <v>0</v>
      </c>
      <c r="BK31" s="302"/>
      <c r="BL31" s="492">
        <f t="shared" si="29"/>
        <v>0</v>
      </c>
      <c r="BM31" s="493">
        <f t="shared" si="11"/>
        <v>0</v>
      </c>
      <c r="BN31" s="299"/>
      <c r="BO31" s="300"/>
      <c r="BP31" s="301"/>
      <c r="BQ31" s="491">
        <f t="shared" si="12"/>
        <v>0</v>
      </c>
      <c r="BR31" s="302"/>
      <c r="BS31" s="492">
        <f t="shared" si="30"/>
        <v>0</v>
      </c>
      <c r="BT31" s="698">
        <f t="shared" si="13"/>
        <v>0</v>
      </c>
      <c r="BU31" s="505">
        <f t="shared" ref="BU31:BW57" si="31">SUM(G31,N31,U31,AB31,AI31,AP31,AW31,BD31,BK31,BR31)</f>
        <v>0</v>
      </c>
      <c r="BV31" s="494">
        <f t="shared" si="31"/>
        <v>0</v>
      </c>
      <c r="BW31" s="493">
        <f t="shared" si="31"/>
        <v>0</v>
      </c>
      <c r="BX31" s="290"/>
      <c r="BY31" s="290"/>
      <c r="BZ31" s="290"/>
      <c r="CA31" s="290"/>
      <c r="CB31" s="290"/>
      <c r="CC31" s="290"/>
      <c r="CD31" s="290"/>
      <c r="CE31" s="290"/>
      <c r="CF31" s="290"/>
      <c r="CG31" s="290"/>
      <c r="CH31" s="290"/>
      <c r="CI31" s="290"/>
      <c r="CJ31" s="290"/>
      <c r="CK31" s="290"/>
      <c r="CL31" s="290"/>
      <c r="CM31" s="290"/>
      <c r="CN31" s="290"/>
      <c r="CO31" s="290"/>
      <c r="CP31" s="290"/>
      <c r="CQ31" s="290"/>
      <c r="CR31" s="290"/>
      <c r="CS31" s="290"/>
      <c r="CT31" s="290"/>
      <c r="CU31" s="290"/>
      <c r="CV31" s="290"/>
      <c r="CW31" s="290"/>
      <c r="CX31" s="290"/>
      <c r="CY31" s="290"/>
      <c r="CZ31" s="290"/>
      <c r="DA31" s="290"/>
      <c r="DB31" s="290"/>
      <c r="DC31" s="290"/>
      <c r="DD31" s="290"/>
      <c r="DE31" s="290"/>
      <c r="DF31" s="290"/>
      <c r="DG31" s="290"/>
      <c r="DH31" s="290"/>
    </row>
    <row r="32" spans="1:112" ht="20.100000000000001" customHeight="1">
      <c r="A32" s="1356"/>
      <c r="B32" s="1189"/>
      <c r="C32" s="299"/>
      <c r="D32" s="300"/>
      <c r="E32" s="301"/>
      <c r="F32" s="491">
        <f t="shared" si="15"/>
        <v>0</v>
      </c>
      <c r="G32" s="429"/>
      <c r="H32" s="492">
        <f t="shared" si="16"/>
        <v>0</v>
      </c>
      <c r="I32" s="493">
        <f t="shared" si="17"/>
        <v>0</v>
      </c>
      <c r="J32" s="138"/>
      <c r="K32" s="300"/>
      <c r="L32" s="301"/>
      <c r="M32" s="491">
        <f t="shared" si="0"/>
        <v>0</v>
      </c>
      <c r="N32" s="302"/>
      <c r="O32" s="492">
        <f t="shared" si="18"/>
        <v>0</v>
      </c>
      <c r="P32" s="493">
        <f t="shared" si="1"/>
        <v>0</v>
      </c>
      <c r="Q32" s="299"/>
      <c r="R32" s="300"/>
      <c r="S32" s="133"/>
      <c r="T32" s="491">
        <f t="shared" si="19"/>
        <v>0</v>
      </c>
      <c r="U32" s="302"/>
      <c r="V32" s="492">
        <f t="shared" si="20"/>
        <v>0</v>
      </c>
      <c r="W32" s="493">
        <f t="shared" si="2"/>
        <v>0</v>
      </c>
      <c r="X32" s="299"/>
      <c r="Y32" s="428"/>
      <c r="Z32" s="301"/>
      <c r="AA32" s="491">
        <f t="shared" si="21"/>
        <v>0</v>
      </c>
      <c r="AB32" s="429"/>
      <c r="AC32" s="492">
        <f t="shared" si="22"/>
        <v>0</v>
      </c>
      <c r="AD32" s="493">
        <f t="shared" si="3"/>
        <v>0</v>
      </c>
      <c r="AE32" s="138"/>
      <c r="AF32" s="300"/>
      <c r="AG32" s="301"/>
      <c r="AH32" s="491">
        <f t="shared" si="23"/>
        <v>0</v>
      </c>
      <c r="AI32" s="302"/>
      <c r="AJ32" s="492">
        <f t="shared" si="24"/>
        <v>0</v>
      </c>
      <c r="AK32" s="493">
        <f t="shared" si="4"/>
        <v>0</v>
      </c>
      <c r="AL32" s="138"/>
      <c r="AM32" s="300"/>
      <c r="AN32" s="301"/>
      <c r="AO32" s="491">
        <f t="shared" si="25"/>
        <v>0</v>
      </c>
      <c r="AP32" s="302"/>
      <c r="AQ32" s="492">
        <f t="shared" si="26"/>
        <v>0</v>
      </c>
      <c r="AR32" s="493">
        <f t="shared" si="5"/>
        <v>0</v>
      </c>
      <c r="AS32" s="299"/>
      <c r="AT32" s="300"/>
      <c r="AU32" s="301"/>
      <c r="AV32" s="491">
        <f t="shared" si="6"/>
        <v>0</v>
      </c>
      <c r="AW32" s="302"/>
      <c r="AX32" s="492">
        <f t="shared" si="27"/>
        <v>0</v>
      </c>
      <c r="AY32" s="493">
        <f t="shared" si="7"/>
        <v>0</v>
      </c>
      <c r="AZ32" s="299"/>
      <c r="BA32" s="300"/>
      <c r="BB32" s="301"/>
      <c r="BC32" s="491">
        <f t="shared" si="8"/>
        <v>0</v>
      </c>
      <c r="BD32" s="302"/>
      <c r="BE32" s="492">
        <f t="shared" si="28"/>
        <v>0</v>
      </c>
      <c r="BF32" s="493">
        <f t="shared" si="9"/>
        <v>0</v>
      </c>
      <c r="BG32" s="299"/>
      <c r="BH32" s="300"/>
      <c r="BI32" s="501"/>
      <c r="BJ32" s="491">
        <f t="shared" si="10"/>
        <v>0</v>
      </c>
      <c r="BK32" s="302"/>
      <c r="BL32" s="492">
        <f t="shared" si="29"/>
        <v>0</v>
      </c>
      <c r="BM32" s="493">
        <f t="shared" si="11"/>
        <v>0</v>
      </c>
      <c r="BN32" s="299"/>
      <c r="BO32" s="300"/>
      <c r="BP32" s="301"/>
      <c r="BQ32" s="491">
        <f t="shared" si="12"/>
        <v>0</v>
      </c>
      <c r="BR32" s="302"/>
      <c r="BS32" s="492">
        <f t="shared" si="30"/>
        <v>0</v>
      </c>
      <c r="BT32" s="698">
        <f t="shared" si="13"/>
        <v>0</v>
      </c>
      <c r="BU32" s="505">
        <f t="shared" si="31"/>
        <v>0</v>
      </c>
      <c r="BV32" s="494">
        <f t="shared" si="31"/>
        <v>0</v>
      </c>
      <c r="BW32" s="493">
        <f t="shared" si="31"/>
        <v>0</v>
      </c>
      <c r="BX32" s="290"/>
      <c r="BY32" s="290"/>
      <c r="BZ32" s="290"/>
      <c r="CA32" s="290"/>
      <c r="CB32" s="290"/>
      <c r="CC32" s="290"/>
      <c r="CD32" s="290"/>
      <c r="CE32" s="290"/>
      <c r="CF32" s="290"/>
      <c r="CG32" s="290"/>
      <c r="CH32" s="290"/>
      <c r="CI32" s="290"/>
      <c r="CJ32" s="290"/>
      <c r="CK32" s="290"/>
      <c r="CL32" s="290"/>
      <c r="CM32" s="290"/>
      <c r="CN32" s="290"/>
      <c r="CO32" s="290"/>
      <c r="CP32" s="290"/>
      <c r="CQ32" s="290"/>
      <c r="CR32" s="290"/>
      <c r="CS32" s="290"/>
      <c r="CT32" s="290"/>
      <c r="CU32" s="290"/>
      <c r="CV32" s="290"/>
      <c r="CW32" s="290"/>
      <c r="CX32" s="290"/>
      <c r="CY32" s="290"/>
      <c r="CZ32" s="290"/>
      <c r="DA32" s="290"/>
      <c r="DB32" s="290"/>
      <c r="DC32" s="290"/>
      <c r="DD32" s="290"/>
      <c r="DE32" s="290"/>
      <c r="DF32" s="290"/>
      <c r="DG32" s="290"/>
      <c r="DH32" s="290"/>
    </row>
    <row r="33" spans="1:112" ht="20.100000000000001" customHeight="1">
      <c r="A33" s="1356"/>
      <c r="B33" s="1189"/>
      <c r="C33" s="299"/>
      <c r="D33" s="300"/>
      <c r="E33" s="301"/>
      <c r="F33" s="491">
        <f t="shared" si="15"/>
        <v>0</v>
      </c>
      <c r="G33" s="429"/>
      <c r="H33" s="492">
        <f t="shared" si="16"/>
        <v>0</v>
      </c>
      <c r="I33" s="493">
        <f t="shared" si="17"/>
        <v>0</v>
      </c>
      <c r="J33" s="138"/>
      <c r="K33" s="428"/>
      <c r="L33" s="133"/>
      <c r="M33" s="491">
        <f t="shared" si="0"/>
        <v>0</v>
      </c>
      <c r="N33" s="429"/>
      <c r="O33" s="492">
        <f t="shared" si="18"/>
        <v>0</v>
      </c>
      <c r="P33" s="493">
        <f t="shared" si="1"/>
        <v>0</v>
      </c>
      <c r="Q33" s="138"/>
      <c r="R33" s="428"/>
      <c r="S33" s="133"/>
      <c r="T33" s="491">
        <f t="shared" si="19"/>
        <v>0</v>
      </c>
      <c r="U33" s="429"/>
      <c r="V33" s="492">
        <f t="shared" si="20"/>
        <v>0</v>
      </c>
      <c r="W33" s="493">
        <f t="shared" si="2"/>
        <v>0</v>
      </c>
      <c r="X33" s="138"/>
      <c r="Y33" s="428"/>
      <c r="Z33" s="133"/>
      <c r="AA33" s="491">
        <f t="shared" si="21"/>
        <v>0</v>
      </c>
      <c r="AB33" s="429"/>
      <c r="AC33" s="492">
        <f t="shared" si="22"/>
        <v>0</v>
      </c>
      <c r="AD33" s="493">
        <f t="shared" si="3"/>
        <v>0</v>
      </c>
      <c r="AE33" s="138"/>
      <c r="AF33" s="428"/>
      <c r="AG33" s="133"/>
      <c r="AH33" s="491">
        <f t="shared" si="23"/>
        <v>0</v>
      </c>
      <c r="AI33" s="429"/>
      <c r="AJ33" s="492">
        <f t="shared" si="24"/>
        <v>0</v>
      </c>
      <c r="AK33" s="493">
        <f t="shared" si="4"/>
        <v>0</v>
      </c>
      <c r="AL33" s="138"/>
      <c r="AM33" s="300"/>
      <c r="AN33" s="301"/>
      <c r="AO33" s="491">
        <f t="shared" si="25"/>
        <v>0</v>
      </c>
      <c r="AP33" s="302"/>
      <c r="AQ33" s="492">
        <f t="shared" si="26"/>
        <v>0</v>
      </c>
      <c r="AR33" s="493">
        <f t="shared" si="5"/>
        <v>0</v>
      </c>
      <c r="AS33" s="299"/>
      <c r="AT33" s="300"/>
      <c r="AU33" s="301"/>
      <c r="AV33" s="491">
        <f t="shared" si="6"/>
        <v>0</v>
      </c>
      <c r="AW33" s="302"/>
      <c r="AX33" s="492">
        <f t="shared" si="27"/>
        <v>0</v>
      </c>
      <c r="AY33" s="493">
        <f t="shared" si="7"/>
        <v>0</v>
      </c>
      <c r="AZ33" s="299"/>
      <c r="BA33" s="300"/>
      <c r="BB33" s="301"/>
      <c r="BC33" s="491">
        <f t="shared" si="8"/>
        <v>0</v>
      </c>
      <c r="BD33" s="302"/>
      <c r="BE33" s="492">
        <f t="shared" si="28"/>
        <v>0</v>
      </c>
      <c r="BF33" s="493">
        <f t="shared" si="9"/>
        <v>0</v>
      </c>
      <c r="BG33" s="299"/>
      <c r="BH33" s="300"/>
      <c r="BI33" s="501"/>
      <c r="BJ33" s="491">
        <f t="shared" si="10"/>
        <v>0</v>
      </c>
      <c r="BK33" s="302"/>
      <c r="BL33" s="492">
        <f t="shared" si="29"/>
        <v>0</v>
      </c>
      <c r="BM33" s="493">
        <f t="shared" si="11"/>
        <v>0</v>
      </c>
      <c r="BN33" s="299"/>
      <c r="BO33" s="300"/>
      <c r="BP33" s="301"/>
      <c r="BQ33" s="491">
        <f t="shared" si="12"/>
        <v>0</v>
      </c>
      <c r="BR33" s="302"/>
      <c r="BS33" s="492">
        <f t="shared" si="30"/>
        <v>0</v>
      </c>
      <c r="BT33" s="698">
        <f t="shared" si="13"/>
        <v>0</v>
      </c>
      <c r="BU33" s="505">
        <f t="shared" si="31"/>
        <v>0</v>
      </c>
      <c r="BV33" s="494">
        <f t="shared" si="31"/>
        <v>0</v>
      </c>
      <c r="BW33" s="493">
        <f t="shared" si="31"/>
        <v>0</v>
      </c>
      <c r="BX33" s="290"/>
      <c r="BY33" s="290"/>
      <c r="BZ33" s="290"/>
      <c r="CA33" s="290"/>
      <c r="CB33" s="290"/>
      <c r="CC33" s="290"/>
      <c r="CD33" s="290"/>
      <c r="CE33" s="290"/>
      <c r="CF33" s="290"/>
      <c r="CG33" s="290"/>
      <c r="CH33" s="290"/>
      <c r="CI33" s="290"/>
      <c r="CJ33" s="290"/>
      <c r="CK33" s="290"/>
      <c r="CL33" s="290"/>
      <c r="CM33" s="290"/>
      <c r="CN33" s="290"/>
      <c r="CO33" s="290"/>
      <c r="CP33" s="290"/>
      <c r="CQ33" s="290"/>
      <c r="CR33" s="290"/>
      <c r="CS33" s="290"/>
      <c r="CT33" s="290"/>
      <c r="CU33" s="290"/>
      <c r="CV33" s="290"/>
      <c r="CW33" s="290"/>
      <c r="CX33" s="290"/>
      <c r="CY33" s="290"/>
      <c r="CZ33" s="290"/>
      <c r="DA33" s="290"/>
      <c r="DB33" s="290"/>
      <c r="DC33" s="290"/>
      <c r="DD33" s="290"/>
      <c r="DE33" s="290"/>
      <c r="DF33" s="290"/>
      <c r="DG33" s="290"/>
      <c r="DH33" s="290"/>
    </row>
    <row r="34" spans="1:112" ht="20.100000000000001" customHeight="1">
      <c r="A34" s="1356"/>
      <c r="B34" s="1189"/>
      <c r="C34" s="299"/>
      <c r="D34" s="300"/>
      <c r="E34" s="301"/>
      <c r="F34" s="491">
        <f t="shared" si="15"/>
        <v>0</v>
      </c>
      <c r="G34" s="302"/>
      <c r="H34" s="492">
        <f t="shared" si="16"/>
        <v>0</v>
      </c>
      <c r="I34" s="493">
        <f t="shared" si="17"/>
        <v>0</v>
      </c>
      <c r="J34" s="299"/>
      <c r="K34" s="300"/>
      <c r="L34" s="301"/>
      <c r="M34" s="491">
        <f t="shared" si="0"/>
        <v>0</v>
      </c>
      <c r="N34" s="302"/>
      <c r="O34" s="492">
        <f t="shared" si="18"/>
        <v>0</v>
      </c>
      <c r="P34" s="493">
        <f t="shared" si="1"/>
        <v>0</v>
      </c>
      <c r="Q34" s="299"/>
      <c r="R34" s="300"/>
      <c r="S34" s="301"/>
      <c r="T34" s="491">
        <f t="shared" si="19"/>
        <v>0</v>
      </c>
      <c r="U34" s="302"/>
      <c r="V34" s="492">
        <f t="shared" si="20"/>
        <v>0</v>
      </c>
      <c r="W34" s="493">
        <f t="shared" si="2"/>
        <v>0</v>
      </c>
      <c r="X34" s="299"/>
      <c r="Y34" s="300"/>
      <c r="Z34" s="301"/>
      <c r="AA34" s="491">
        <f t="shared" si="21"/>
        <v>0</v>
      </c>
      <c r="AB34" s="302"/>
      <c r="AC34" s="492">
        <f t="shared" si="22"/>
        <v>0</v>
      </c>
      <c r="AD34" s="493">
        <f t="shared" si="3"/>
        <v>0</v>
      </c>
      <c r="AE34" s="299"/>
      <c r="AF34" s="300"/>
      <c r="AG34" s="301"/>
      <c r="AH34" s="491">
        <f t="shared" si="23"/>
        <v>0</v>
      </c>
      <c r="AI34" s="302"/>
      <c r="AJ34" s="492">
        <f t="shared" si="24"/>
        <v>0</v>
      </c>
      <c r="AK34" s="493">
        <f t="shared" si="4"/>
        <v>0</v>
      </c>
      <c r="AL34" s="299"/>
      <c r="AM34" s="300"/>
      <c r="AN34" s="301"/>
      <c r="AO34" s="491">
        <f t="shared" si="25"/>
        <v>0</v>
      </c>
      <c r="AP34" s="302"/>
      <c r="AQ34" s="492">
        <f t="shared" si="26"/>
        <v>0</v>
      </c>
      <c r="AR34" s="493">
        <f t="shared" si="5"/>
        <v>0</v>
      </c>
      <c r="AS34" s="299"/>
      <c r="AT34" s="300"/>
      <c r="AU34" s="301"/>
      <c r="AV34" s="491">
        <f t="shared" si="6"/>
        <v>0</v>
      </c>
      <c r="AW34" s="302"/>
      <c r="AX34" s="492">
        <f t="shared" si="27"/>
        <v>0</v>
      </c>
      <c r="AY34" s="493">
        <f t="shared" si="7"/>
        <v>0</v>
      </c>
      <c r="AZ34" s="299"/>
      <c r="BA34" s="300"/>
      <c r="BB34" s="301"/>
      <c r="BC34" s="491">
        <f t="shared" si="8"/>
        <v>0</v>
      </c>
      <c r="BD34" s="302"/>
      <c r="BE34" s="492">
        <f t="shared" si="28"/>
        <v>0</v>
      </c>
      <c r="BF34" s="493">
        <f t="shared" si="9"/>
        <v>0</v>
      </c>
      <c r="BG34" s="299"/>
      <c r="BH34" s="300"/>
      <c r="BI34" s="501"/>
      <c r="BJ34" s="491">
        <f t="shared" si="10"/>
        <v>0</v>
      </c>
      <c r="BK34" s="302"/>
      <c r="BL34" s="492">
        <f t="shared" si="29"/>
        <v>0</v>
      </c>
      <c r="BM34" s="493">
        <f t="shared" si="11"/>
        <v>0</v>
      </c>
      <c r="BN34" s="299"/>
      <c r="BO34" s="300"/>
      <c r="BP34" s="301"/>
      <c r="BQ34" s="491">
        <f t="shared" si="12"/>
        <v>0</v>
      </c>
      <c r="BR34" s="302"/>
      <c r="BS34" s="492">
        <f t="shared" si="30"/>
        <v>0</v>
      </c>
      <c r="BT34" s="698">
        <f t="shared" si="13"/>
        <v>0</v>
      </c>
      <c r="BU34" s="505">
        <f t="shared" si="31"/>
        <v>0</v>
      </c>
      <c r="BV34" s="494">
        <f t="shared" si="31"/>
        <v>0</v>
      </c>
      <c r="BW34" s="493">
        <f t="shared" si="31"/>
        <v>0</v>
      </c>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row>
    <row r="35" spans="1:112" ht="20.100000000000001" customHeight="1">
      <c r="A35" s="1356"/>
      <c r="B35" s="1189"/>
      <c r="C35" s="299"/>
      <c r="D35" s="300"/>
      <c r="E35" s="301"/>
      <c r="F35" s="491">
        <f t="shared" si="15"/>
        <v>0</v>
      </c>
      <c r="G35" s="302"/>
      <c r="H35" s="492">
        <f t="shared" si="16"/>
        <v>0</v>
      </c>
      <c r="I35" s="493">
        <f t="shared" si="17"/>
        <v>0</v>
      </c>
      <c r="J35" s="299"/>
      <c r="K35" s="300"/>
      <c r="L35" s="301"/>
      <c r="M35" s="491">
        <f t="shared" si="0"/>
        <v>0</v>
      </c>
      <c r="N35" s="302"/>
      <c r="O35" s="492">
        <f t="shared" si="18"/>
        <v>0</v>
      </c>
      <c r="P35" s="493">
        <f t="shared" si="1"/>
        <v>0</v>
      </c>
      <c r="Q35" s="299"/>
      <c r="R35" s="300"/>
      <c r="S35" s="301"/>
      <c r="T35" s="491">
        <f t="shared" si="19"/>
        <v>0</v>
      </c>
      <c r="U35" s="302"/>
      <c r="V35" s="492">
        <f t="shared" si="20"/>
        <v>0</v>
      </c>
      <c r="W35" s="493">
        <f t="shared" si="2"/>
        <v>0</v>
      </c>
      <c r="X35" s="299"/>
      <c r="Y35" s="300"/>
      <c r="Z35" s="301"/>
      <c r="AA35" s="491">
        <f t="shared" si="21"/>
        <v>0</v>
      </c>
      <c r="AB35" s="302"/>
      <c r="AC35" s="492">
        <f t="shared" si="22"/>
        <v>0</v>
      </c>
      <c r="AD35" s="493">
        <f t="shared" si="3"/>
        <v>0</v>
      </c>
      <c r="AE35" s="299"/>
      <c r="AF35" s="300"/>
      <c r="AG35" s="301"/>
      <c r="AH35" s="491">
        <f t="shared" si="23"/>
        <v>0</v>
      </c>
      <c r="AI35" s="302"/>
      <c r="AJ35" s="492">
        <f t="shared" si="24"/>
        <v>0</v>
      </c>
      <c r="AK35" s="493">
        <f t="shared" si="4"/>
        <v>0</v>
      </c>
      <c r="AL35" s="299"/>
      <c r="AM35" s="300"/>
      <c r="AN35" s="301"/>
      <c r="AO35" s="491">
        <f t="shared" si="25"/>
        <v>0</v>
      </c>
      <c r="AP35" s="302"/>
      <c r="AQ35" s="492">
        <f t="shared" si="26"/>
        <v>0</v>
      </c>
      <c r="AR35" s="493">
        <f t="shared" si="5"/>
        <v>0</v>
      </c>
      <c r="AS35" s="299"/>
      <c r="AT35" s="300"/>
      <c r="AU35" s="301"/>
      <c r="AV35" s="491">
        <f t="shared" si="6"/>
        <v>0</v>
      </c>
      <c r="AW35" s="302"/>
      <c r="AX35" s="492">
        <f t="shared" si="27"/>
        <v>0</v>
      </c>
      <c r="AY35" s="493">
        <f t="shared" si="7"/>
        <v>0</v>
      </c>
      <c r="AZ35" s="299"/>
      <c r="BA35" s="300"/>
      <c r="BB35" s="301"/>
      <c r="BC35" s="491">
        <f t="shared" si="8"/>
        <v>0</v>
      </c>
      <c r="BD35" s="302"/>
      <c r="BE35" s="492">
        <f t="shared" si="28"/>
        <v>0</v>
      </c>
      <c r="BF35" s="493">
        <f t="shared" si="9"/>
        <v>0</v>
      </c>
      <c r="BG35" s="299"/>
      <c r="BH35" s="300"/>
      <c r="BI35" s="501"/>
      <c r="BJ35" s="491">
        <f t="shared" si="10"/>
        <v>0</v>
      </c>
      <c r="BK35" s="302"/>
      <c r="BL35" s="492">
        <f t="shared" si="29"/>
        <v>0</v>
      </c>
      <c r="BM35" s="493">
        <f t="shared" si="11"/>
        <v>0</v>
      </c>
      <c r="BN35" s="299"/>
      <c r="BO35" s="300"/>
      <c r="BP35" s="301"/>
      <c r="BQ35" s="491">
        <f t="shared" si="12"/>
        <v>0</v>
      </c>
      <c r="BR35" s="302"/>
      <c r="BS35" s="492">
        <f t="shared" si="30"/>
        <v>0</v>
      </c>
      <c r="BT35" s="698">
        <f t="shared" si="13"/>
        <v>0</v>
      </c>
      <c r="BU35" s="505">
        <f t="shared" si="31"/>
        <v>0</v>
      </c>
      <c r="BV35" s="494">
        <f t="shared" si="31"/>
        <v>0</v>
      </c>
      <c r="BW35" s="493">
        <f t="shared" si="31"/>
        <v>0</v>
      </c>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row>
    <row r="36" spans="1:112" ht="20.100000000000001" customHeight="1">
      <c r="A36" s="1356"/>
      <c r="B36" s="1189"/>
      <c r="C36" s="299"/>
      <c r="D36" s="300"/>
      <c r="E36" s="301"/>
      <c r="F36" s="491">
        <f t="shared" si="15"/>
        <v>0</v>
      </c>
      <c r="G36" s="302"/>
      <c r="H36" s="492">
        <f t="shared" si="16"/>
        <v>0</v>
      </c>
      <c r="I36" s="493">
        <f t="shared" si="17"/>
        <v>0</v>
      </c>
      <c r="J36" s="299"/>
      <c r="K36" s="428"/>
      <c r="L36" s="301"/>
      <c r="M36" s="491">
        <f t="shared" si="0"/>
        <v>0</v>
      </c>
      <c r="N36" s="429"/>
      <c r="O36" s="492">
        <f t="shared" si="18"/>
        <v>0</v>
      </c>
      <c r="P36" s="493">
        <f t="shared" si="1"/>
        <v>0</v>
      </c>
      <c r="Q36" s="138"/>
      <c r="R36" s="300"/>
      <c r="S36" s="301"/>
      <c r="T36" s="491">
        <f t="shared" si="19"/>
        <v>0</v>
      </c>
      <c r="U36" s="302"/>
      <c r="V36" s="492">
        <f t="shared" si="20"/>
        <v>0</v>
      </c>
      <c r="W36" s="493">
        <f t="shared" si="2"/>
        <v>0</v>
      </c>
      <c r="X36" s="299"/>
      <c r="Y36" s="300"/>
      <c r="Z36" s="133"/>
      <c r="AA36" s="491">
        <f t="shared" si="21"/>
        <v>0</v>
      </c>
      <c r="AB36" s="302"/>
      <c r="AC36" s="492">
        <f t="shared" si="22"/>
        <v>0</v>
      </c>
      <c r="AD36" s="493">
        <f t="shared" si="3"/>
        <v>0</v>
      </c>
      <c r="AE36" s="299"/>
      <c r="AF36" s="428"/>
      <c r="AG36" s="301"/>
      <c r="AH36" s="491">
        <f t="shared" si="23"/>
        <v>0</v>
      </c>
      <c r="AI36" s="429"/>
      <c r="AJ36" s="492">
        <f t="shared" si="24"/>
        <v>0</v>
      </c>
      <c r="AK36" s="493">
        <f t="shared" si="4"/>
        <v>0</v>
      </c>
      <c r="AL36" s="138"/>
      <c r="AM36" s="300"/>
      <c r="AN36" s="301"/>
      <c r="AO36" s="491">
        <f t="shared" si="25"/>
        <v>0</v>
      </c>
      <c r="AP36" s="302"/>
      <c r="AQ36" s="492">
        <f t="shared" si="26"/>
        <v>0</v>
      </c>
      <c r="AR36" s="493">
        <f t="shared" si="5"/>
        <v>0</v>
      </c>
      <c r="AS36" s="299"/>
      <c r="AT36" s="300"/>
      <c r="AU36" s="301"/>
      <c r="AV36" s="491">
        <f t="shared" si="6"/>
        <v>0</v>
      </c>
      <c r="AW36" s="302"/>
      <c r="AX36" s="492">
        <f t="shared" si="27"/>
        <v>0</v>
      </c>
      <c r="AY36" s="493">
        <f t="shared" si="7"/>
        <v>0</v>
      </c>
      <c r="AZ36" s="299"/>
      <c r="BA36" s="300"/>
      <c r="BB36" s="301"/>
      <c r="BC36" s="491">
        <f t="shared" si="8"/>
        <v>0</v>
      </c>
      <c r="BD36" s="302"/>
      <c r="BE36" s="492">
        <f t="shared" si="28"/>
        <v>0</v>
      </c>
      <c r="BF36" s="493">
        <f t="shared" si="9"/>
        <v>0</v>
      </c>
      <c r="BG36" s="299"/>
      <c r="BH36" s="300"/>
      <c r="BI36" s="501"/>
      <c r="BJ36" s="491">
        <f t="shared" si="10"/>
        <v>0</v>
      </c>
      <c r="BK36" s="302"/>
      <c r="BL36" s="492">
        <f t="shared" si="29"/>
        <v>0</v>
      </c>
      <c r="BM36" s="493">
        <f t="shared" si="11"/>
        <v>0</v>
      </c>
      <c r="BN36" s="299"/>
      <c r="BO36" s="300"/>
      <c r="BP36" s="301"/>
      <c r="BQ36" s="491">
        <f t="shared" si="12"/>
        <v>0</v>
      </c>
      <c r="BR36" s="302"/>
      <c r="BS36" s="492">
        <f t="shared" si="30"/>
        <v>0</v>
      </c>
      <c r="BT36" s="698">
        <f t="shared" si="13"/>
        <v>0</v>
      </c>
      <c r="BU36" s="505">
        <f t="shared" si="31"/>
        <v>0</v>
      </c>
      <c r="BV36" s="494">
        <f t="shared" si="31"/>
        <v>0</v>
      </c>
      <c r="BW36" s="493">
        <f t="shared" si="31"/>
        <v>0</v>
      </c>
      <c r="BX36" s="290"/>
      <c r="BY36" s="290"/>
      <c r="BZ36" s="290"/>
      <c r="CA36" s="290"/>
      <c r="CB36" s="290"/>
      <c r="CC36" s="290"/>
      <c r="CD36" s="290"/>
      <c r="CE36" s="290"/>
      <c r="CF36" s="290"/>
      <c r="CG36" s="290"/>
      <c r="CH36" s="290"/>
      <c r="CI36" s="290"/>
      <c r="CJ36" s="290"/>
      <c r="CK36" s="290"/>
      <c r="CL36" s="290"/>
      <c r="CM36" s="290"/>
      <c r="CN36" s="290"/>
      <c r="CO36" s="290"/>
      <c r="CP36" s="290"/>
      <c r="CQ36" s="290"/>
      <c r="CR36" s="290"/>
      <c r="CS36" s="290"/>
      <c r="CT36" s="290"/>
      <c r="CU36" s="290"/>
      <c r="CV36" s="290"/>
      <c r="CW36" s="290"/>
      <c r="CX36" s="290"/>
      <c r="CY36" s="290"/>
      <c r="CZ36" s="290"/>
      <c r="DA36" s="290"/>
      <c r="DB36" s="290"/>
      <c r="DC36" s="290"/>
      <c r="DD36" s="290"/>
      <c r="DE36" s="290"/>
      <c r="DF36" s="290"/>
      <c r="DG36" s="290"/>
      <c r="DH36" s="290"/>
    </row>
    <row r="37" spans="1:112" ht="20.100000000000001" customHeight="1">
      <c r="A37" s="1356"/>
      <c r="B37" s="1189"/>
      <c r="C37" s="299"/>
      <c r="D37" s="300"/>
      <c r="E37" s="301"/>
      <c r="F37" s="491">
        <f t="shared" si="15"/>
        <v>0</v>
      </c>
      <c r="G37" s="302"/>
      <c r="H37" s="492">
        <f t="shared" si="16"/>
        <v>0</v>
      </c>
      <c r="I37" s="493">
        <f t="shared" si="17"/>
        <v>0</v>
      </c>
      <c r="J37" s="299"/>
      <c r="K37" s="428"/>
      <c r="L37" s="301"/>
      <c r="M37" s="491">
        <f t="shared" si="0"/>
        <v>0</v>
      </c>
      <c r="N37" s="429"/>
      <c r="O37" s="492">
        <f t="shared" si="18"/>
        <v>0</v>
      </c>
      <c r="P37" s="493">
        <f t="shared" si="1"/>
        <v>0</v>
      </c>
      <c r="Q37" s="138"/>
      <c r="R37" s="300"/>
      <c r="S37" s="301"/>
      <c r="T37" s="491">
        <f t="shared" si="19"/>
        <v>0</v>
      </c>
      <c r="U37" s="302"/>
      <c r="V37" s="492">
        <f t="shared" si="20"/>
        <v>0</v>
      </c>
      <c r="W37" s="493">
        <f t="shared" si="2"/>
        <v>0</v>
      </c>
      <c r="X37" s="299"/>
      <c r="Y37" s="300"/>
      <c r="Z37" s="133"/>
      <c r="AA37" s="491">
        <f t="shared" si="21"/>
        <v>0</v>
      </c>
      <c r="AB37" s="302"/>
      <c r="AC37" s="492">
        <f t="shared" si="22"/>
        <v>0</v>
      </c>
      <c r="AD37" s="493">
        <f t="shared" si="3"/>
        <v>0</v>
      </c>
      <c r="AE37" s="299"/>
      <c r="AF37" s="428"/>
      <c r="AG37" s="301"/>
      <c r="AH37" s="491">
        <f t="shared" si="23"/>
        <v>0</v>
      </c>
      <c r="AI37" s="429"/>
      <c r="AJ37" s="492">
        <f t="shared" si="24"/>
        <v>0</v>
      </c>
      <c r="AK37" s="493">
        <f t="shared" si="4"/>
        <v>0</v>
      </c>
      <c r="AL37" s="138"/>
      <c r="AM37" s="300"/>
      <c r="AN37" s="301"/>
      <c r="AO37" s="491">
        <f t="shared" si="25"/>
        <v>0</v>
      </c>
      <c r="AP37" s="302"/>
      <c r="AQ37" s="492">
        <f t="shared" si="26"/>
        <v>0</v>
      </c>
      <c r="AR37" s="493">
        <f t="shared" si="5"/>
        <v>0</v>
      </c>
      <c r="AS37" s="299"/>
      <c r="AT37" s="300"/>
      <c r="AU37" s="301"/>
      <c r="AV37" s="491">
        <f t="shared" si="6"/>
        <v>0</v>
      </c>
      <c r="AW37" s="302"/>
      <c r="AX37" s="492">
        <f t="shared" si="27"/>
        <v>0</v>
      </c>
      <c r="AY37" s="493">
        <f t="shared" si="7"/>
        <v>0</v>
      </c>
      <c r="AZ37" s="299"/>
      <c r="BA37" s="300"/>
      <c r="BB37" s="301"/>
      <c r="BC37" s="491">
        <f t="shared" si="8"/>
        <v>0</v>
      </c>
      <c r="BD37" s="302"/>
      <c r="BE37" s="492">
        <f t="shared" si="28"/>
        <v>0</v>
      </c>
      <c r="BF37" s="493">
        <f t="shared" si="9"/>
        <v>0</v>
      </c>
      <c r="BG37" s="299"/>
      <c r="BH37" s="300"/>
      <c r="BI37" s="501"/>
      <c r="BJ37" s="491">
        <f t="shared" si="10"/>
        <v>0</v>
      </c>
      <c r="BK37" s="302"/>
      <c r="BL37" s="492">
        <f t="shared" si="29"/>
        <v>0</v>
      </c>
      <c r="BM37" s="493">
        <f t="shared" si="11"/>
        <v>0</v>
      </c>
      <c r="BN37" s="299"/>
      <c r="BO37" s="300"/>
      <c r="BP37" s="301"/>
      <c r="BQ37" s="491">
        <f t="shared" si="12"/>
        <v>0</v>
      </c>
      <c r="BR37" s="302"/>
      <c r="BS37" s="492">
        <f t="shared" si="30"/>
        <v>0</v>
      </c>
      <c r="BT37" s="698">
        <f t="shared" si="13"/>
        <v>0</v>
      </c>
      <c r="BU37" s="505">
        <f t="shared" si="31"/>
        <v>0</v>
      </c>
      <c r="BV37" s="494">
        <f t="shared" si="31"/>
        <v>0</v>
      </c>
      <c r="BW37" s="493">
        <f t="shared" si="31"/>
        <v>0</v>
      </c>
      <c r="BX37" s="290"/>
      <c r="BY37" s="290"/>
      <c r="BZ37" s="290"/>
      <c r="CA37" s="290"/>
      <c r="CB37" s="290"/>
      <c r="CC37" s="290"/>
      <c r="CD37" s="290"/>
      <c r="CE37" s="290"/>
      <c r="CF37" s="290"/>
      <c r="CG37" s="290"/>
      <c r="CH37" s="290"/>
      <c r="CI37" s="290"/>
      <c r="CJ37" s="290"/>
      <c r="CK37" s="290"/>
      <c r="CL37" s="290"/>
      <c r="CM37" s="290"/>
      <c r="CN37" s="290"/>
      <c r="CO37" s="290"/>
      <c r="CP37" s="290"/>
      <c r="CQ37" s="290"/>
      <c r="CR37" s="290"/>
      <c r="CS37" s="290"/>
      <c r="CT37" s="290"/>
      <c r="CU37" s="290"/>
      <c r="CV37" s="290"/>
      <c r="CW37" s="290"/>
      <c r="CX37" s="290"/>
      <c r="CY37" s="290"/>
      <c r="CZ37" s="290"/>
      <c r="DA37" s="290"/>
      <c r="DB37" s="290"/>
      <c r="DC37" s="290"/>
      <c r="DD37" s="290"/>
      <c r="DE37" s="290"/>
      <c r="DF37" s="290"/>
      <c r="DG37" s="290"/>
      <c r="DH37" s="290"/>
    </row>
    <row r="38" spans="1:112" ht="20.100000000000001" customHeight="1">
      <c r="A38" s="1356"/>
      <c r="B38" s="1189"/>
      <c r="C38" s="299"/>
      <c r="D38" s="300"/>
      <c r="E38" s="301"/>
      <c r="F38" s="491">
        <f t="shared" si="15"/>
        <v>0</v>
      </c>
      <c r="G38" s="302"/>
      <c r="H38" s="492">
        <f t="shared" si="16"/>
        <v>0</v>
      </c>
      <c r="I38" s="493">
        <f t="shared" si="17"/>
        <v>0</v>
      </c>
      <c r="J38" s="299"/>
      <c r="K38" s="428"/>
      <c r="L38" s="301"/>
      <c r="M38" s="491">
        <f t="shared" si="0"/>
        <v>0</v>
      </c>
      <c r="N38" s="429"/>
      <c r="O38" s="492">
        <f t="shared" si="18"/>
        <v>0</v>
      </c>
      <c r="P38" s="493">
        <f t="shared" si="1"/>
        <v>0</v>
      </c>
      <c r="Q38" s="138"/>
      <c r="R38" s="300"/>
      <c r="S38" s="301"/>
      <c r="T38" s="491">
        <f t="shared" si="19"/>
        <v>0</v>
      </c>
      <c r="U38" s="302"/>
      <c r="V38" s="492">
        <f t="shared" si="20"/>
        <v>0</v>
      </c>
      <c r="W38" s="493">
        <f t="shared" si="2"/>
        <v>0</v>
      </c>
      <c r="X38" s="299"/>
      <c r="Y38" s="300"/>
      <c r="Z38" s="133"/>
      <c r="AA38" s="491">
        <f t="shared" si="21"/>
        <v>0</v>
      </c>
      <c r="AB38" s="302"/>
      <c r="AC38" s="492">
        <f t="shared" si="22"/>
        <v>0</v>
      </c>
      <c r="AD38" s="493">
        <f t="shared" si="3"/>
        <v>0</v>
      </c>
      <c r="AE38" s="299"/>
      <c r="AF38" s="428"/>
      <c r="AG38" s="301"/>
      <c r="AH38" s="491">
        <f t="shared" si="23"/>
        <v>0</v>
      </c>
      <c r="AI38" s="429"/>
      <c r="AJ38" s="492">
        <f t="shared" si="24"/>
        <v>0</v>
      </c>
      <c r="AK38" s="493">
        <f t="shared" si="4"/>
        <v>0</v>
      </c>
      <c r="AL38" s="138"/>
      <c r="AM38" s="300"/>
      <c r="AN38" s="301"/>
      <c r="AO38" s="491">
        <f t="shared" si="25"/>
        <v>0</v>
      </c>
      <c r="AP38" s="302"/>
      <c r="AQ38" s="492">
        <f t="shared" si="26"/>
        <v>0</v>
      </c>
      <c r="AR38" s="493">
        <f t="shared" si="5"/>
        <v>0</v>
      </c>
      <c r="AS38" s="299"/>
      <c r="AT38" s="300"/>
      <c r="AU38" s="301"/>
      <c r="AV38" s="491">
        <f t="shared" si="6"/>
        <v>0</v>
      </c>
      <c r="AW38" s="302"/>
      <c r="AX38" s="492">
        <f t="shared" si="27"/>
        <v>0</v>
      </c>
      <c r="AY38" s="493">
        <f t="shared" si="7"/>
        <v>0</v>
      </c>
      <c r="AZ38" s="299"/>
      <c r="BA38" s="300"/>
      <c r="BB38" s="301"/>
      <c r="BC38" s="491">
        <f t="shared" si="8"/>
        <v>0</v>
      </c>
      <c r="BD38" s="302"/>
      <c r="BE38" s="492">
        <f t="shared" si="28"/>
        <v>0</v>
      </c>
      <c r="BF38" s="493">
        <f t="shared" si="9"/>
        <v>0</v>
      </c>
      <c r="BG38" s="299"/>
      <c r="BH38" s="300"/>
      <c r="BI38" s="501"/>
      <c r="BJ38" s="491">
        <f t="shared" si="10"/>
        <v>0</v>
      </c>
      <c r="BK38" s="302"/>
      <c r="BL38" s="492">
        <f t="shared" si="29"/>
        <v>0</v>
      </c>
      <c r="BM38" s="493">
        <f t="shared" si="11"/>
        <v>0</v>
      </c>
      <c r="BN38" s="299"/>
      <c r="BO38" s="300"/>
      <c r="BP38" s="301"/>
      <c r="BQ38" s="491">
        <f t="shared" si="12"/>
        <v>0</v>
      </c>
      <c r="BR38" s="302"/>
      <c r="BS38" s="492">
        <f t="shared" si="30"/>
        <v>0</v>
      </c>
      <c r="BT38" s="698">
        <f t="shared" si="13"/>
        <v>0</v>
      </c>
      <c r="BU38" s="505">
        <f t="shared" si="31"/>
        <v>0</v>
      </c>
      <c r="BV38" s="494">
        <f t="shared" si="31"/>
        <v>0</v>
      </c>
      <c r="BW38" s="493">
        <f t="shared" si="31"/>
        <v>0</v>
      </c>
      <c r="BX38" s="290"/>
      <c r="BY38" s="290"/>
      <c r="BZ38" s="290"/>
      <c r="CA38" s="290"/>
      <c r="CB38" s="290"/>
      <c r="CC38" s="290"/>
      <c r="CD38" s="290"/>
      <c r="CE38" s="290"/>
      <c r="CF38" s="290"/>
      <c r="CG38" s="290"/>
      <c r="CH38" s="290"/>
      <c r="CI38" s="290"/>
      <c r="CJ38" s="290"/>
      <c r="CK38" s="290"/>
      <c r="CL38" s="290"/>
      <c r="CM38" s="290"/>
      <c r="CN38" s="290"/>
      <c r="CO38" s="290"/>
      <c r="CP38" s="290"/>
      <c r="CQ38" s="290"/>
      <c r="CR38" s="290"/>
      <c r="CS38" s="290"/>
      <c r="CT38" s="290"/>
      <c r="CU38" s="290"/>
      <c r="CV38" s="290"/>
      <c r="CW38" s="290"/>
      <c r="CX38" s="290"/>
      <c r="CY38" s="290"/>
      <c r="CZ38" s="290"/>
      <c r="DA38" s="290"/>
      <c r="DB38" s="290"/>
      <c r="DC38" s="290"/>
      <c r="DD38" s="290"/>
      <c r="DE38" s="290"/>
      <c r="DF38" s="290"/>
      <c r="DG38" s="290"/>
      <c r="DH38" s="290"/>
    </row>
    <row r="39" spans="1:112" ht="20.100000000000001" customHeight="1">
      <c r="A39" s="1356"/>
      <c r="B39" s="1189"/>
      <c r="C39" s="299"/>
      <c r="D39" s="300"/>
      <c r="E39" s="301"/>
      <c r="F39" s="491">
        <f t="shared" si="15"/>
        <v>0</v>
      </c>
      <c r="G39" s="302"/>
      <c r="H39" s="492">
        <f t="shared" si="16"/>
        <v>0</v>
      </c>
      <c r="I39" s="493">
        <f t="shared" si="17"/>
        <v>0</v>
      </c>
      <c r="J39" s="299"/>
      <c r="K39" s="428"/>
      <c r="L39" s="301"/>
      <c r="M39" s="491">
        <f t="shared" si="0"/>
        <v>0</v>
      </c>
      <c r="N39" s="429"/>
      <c r="O39" s="492">
        <f t="shared" si="18"/>
        <v>0</v>
      </c>
      <c r="P39" s="493">
        <f t="shared" si="1"/>
        <v>0</v>
      </c>
      <c r="Q39" s="138"/>
      <c r="R39" s="300"/>
      <c r="S39" s="301"/>
      <c r="T39" s="491">
        <f t="shared" si="19"/>
        <v>0</v>
      </c>
      <c r="U39" s="302"/>
      <c r="V39" s="492">
        <f t="shared" si="20"/>
        <v>0</v>
      </c>
      <c r="W39" s="493">
        <f t="shared" si="2"/>
        <v>0</v>
      </c>
      <c r="X39" s="299"/>
      <c r="Y39" s="300"/>
      <c r="Z39" s="133"/>
      <c r="AA39" s="491">
        <f t="shared" si="21"/>
        <v>0</v>
      </c>
      <c r="AB39" s="302"/>
      <c r="AC39" s="492">
        <f t="shared" si="22"/>
        <v>0</v>
      </c>
      <c r="AD39" s="493">
        <f t="shared" si="3"/>
        <v>0</v>
      </c>
      <c r="AE39" s="299"/>
      <c r="AF39" s="428"/>
      <c r="AG39" s="301"/>
      <c r="AH39" s="491">
        <f t="shared" si="23"/>
        <v>0</v>
      </c>
      <c r="AI39" s="429"/>
      <c r="AJ39" s="492">
        <f t="shared" si="24"/>
        <v>0</v>
      </c>
      <c r="AK39" s="493">
        <f t="shared" si="4"/>
        <v>0</v>
      </c>
      <c r="AL39" s="138"/>
      <c r="AM39" s="300"/>
      <c r="AN39" s="301"/>
      <c r="AO39" s="491">
        <f t="shared" si="25"/>
        <v>0</v>
      </c>
      <c r="AP39" s="302"/>
      <c r="AQ39" s="492">
        <f t="shared" si="26"/>
        <v>0</v>
      </c>
      <c r="AR39" s="493">
        <f t="shared" si="5"/>
        <v>0</v>
      </c>
      <c r="AS39" s="299"/>
      <c r="AT39" s="300"/>
      <c r="AU39" s="301"/>
      <c r="AV39" s="491">
        <f t="shared" si="6"/>
        <v>0</v>
      </c>
      <c r="AW39" s="302"/>
      <c r="AX39" s="492">
        <f t="shared" si="27"/>
        <v>0</v>
      </c>
      <c r="AY39" s="493">
        <f t="shared" si="7"/>
        <v>0</v>
      </c>
      <c r="AZ39" s="299"/>
      <c r="BA39" s="300"/>
      <c r="BB39" s="301"/>
      <c r="BC39" s="491">
        <f t="shared" si="8"/>
        <v>0</v>
      </c>
      <c r="BD39" s="302"/>
      <c r="BE39" s="492">
        <f t="shared" si="28"/>
        <v>0</v>
      </c>
      <c r="BF39" s="493">
        <f t="shared" si="9"/>
        <v>0</v>
      </c>
      <c r="BG39" s="299"/>
      <c r="BH39" s="300"/>
      <c r="BI39" s="501"/>
      <c r="BJ39" s="491">
        <f t="shared" si="10"/>
        <v>0</v>
      </c>
      <c r="BK39" s="302"/>
      <c r="BL39" s="492">
        <f t="shared" si="29"/>
        <v>0</v>
      </c>
      <c r="BM39" s="493">
        <f t="shared" si="11"/>
        <v>0</v>
      </c>
      <c r="BN39" s="299"/>
      <c r="BO39" s="300"/>
      <c r="BP39" s="301"/>
      <c r="BQ39" s="491">
        <f t="shared" si="12"/>
        <v>0</v>
      </c>
      <c r="BR39" s="302"/>
      <c r="BS39" s="492">
        <f t="shared" si="30"/>
        <v>0</v>
      </c>
      <c r="BT39" s="698">
        <f t="shared" si="13"/>
        <v>0</v>
      </c>
      <c r="BU39" s="505">
        <f t="shared" si="31"/>
        <v>0</v>
      </c>
      <c r="BV39" s="494">
        <f t="shared" si="31"/>
        <v>0</v>
      </c>
      <c r="BW39" s="493">
        <f t="shared" si="31"/>
        <v>0</v>
      </c>
      <c r="BX39" s="290"/>
      <c r="BY39" s="290"/>
      <c r="BZ39" s="290"/>
      <c r="CA39" s="290"/>
      <c r="CB39" s="290"/>
      <c r="CC39" s="290"/>
      <c r="CD39" s="290"/>
      <c r="CE39" s="290"/>
      <c r="CF39" s="290"/>
      <c r="CG39" s="290"/>
      <c r="CH39" s="290"/>
      <c r="CI39" s="290"/>
      <c r="CJ39" s="290"/>
      <c r="CK39" s="290"/>
      <c r="CL39" s="290"/>
      <c r="CM39" s="290"/>
      <c r="CN39" s="290"/>
      <c r="CO39" s="290"/>
      <c r="CP39" s="290"/>
      <c r="CQ39" s="290"/>
      <c r="CR39" s="290"/>
      <c r="CS39" s="290"/>
      <c r="CT39" s="290"/>
      <c r="CU39" s="290"/>
      <c r="CV39" s="290"/>
      <c r="CW39" s="290"/>
      <c r="CX39" s="290"/>
      <c r="CY39" s="290"/>
      <c r="CZ39" s="290"/>
      <c r="DA39" s="290"/>
      <c r="DB39" s="290"/>
      <c r="DC39" s="290"/>
      <c r="DD39" s="290"/>
      <c r="DE39" s="290"/>
      <c r="DF39" s="290"/>
      <c r="DG39" s="290"/>
      <c r="DH39" s="290"/>
    </row>
    <row r="40" spans="1:112" ht="20.100000000000001" customHeight="1">
      <c r="A40" s="1356"/>
      <c r="B40" s="1189"/>
      <c r="C40" s="299"/>
      <c r="D40" s="300"/>
      <c r="E40" s="301"/>
      <c r="F40" s="491">
        <f t="shared" si="15"/>
        <v>0</v>
      </c>
      <c r="G40" s="302"/>
      <c r="H40" s="492">
        <f t="shared" si="16"/>
        <v>0</v>
      </c>
      <c r="I40" s="493">
        <f t="shared" si="17"/>
        <v>0</v>
      </c>
      <c r="J40" s="299"/>
      <c r="K40" s="428"/>
      <c r="L40" s="301"/>
      <c r="M40" s="491">
        <f t="shared" si="0"/>
        <v>0</v>
      </c>
      <c r="N40" s="429"/>
      <c r="O40" s="492">
        <f t="shared" si="18"/>
        <v>0</v>
      </c>
      <c r="P40" s="493">
        <f t="shared" si="1"/>
        <v>0</v>
      </c>
      <c r="Q40" s="138"/>
      <c r="R40" s="300"/>
      <c r="S40" s="301"/>
      <c r="T40" s="491">
        <f t="shared" si="19"/>
        <v>0</v>
      </c>
      <c r="U40" s="302"/>
      <c r="V40" s="492">
        <f t="shared" si="20"/>
        <v>0</v>
      </c>
      <c r="W40" s="493">
        <f t="shared" si="2"/>
        <v>0</v>
      </c>
      <c r="X40" s="299"/>
      <c r="Y40" s="300"/>
      <c r="Z40" s="133"/>
      <c r="AA40" s="491">
        <f t="shared" si="21"/>
        <v>0</v>
      </c>
      <c r="AB40" s="302"/>
      <c r="AC40" s="492">
        <f t="shared" si="22"/>
        <v>0</v>
      </c>
      <c r="AD40" s="493">
        <f t="shared" si="3"/>
        <v>0</v>
      </c>
      <c r="AE40" s="299"/>
      <c r="AF40" s="428"/>
      <c r="AG40" s="301"/>
      <c r="AH40" s="491">
        <f t="shared" si="23"/>
        <v>0</v>
      </c>
      <c r="AI40" s="429"/>
      <c r="AJ40" s="492">
        <f t="shared" si="24"/>
        <v>0</v>
      </c>
      <c r="AK40" s="493">
        <f t="shared" si="4"/>
        <v>0</v>
      </c>
      <c r="AL40" s="138"/>
      <c r="AM40" s="300"/>
      <c r="AN40" s="301"/>
      <c r="AO40" s="491">
        <f t="shared" si="25"/>
        <v>0</v>
      </c>
      <c r="AP40" s="302"/>
      <c r="AQ40" s="492">
        <f t="shared" si="26"/>
        <v>0</v>
      </c>
      <c r="AR40" s="493">
        <f t="shared" si="5"/>
        <v>0</v>
      </c>
      <c r="AS40" s="299"/>
      <c r="AT40" s="300"/>
      <c r="AU40" s="301"/>
      <c r="AV40" s="491">
        <f t="shared" si="6"/>
        <v>0</v>
      </c>
      <c r="AW40" s="302"/>
      <c r="AX40" s="492">
        <f t="shared" si="27"/>
        <v>0</v>
      </c>
      <c r="AY40" s="493">
        <f t="shared" si="7"/>
        <v>0</v>
      </c>
      <c r="AZ40" s="299"/>
      <c r="BA40" s="300"/>
      <c r="BB40" s="301"/>
      <c r="BC40" s="491">
        <f t="shared" si="8"/>
        <v>0</v>
      </c>
      <c r="BD40" s="302"/>
      <c r="BE40" s="492">
        <f t="shared" si="28"/>
        <v>0</v>
      </c>
      <c r="BF40" s="493">
        <f t="shared" si="9"/>
        <v>0</v>
      </c>
      <c r="BG40" s="299"/>
      <c r="BH40" s="300"/>
      <c r="BI40" s="501"/>
      <c r="BJ40" s="491">
        <f t="shared" si="10"/>
        <v>0</v>
      </c>
      <c r="BK40" s="302"/>
      <c r="BL40" s="492">
        <f t="shared" si="29"/>
        <v>0</v>
      </c>
      <c r="BM40" s="493">
        <f t="shared" si="11"/>
        <v>0</v>
      </c>
      <c r="BN40" s="299"/>
      <c r="BO40" s="300"/>
      <c r="BP40" s="301"/>
      <c r="BQ40" s="491">
        <f t="shared" si="12"/>
        <v>0</v>
      </c>
      <c r="BR40" s="302"/>
      <c r="BS40" s="492">
        <f t="shared" si="30"/>
        <v>0</v>
      </c>
      <c r="BT40" s="698">
        <f t="shared" si="13"/>
        <v>0</v>
      </c>
      <c r="BU40" s="505">
        <f t="shared" si="31"/>
        <v>0</v>
      </c>
      <c r="BV40" s="494">
        <f t="shared" si="31"/>
        <v>0</v>
      </c>
      <c r="BW40" s="493">
        <f t="shared" si="31"/>
        <v>0</v>
      </c>
      <c r="BX40" s="290"/>
      <c r="BY40" s="290"/>
      <c r="BZ40" s="290"/>
      <c r="CA40" s="290"/>
      <c r="CB40" s="290"/>
      <c r="CC40" s="290"/>
      <c r="CD40" s="290"/>
      <c r="CE40" s="290"/>
      <c r="CF40" s="290"/>
      <c r="CG40" s="290"/>
      <c r="CH40" s="290"/>
      <c r="CI40" s="290"/>
      <c r="CJ40" s="290"/>
      <c r="CK40" s="290"/>
      <c r="CL40" s="290"/>
      <c r="CM40" s="290"/>
      <c r="CN40" s="290"/>
      <c r="CO40" s="290"/>
      <c r="CP40" s="290"/>
      <c r="CQ40" s="290"/>
      <c r="CR40" s="290"/>
      <c r="CS40" s="290"/>
      <c r="CT40" s="290"/>
      <c r="CU40" s="290"/>
      <c r="CV40" s="290"/>
      <c r="CW40" s="290"/>
      <c r="CX40" s="290"/>
      <c r="CY40" s="290"/>
      <c r="CZ40" s="290"/>
      <c r="DA40" s="290"/>
      <c r="DB40" s="290"/>
      <c r="DC40" s="290"/>
      <c r="DD40" s="290"/>
      <c r="DE40" s="290"/>
      <c r="DF40" s="290"/>
      <c r="DG40" s="290"/>
      <c r="DH40" s="290"/>
    </row>
    <row r="41" spans="1:112" ht="20.100000000000001" customHeight="1">
      <c r="A41" s="1356"/>
      <c r="B41" s="1189"/>
      <c r="C41" s="299"/>
      <c r="D41" s="300"/>
      <c r="E41" s="301"/>
      <c r="F41" s="491">
        <f t="shared" si="15"/>
        <v>0</v>
      </c>
      <c r="G41" s="302"/>
      <c r="H41" s="492">
        <f t="shared" si="16"/>
        <v>0</v>
      </c>
      <c r="I41" s="493">
        <f t="shared" si="17"/>
        <v>0</v>
      </c>
      <c r="J41" s="299"/>
      <c r="K41" s="428"/>
      <c r="L41" s="301"/>
      <c r="M41" s="491">
        <f t="shared" si="0"/>
        <v>0</v>
      </c>
      <c r="N41" s="429"/>
      <c r="O41" s="492">
        <f t="shared" si="18"/>
        <v>0</v>
      </c>
      <c r="P41" s="493">
        <f t="shared" si="1"/>
        <v>0</v>
      </c>
      <c r="Q41" s="138"/>
      <c r="R41" s="300"/>
      <c r="S41" s="301"/>
      <c r="T41" s="491">
        <f t="shared" si="19"/>
        <v>0</v>
      </c>
      <c r="U41" s="302"/>
      <c r="V41" s="492">
        <f t="shared" si="20"/>
        <v>0</v>
      </c>
      <c r="W41" s="493">
        <f t="shared" si="2"/>
        <v>0</v>
      </c>
      <c r="X41" s="299"/>
      <c r="Y41" s="300"/>
      <c r="Z41" s="133"/>
      <c r="AA41" s="491">
        <f t="shared" si="21"/>
        <v>0</v>
      </c>
      <c r="AB41" s="302"/>
      <c r="AC41" s="492">
        <f t="shared" si="22"/>
        <v>0</v>
      </c>
      <c r="AD41" s="493">
        <f t="shared" si="3"/>
        <v>0</v>
      </c>
      <c r="AE41" s="299"/>
      <c r="AF41" s="428"/>
      <c r="AG41" s="301"/>
      <c r="AH41" s="491">
        <f t="shared" si="23"/>
        <v>0</v>
      </c>
      <c r="AI41" s="429"/>
      <c r="AJ41" s="492">
        <f t="shared" si="24"/>
        <v>0</v>
      </c>
      <c r="AK41" s="493">
        <f t="shared" si="4"/>
        <v>0</v>
      </c>
      <c r="AL41" s="138"/>
      <c r="AM41" s="300"/>
      <c r="AN41" s="301"/>
      <c r="AO41" s="491">
        <f t="shared" si="25"/>
        <v>0</v>
      </c>
      <c r="AP41" s="302"/>
      <c r="AQ41" s="492">
        <f t="shared" si="26"/>
        <v>0</v>
      </c>
      <c r="AR41" s="493">
        <f t="shared" si="5"/>
        <v>0</v>
      </c>
      <c r="AS41" s="299"/>
      <c r="AT41" s="300"/>
      <c r="AU41" s="301"/>
      <c r="AV41" s="491">
        <f t="shared" si="6"/>
        <v>0</v>
      </c>
      <c r="AW41" s="302"/>
      <c r="AX41" s="492">
        <f t="shared" si="27"/>
        <v>0</v>
      </c>
      <c r="AY41" s="493">
        <f t="shared" si="7"/>
        <v>0</v>
      </c>
      <c r="AZ41" s="299"/>
      <c r="BA41" s="300"/>
      <c r="BB41" s="301"/>
      <c r="BC41" s="491">
        <f t="shared" si="8"/>
        <v>0</v>
      </c>
      <c r="BD41" s="302"/>
      <c r="BE41" s="492">
        <f t="shared" si="28"/>
        <v>0</v>
      </c>
      <c r="BF41" s="493">
        <f t="shared" si="9"/>
        <v>0</v>
      </c>
      <c r="BG41" s="299"/>
      <c r="BH41" s="300"/>
      <c r="BI41" s="501"/>
      <c r="BJ41" s="491">
        <f t="shared" si="10"/>
        <v>0</v>
      </c>
      <c r="BK41" s="302"/>
      <c r="BL41" s="492">
        <f t="shared" si="29"/>
        <v>0</v>
      </c>
      <c r="BM41" s="493">
        <f t="shared" si="11"/>
        <v>0</v>
      </c>
      <c r="BN41" s="299"/>
      <c r="BO41" s="300"/>
      <c r="BP41" s="301"/>
      <c r="BQ41" s="491">
        <f t="shared" si="12"/>
        <v>0</v>
      </c>
      <c r="BR41" s="302"/>
      <c r="BS41" s="492">
        <f t="shared" si="30"/>
        <v>0</v>
      </c>
      <c r="BT41" s="698">
        <f t="shared" si="13"/>
        <v>0</v>
      </c>
      <c r="BU41" s="505">
        <f t="shared" si="31"/>
        <v>0</v>
      </c>
      <c r="BV41" s="494">
        <f t="shared" si="31"/>
        <v>0</v>
      </c>
      <c r="BW41" s="493">
        <f t="shared" si="31"/>
        <v>0</v>
      </c>
      <c r="BX41" s="290"/>
      <c r="BY41" s="290"/>
      <c r="BZ41" s="290"/>
      <c r="CA41" s="290"/>
      <c r="CB41" s="290"/>
      <c r="CC41" s="290"/>
      <c r="CD41" s="290"/>
      <c r="CE41" s="290"/>
      <c r="CF41" s="290"/>
      <c r="CG41" s="290"/>
      <c r="CH41" s="290"/>
      <c r="CI41" s="290"/>
      <c r="CJ41" s="290"/>
      <c r="CK41" s="290"/>
      <c r="CL41" s="290"/>
      <c r="CM41" s="290"/>
      <c r="CN41" s="290"/>
      <c r="CO41" s="290"/>
      <c r="CP41" s="290"/>
      <c r="CQ41" s="290"/>
      <c r="CR41" s="290"/>
      <c r="CS41" s="290"/>
      <c r="CT41" s="290"/>
      <c r="CU41" s="290"/>
      <c r="CV41" s="290"/>
      <c r="CW41" s="290"/>
      <c r="CX41" s="290"/>
      <c r="CY41" s="290"/>
      <c r="CZ41" s="290"/>
      <c r="DA41" s="290"/>
      <c r="DB41" s="290"/>
      <c r="DC41" s="290"/>
      <c r="DD41" s="290"/>
      <c r="DE41" s="290"/>
      <c r="DF41" s="290"/>
      <c r="DG41" s="290"/>
      <c r="DH41" s="290"/>
    </row>
    <row r="42" spans="1:112" ht="20.100000000000001" customHeight="1">
      <c r="A42" s="1356"/>
      <c r="B42" s="1189"/>
      <c r="C42" s="299"/>
      <c r="D42" s="300"/>
      <c r="E42" s="301"/>
      <c r="F42" s="491">
        <f t="shared" si="15"/>
        <v>0</v>
      </c>
      <c r="G42" s="302"/>
      <c r="H42" s="492">
        <f t="shared" si="16"/>
        <v>0</v>
      </c>
      <c r="I42" s="493">
        <f t="shared" si="17"/>
        <v>0</v>
      </c>
      <c r="J42" s="299"/>
      <c r="K42" s="428"/>
      <c r="L42" s="301"/>
      <c r="M42" s="491">
        <f t="shared" si="0"/>
        <v>0</v>
      </c>
      <c r="N42" s="429"/>
      <c r="O42" s="492">
        <f t="shared" si="18"/>
        <v>0</v>
      </c>
      <c r="P42" s="493">
        <f t="shared" si="1"/>
        <v>0</v>
      </c>
      <c r="Q42" s="138"/>
      <c r="R42" s="300"/>
      <c r="S42" s="301"/>
      <c r="T42" s="491">
        <f t="shared" si="19"/>
        <v>0</v>
      </c>
      <c r="U42" s="302"/>
      <c r="V42" s="492">
        <f t="shared" si="20"/>
        <v>0</v>
      </c>
      <c r="W42" s="493">
        <f t="shared" si="2"/>
        <v>0</v>
      </c>
      <c r="X42" s="299"/>
      <c r="Y42" s="300"/>
      <c r="Z42" s="133"/>
      <c r="AA42" s="491">
        <f t="shared" si="21"/>
        <v>0</v>
      </c>
      <c r="AB42" s="302"/>
      <c r="AC42" s="492">
        <f t="shared" si="22"/>
        <v>0</v>
      </c>
      <c r="AD42" s="493">
        <f t="shared" si="3"/>
        <v>0</v>
      </c>
      <c r="AE42" s="299"/>
      <c r="AF42" s="428"/>
      <c r="AG42" s="301"/>
      <c r="AH42" s="491">
        <f t="shared" si="23"/>
        <v>0</v>
      </c>
      <c r="AI42" s="429"/>
      <c r="AJ42" s="492">
        <f t="shared" si="24"/>
        <v>0</v>
      </c>
      <c r="AK42" s="493">
        <f t="shared" si="4"/>
        <v>0</v>
      </c>
      <c r="AL42" s="138"/>
      <c r="AM42" s="300"/>
      <c r="AN42" s="301"/>
      <c r="AO42" s="491">
        <f t="shared" si="25"/>
        <v>0</v>
      </c>
      <c r="AP42" s="302"/>
      <c r="AQ42" s="492">
        <f t="shared" si="26"/>
        <v>0</v>
      </c>
      <c r="AR42" s="493">
        <f t="shared" si="5"/>
        <v>0</v>
      </c>
      <c r="AS42" s="299"/>
      <c r="AT42" s="300"/>
      <c r="AU42" s="301"/>
      <c r="AV42" s="491">
        <f t="shared" si="6"/>
        <v>0</v>
      </c>
      <c r="AW42" s="302"/>
      <c r="AX42" s="492">
        <f t="shared" si="27"/>
        <v>0</v>
      </c>
      <c r="AY42" s="493">
        <f t="shared" si="7"/>
        <v>0</v>
      </c>
      <c r="AZ42" s="299"/>
      <c r="BA42" s="300"/>
      <c r="BB42" s="301"/>
      <c r="BC42" s="491">
        <f t="shared" si="8"/>
        <v>0</v>
      </c>
      <c r="BD42" s="302"/>
      <c r="BE42" s="492">
        <f t="shared" si="28"/>
        <v>0</v>
      </c>
      <c r="BF42" s="493">
        <f t="shared" si="9"/>
        <v>0</v>
      </c>
      <c r="BG42" s="299"/>
      <c r="BH42" s="300"/>
      <c r="BI42" s="501"/>
      <c r="BJ42" s="491">
        <f t="shared" si="10"/>
        <v>0</v>
      </c>
      <c r="BK42" s="302"/>
      <c r="BL42" s="492">
        <f t="shared" si="29"/>
        <v>0</v>
      </c>
      <c r="BM42" s="493">
        <f t="shared" si="11"/>
        <v>0</v>
      </c>
      <c r="BN42" s="299"/>
      <c r="BO42" s="300"/>
      <c r="BP42" s="301"/>
      <c r="BQ42" s="491">
        <f t="shared" si="12"/>
        <v>0</v>
      </c>
      <c r="BR42" s="302"/>
      <c r="BS42" s="492">
        <f t="shared" si="30"/>
        <v>0</v>
      </c>
      <c r="BT42" s="698">
        <f t="shared" si="13"/>
        <v>0</v>
      </c>
      <c r="BU42" s="505">
        <f t="shared" si="31"/>
        <v>0</v>
      </c>
      <c r="BV42" s="494">
        <f t="shared" si="31"/>
        <v>0</v>
      </c>
      <c r="BW42" s="493">
        <f t="shared" si="31"/>
        <v>0</v>
      </c>
      <c r="BX42" s="290"/>
      <c r="BY42" s="290"/>
      <c r="BZ42" s="290"/>
      <c r="CA42" s="290"/>
      <c r="CB42" s="290"/>
      <c r="CC42" s="290"/>
      <c r="CD42" s="290"/>
      <c r="CE42" s="290"/>
      <c r="CF42" s="290"/>
      <c r="CG42" s="290"/>
      <c r="CH42" s="290"/>
      <c r="CI42" s="290"/>
      <c r="CJ42" s="290"/>
      <c r="CK42" s="290"/>
      <c r="CL42" s="290"/>
      <c r="CM42" s="290"/>
      <c r="CN42" s="290"/>
      <c r="CO42" s="290"/>
      <c r="CP42" s="290"/>
      <c r="CQ42" s="290"/>
      <c r="CR42" s="290"/>
      <c r="CS42" s="290"/>
      <c r="CT42" s="290"/>
      <c r="CU42" s="290"/>
      <c r="CV42" s="290"/>
      <c r="CW42" s="290"/>
      <c r="CX42" s="290"/>
      <c r="CY42" s="290"/>
      <c r="CZ42" s="290"/>
      <c r="DA42" s="290"/>
      <c r="DB42" s="290"/>
      <c r="DC42" s="290"/>
      <c r="DD42" s="290"/>
      <c r="DE42" s="290"/>
      <c r="DF42" s="290"/>
      <c r="DG42" s="290"/>
      <c r="DH42" s="290"/>
    </row>
    <row r="43" spans="1:112" ht="20.100000000000001" customHeight="1">
      <c r="A43" s="1356"/>
      <c r="B43" s="1189"/>
      <c r="C43" s="299"/>
      <c r="D43" s="300"/>
      <c r="E43" s="301"/>
      <c r="F43" s="491">
        <f t="shared" si="15"/>
        <v>0</v>
      </c>
      <c r="G43" s="302"/>
      <c r="H43" s="492">
        <f t="shared" si="16"/>
        <v>0</v>
      </c>
      <c r="I43" s="493">
        <f t="shared" si="17"/>
        <v>0</v>
      </c>
      <c r="J43" s="299"/>
      <c r="K43" s="428"/>
      <c r="L43" s="301"/>
      <c r="M43" s="491">
        <f t="shared" si="0"/>
        <v>0</v>
      </c>
      <c r="N43" s="429"/>
      <c r="O43" s="492">
        <f t="shared" si="18"/>
        <v>0</v>
      </c>
      <c r="P43" s="493">
        <f t="shared" si="1"/>
        <v>0</v>
      </c>
      <c r="Q43" s="138"/>
      <c r="R43" s="300"/>
      <c r="S43" s="301"/>
      <c r="T43" s="491">
        <f t="shared" si="19"/>
        <v>0</v>
      </c>
      <c r="U43" s="302"/>
      <c r="V43" s="492">
        <f t="shared" si="20"/>
        <v>0</v>
      </c>
      <c r="W43" s="493">
        <f t="shared" si="2"/>
        <v>0</v>
      </c>
      <c r="X43" s="299"/>
      <c r="Y43" s="300"/>
      <c r="Z43" s="133"/>
      <c r="AA43" s="491">
        <f t="shared" si="21"/>
        <v>0</v>
      </c>
      <c r="AB43" s="302"/>
      <c r="AC43" s="492">
        <f t="shared" si="22"/>
        <v>0</v>
      </c>
      <c r="AD43" s="493">
        <f t="shared" si="3"/>
        <v>0</v>
      </c>
      <c r="AE43" s="299"/>
      <c r="AF43" s="428"/>
      <c r="AG43" s="301"/>
      <c r="AH43" s="491">
        <f t="shared" si="23"/>
        <v>0</v>
      </c>
      <c r="AI43" s="429"/>
      <c r="AJ43" s="492">
        <f t="shared" si="24"/>
        <v>0</v>
      </c>
      <c r="AK43" s="493">
        <f t="shared" si="4"/>
        <v>0</v>
      </c>
      <c r="AL43" s="138"/>
      <c r="AM43" s="300"/>
      <c r="AN43" s="301"/>
      <c r="AO43" s="491">
        <f t="shared" si="25"/>
        <v>0</v>
      </c>
      <c r="AP43" s="302"/>
      <c r="AQ43" s="492">
        <f t="shared" si="26"/>
        <v>0</v>
      </c>
      <c r="AR43" s="493">
        <f t="shared" si="5"/>
        <v>0</v>
      </c>
      <c r="AS43" s="299"/>
      <c r="AT43" s="300"/>
      <c r="AU43" s="301"/>
      <c r="AV43" s="491">
        <f t="shared" si="6"/>
        <v>0</v>
      </c>
      <c r="AW43" s="302"/>
      <c r="AX43" s="492">
        <f t="shared" si="27"/>
        <v>0</v>
      </c>
      <c r="AY43" s="493">
        <f t="shared" si="7"/>
        <v>0</v>
      </c>
      <c r="AZ43" s="299"/>
      <c r="BA43" s="300"/>
      <c r="BB43" s="301"/>
      <c r="BC43" s="491">
        <f t="shared" si="8"/>
        <v>0</v>
      </c>
      <c r="BD43" s="302"/>
      <c r="BE43" s="492">
        <f t="shared" si="28"/>
        <v>0</v>
      </c>
      <c r="BF43" s="493">
        <f t="shared" si="9"/>
        <v>0</v>
      </c>
      <c r="BG43" s="299"/>
      <c r="BH43" s="300"/>
      <c r="BI43" s="501"/>
      <c r="BJ43" s="491">
        <f t="shared" si="10"/>
        <v>0</v>
      </c>
      <c r="BK43" s="302"/>
      <c r="BL43" s="492">
        <f t="shared" si="29"/>
        <v>0</v>
      </c>
      <c r="BM43" s="493">
        <f t="shared" si="11"/>
        <v>0</v>
      </c>
      <c r="BN43" s="299"/>
      <c r="BO43" s="300"/>
      <c r="BP43" s="301"/>
      <c r="BQ43" s="491">
        <f t="shared" si="12"/>
        <v>0</v>
      </c>
      <c r="BR43" s="302"/>
      <c r="BS43" s="492">
        <f t="shared" si="30"/>
        <v>0</v>
      </c>
      <c r="BT43" s="698">
        <f t="shared" si="13"/>
        <v>0</v>
      </c>
      <c r="BU43" s="505">
        <f t="shared" si="31"/>
        <v>0</v>
      </c>
      <c r="BV43" s="494">
        <f t="shared" si="31"/>
        <v>0</v>
      </c>
      <c r="BW43" s="493">
        <f t="shared" si="31"/>
        <v>0</v>
      </c>
      <c r="BX43" s="290"/>
      <c r="BY43" s="290"/>
      <c r="BZ43" s="290"/>
      <c r="CA43" s="290"/>
      <c r="CB43" s="290"/>
      <c r="CC43" s="290"/>
      <c r="CD43" s="290"/>
      <c r="CE43" s="290"/>
      <c r="CF43" s="290"/>
      <c r="CG43" s="290"/>
      <c r="CH43" s="290"/>
      <c r="CI43" s="290"/>
      <c r="CJ43" s="290"/>
      <c r="CK43" s="290"/>
      <c r="CL43" s="290"/>
      <c r="CM43" s="290"/>
      <c r="CN43" s="290"/>
      <c r="CO43" s="290"/>
      <c r="CP43" s="290"/>
      <c r="CQ43" s="290"/>
      <c r="CR43" s="290"/>
      <c r="CS43" s="290"/>
      <c r="CT43" s="290"/>
      <c r="CU43" s="290"/>
      <c r="CV43" s="290"/>
      <c r="CW43" s="290"/>
      <c r="CX43" s="290"/>
      <c r="CY43" s="290"/>
      <c r="CZ43" s="290"/>
      <c r="DA43" s="290"/>
      <c r="DB43" s="290"/>
      <c r="DC43" s="290"/>
      <c r="DD43" s="290"/>
      <c r="DE43" s="290"/>
      <c r="DF43" s="290"/>
      <c r="DG43" s="290"/>
      <c r="DH43" s="290"/>
    </row>
    <row r="44" spans="1:112" ht="20.100000000000001" customHeight="1">
      <c r="A44" s="1356"/>
      <c r="B44" s="1189"/>
      <c r="C44" s="299"/>
      <c r="D44" s="300"/>
      <c r="E44" s="301"/>
      <c r="F44" s="491">
        <f t="shared" si="15"/>
        <v>0</v>
      </c>
      <c r="G44" s="302"/>
      <c r="H44" s="492">
        <f t="shared" si="16"/>
        <v>0</v>
      </c>
      <c r="I44" s="493">
        <f t="shared" si="17"/>
        <v>0</v>
      </c>
      <c r="J44" s="299"/>
      <c r="K44" s="428"/>
      <c r="L44" s="301"/>
      <c r="M44" s="491">
        <f t="shared" si="0"/>
        <v>0</v>
      </c>
      <c r="N44" s="429"/>
      <c r="O44" s="492">
        <f t="shared" si="18"/>
        <v>0</v>
      </c>
      <c r="P44" s="493">
        <f t="shared" si="1"/>
        <v>0</v>
      </c>
      <c r="Q44" s="138"/>
      <c r="R44" s="300"/>
      <c r="S44" s="301"/>
      <c r="T44" s="491">
        <f t="shared" si="19"/>
        <v>0</v>
      </c>
      <c r="U44" s="302"/>
      <c r="V44" s="492">
        <f t="shared" si="20"/>
        <v>0</v>
      </c>
      <c r="W44" s="493">
        <f t="shared" si="2"/>
        <v>0</v>
      </c>
      <c r="X44" s="299"/>
      <c r="Y44" s="300"/>
      <c r="Z44" s="133"/>
      <c r="AA44" s="491">
        <f t="shared" si="21"/>
        <v>0</v>
      </c>
      <c r="AB44" s="302"/>
      <c r="AC44" s="492">
        <f t="shared" si="22"/>
        <v>0</v>
      </c>
      <c r="AD44" s="493">
        <f t="shared" si="3"/>
        <v>0</v>
      </c>
      <c r="AE44" s="299"/>
      <c r="AF44" s="428"/>
      <c r="AG44" s="301"/>
      <c r="AH44" s="491">
        <f t="shared" si="23"/>
        <v>0</v>
      </c>
      <c r="AI44" s="429"/>
      <c r="AJ44" s="492">
        <f t="shared" si="24"/>
        <v>0</v>
      </c>
      <c r="AK44" s="493">
        <f t="shared" si="4"/>
        <v>0</v>
      </c>
      <c r="AL44" s="138"/>
      <c r="AM44" s="300"/>
      <c r="AN44" s="301"/>
      <c r="AO44" s="491">
        <f t="shared" si="25"/>
        <v>0</v>
      </c>
      <c r="AP44" s="302"/>
      <c r="AQ44" s="492">
        <f t="shared" si="26"/>
        <v>0</v>
      </c>
      <c r="AR44" s="493">
        <f t="shared" si="5"/>
        <v>0</v>
      </c>
      <c r="AS44" s="299"/>
      <c r="AT44" s="300"/>
      <c r="AU44" s="301"/>
      <c r="AV44" s="491">
        <f t="shared" si="6"/>
        <v>0</v>
      </c>
      <c r="AW44" s="302"/>
      <c r="AX44" s="492">
        <f t="shared" si="27"/>
        <v>0</v>
      </c>
      <c r="AY44" s="493">
        <f t="shared" si="7"/>
        <v>0</v>
      </c>
      <c r="AZ44" s="299"/>
      <c r="BA44" s="300"/>
      <c r="BB44" s="301"/>
      <c r="BC44" s="491">
        <f t="shared" si="8"/>
        <v>0</v>
      </c>
      <c r="BD44" s="302"/>
      <c r="BE44" s="492">
        <f t="shared" si="28"/>
        <v>0</v>
      </c>
      <c r="BF44" s="493">
        <f t="shared" si="9"/>
        <v>0</v>
      </c>
      <c r="BG44" s="299"/>
      <c r="BH44" s="300"/>
      <c r="BI44" s="501"/>
      <c r="BJ44" s="491">
        <f t="shared" si="10"/>
        <v>0</v>
      </c>
      <c r="BK44" s="302"/>
      <c r="BL44" s="492">
        <f t="shared" si="29"/>
        <v>0</v>
      </c>
      <c r="BM44" s="493">
        <f t="shared" si="11"/>
        <v>0</v>
      </c>
      <c r="BN44" s="299"/>
      <c r="BO44" s="300"/>
      <c r="BP44" s="301"/>
      <c r="BQ44" s="491">
        <f t="shared" si="12"/>
        <v>0</v>
      </c>
      <c r="BR44" s="302"/>
      <c r="BS44" s="492">
        <f t="shared" si="30"/>
        <v>0</v>
      </c>
      <c r="BT44" s="698">
        <f t="shared" si="13"/>
        <v>0</v>
      </c>
      <c r="BU44" s="505">
        <f t="shared" si="31"/>
        <v>0</v>
      </c>
      <c r="BV44" s="494">
        <f t="shared" si="31"/>
        <v>0</v>
      </c>
      <c r="BW44" s="493">
        <f t="shared" si="31"/>
        <v>0</v>
      </c>
      <c r="BX44" s="290"/>
      <c r="BY44" s="290"/>
      <c r="BZ44" s="290"/>
      <c r="CA44" s="290"/>
      <c r="CB44" s="290"/>
      <c r="CC44" s="290"/>
      <c r="CD44" s="290"/>
      <c r="CE44" s="290"/>
      <c r="CF44" s="290"/>
      <c r="CG44" s="290"/>
      <c r="CH44" s="290"/>
      <c r="CI44" s="290"/>
      <c r="CJ44" s="290"/>
      <c r="CK44" s="290"/>
      <c r="CL44" s="290"/>
      <c r="CM44" s="290"/>
      <c r="CN44" s="290"/>
      <c r="CO44" s="290"/>
      <c r="CP44" s="290"/>
      <c r="CQ44" s="290"/>
      <c r="CR44" s="290"/>
      <c r="CS44" s="290"/>
      <c r="CT44" s="290"/>
      <c r="CU44" s="290"/>
      <c r="CV44" s="290"/>
      <c r="CW44" s="290"/>
      <c r="CX44" s="290"/>
      <c r="CY44" s="290"/>
      <c r="CZ44" s="290"/>
      <c r="DA44" s="290"/>
      <c r="DB44" s="290"/>
      <c r="DC44" s="290"/>
      <c r="DD44" s="290"/>
      <c r="DE44" s="290"/>
      <c r="DF44" s="290"/>
      <c r="DG44" s="290"/>
      <c r="DH44" s="290"/>
    </row>
    <row r="45" spans="1:112" ht="20.100000000000001" customHeight="1">
      <c r="A45" s="1356"/>
      <c r="B45" s="1189"/>
      <c r="C45" s="299"/>
      <c r="D45" s="300"/>
      <c r="E45" s="301"/>
      <c r="F45" s="491">
        <f t="shared" si="15"/>
        <v>0</v>
      </c>
      <c r="G45" s="302"/>
      <c r="H45" s="492">
        <f t="shared" si="16"/>
        <v>0</v>
      </c>
      <c r="I45" s="493">
        <f t="shared" si="17"/>
        <v>0</v>
      </c>
      <c r="J45" s="299"/>
      <c r="K45" s="428"/>
      <c r="L45" s="301"/>
      <c r="M45" s="491">
        <f t="shared" si="0"/>
        <v>0</v>
      </c>
      <c r="N45" s="429"/>
      <c r="O45" s="492">
        <f t="shared" si="18"/>
        <v>0</v>
      </c>
      <c r="P45" s="493">
        <f t="shared" si="1"/>
        <v>0</v>
      </c>
      <c r="Q45" s="138"/>
      <c r="R45" s="300"/>
      <c r="S45" s="301"/>
      <c r="T45" s="491">
        <f t="shared" si="19"/>
        <v>0</v>
      </c>
      <c r="U45" s="302"/>
      <c r="V45" s="492">
        <f t="shared" si="20"/>
        <v>0</v>
      </c>
      <c r="W45" s="493">
        <f t="shared" si="2"/>
        <v>0</v>
      </c>
      <c r="X45" s="299"/>
      <c r="Y45" s="300"/>
      <c r="Z45" s="133"/>
      <c r="AA45" s="491">
        <f t="shared" si="21"/>
        <v>0</v>
      </c>
      <c r="AB45" s="302"/>
      <c r="AC45" s="492">
        <f t="shared" si="22"/>
        <v>0</v>
      </c>
      <c r="AD45" s="493">
        <f t="shared" si="3"/>
        <v>0</v>
      </c>
      <c r="AE45" s="299"/>
      <c r="AF45" s="428"/>
      <c r="AG45" s="301"/>
      <c r="AH45" s="491">
        <f t="shared" si="23"/>
        <v>0</v>
      </c>
      <c r="AI45" s="429"/>
      <c r="AJ45" s="492">
        <f t="shared" si="24"/>
        <v>0</v>
      </c>
      <c r="AK45" s="493">
        <f t="shared" si="4"/>
        <v>0</v>
      </c>
      <c r="AL45" s="138"/>
      <c r="AM45" s="300"/>
      <c r="AN45" s="301"/>
      <c r="AO45" s="491">
        <f t="shared" si="25"/>
        <v>0</v>
      </c>
      <c r="AP45" s="302"/>
      <c r="AQ45" s="492">
        <f t="shared" si="26"/>
        <v>0</v>
      </c>
      <c r="AR45" s="493">
        <f t="shared" si="5"/>
        <v>0</v>
      </c>
      <c r="AS45" s="299"/>
      <c r="AT45" s="300"/>
      <c r="AU45" s="301"/>
      <c r="AV45" s="491">
        <f t="shared" si="6"/>
        <v>0</v>
      </c>
      <c r="AW45" s="302"/>
      <c r="AX45" s="492">
        <f t="shared" si="27"/>
        <v>0</v>
      </c>
      <c r="AY45" s="493">
        <f t="shared" si="7"/>
        <v>0</v>
      </c>
      <c r="AZ45" s="299"/>
      <c r="BA45" s="300"/>
      <c r="BB45" s="301"/>
      <c r="BC45" s="491">
        <f t="shared" si="8"/>
        <v>0</v>
      </c>
      <c r="BD45" s="302"/>
      <c r="BE45" s="492">
        <f t="shared" si="28"/>
        <v>0</v>
      </c>
      <c r="BF45" s="493">
        <f t="shared" si="9"/>
        <v>0</v>
      </c>
      <c r="BG45" s="299"/>
      <c r="BH45" s="300"/>
      <c r="BI45" s="501"/>
      <c r="BJ45" s="491">
        <f t="shared" si="10"/>
        <v>0</v>
      </c>
      <c r="BK45" s="302"/>
      <c r="BL45" s="492">
        <f t="shared" si="29"/>
        <v>0</v>
      </c>
      <c r="BM45" s="493">
        <f t="shared" si="11"/>
        <v>0</v>
      </c>
      <c r="BN45" s="299"/>
      <c r="BO45" s="300"/>
      <c r="BP45" s="301"/>
      <c r="BQ45" s="491">
        <f t="shared" si="12"/>
        <v>0</v>
      </c>
      <c r="BR45" s="302"/>
      <c r="BS45" s="492">
        <f t="shared" si="30"/>
        <v>0</v>
      </c>
      <c r="BT45" s="698">
        <f t="shared" si="13"/>
        <v>0</v>
      </c>
      <c r="BU45" s="505">
        <f t="shared" si="31"/>
        <v>0</v>
      </c>
      <c r="BV45" s="494">
        <f t="shared" si="31"/>
        <v>0</v>
      </c>
      <c r="BW45" s="493">
        <f t="shared" si="31"/>
        <v>0</v>
      </c>
      <c r="BX45" s="290"/>
      <c r="BY45" s="290"/>
      <c r="BZ45" s="290"/>
      <c r="CA45" s="290"/>
      <c r="CB45" s="290"/>
      <c r="CC45" s="290"/>
      <c r="CD45" s="290"/>
      <c r="CE45" s="290"/>
      <c r="CF45" s="290"/>
      <c r="CG45" s="290"/>
      <c r="CH45" s="290"/>
      <c r="CI45" s="290"/>
      <c r="CJ45" s="290"/>
      <c r="CK45" s="290"/>
      <c r="CL45" s="290"/>
      <c r="CM45" s="290"/>
      <c r="CN45" s="290"/>
      <c r="CO45" s="290"/>
      <c r="CP45" s="290"/>
      <c r="CQ45" s="290"/>
      <c r="CR45" s="290"/>
      <c r="CS45" s="290"/>
      <c r="CT45" s="290"/>
      <c r="CU45" s="290"/>
      <c r="CV45" s="290"/>
      <c r="CW45" s="290"/>
      <c r="CX45" s="290"/>
      <c r="CY45" s="290"/>
      <c r="CZ45" s="290"/>
      <c r="DA45" s="290"/>
      <c r="DB45" s="290"/>
      <c r="DC45" s="290"/>
      <c r="DD45" s="290"/>
      <c r="DE45" s="290"/>
      <c r="DF45" s="290"/>
      <c r="DG45" s="290"/>
      <c r="DH45" s="290"/>
    </row>
    <row r="46" spans="1:112" ht="20.100000000000001" customHeight="1">
      <c r="A46" s="1356"/>
      <c r="B46" s="1189"/>
      <c r="C46" s="299"/>
      <c r="D46" s="300"/>
      <c r="E46" s="301"/>
      <c r="F46" s="491">
        <f t="shared" si="15"/>
        <v>0</v>
      </c>
      <c r="G46" s="302"/>
      <c r="H46" s="492">
        <f t="shared" si="16"/>
        <v>0</v>
      </c>
      <c r="I46" s="493">
        <f t="shared" si="17"/>
        <v>0</v>
      </c>
      <c r="J46" s="299"/>
      <c r="K46" s="428"/>
      <c r="L46" s="301"/>
      <c r="M46" s="491">
        <f t="shared" si="0"/>
        <v>0</v>
      </c>
      <c r="N46" s="429"/>
      <c r="O46" s="492">
        <f t="shared" si="18"/>
        <v>0</v>
      </c>
      <c r="P46" s="493">
        <f t="shared" si="1"/>
        <v>0</v>
      </c>
      <c r="Q46" s="138"/>
      <c r="R46" s="300"/>
      <c r="S46" s="301"/>
      <c r="T46" s="491">
        <f t="shared" si="19"/>
        <v>0</v>
      </c>
      <c r="U46" s="302"/>
      <c r="V46" s="492">
        <f t="shared" si="20"/>
        <v>0</v>
      </c>
      <c r="W46" s="493">
        <f t="shared" si="2"/>
        <v>0</v>
      </c>
      <c r="X46" s="299"/>
      <c r="Y46" s="300"/>
      <c r="Z46" s="133"/>
      <c r="AA46" s="491">
        <f t="shared" si="21"/>
        <v>0</v>
      </c>
      <c r="AB46" s="302"/>
      <c r="AC46" s="492">
        <f t="shared" si="22"/>
        <v>0</v>
      </c>
      <c r="AD46" s="493">
        <f t="shared" si="3"/>
        <v>0</v>
      </c>
      <c r="AE46" s="299"/>
      <c r="AF46" s="428"/>
      <c r="AG46" s="301"/>
      <c r="AH46" s="491">
        <f t="shared" si="23"/>
        <v>0</v>
      </c>
      <c r="AI46" s="429"/>
      <c r="AJ46" s="492">
        <f t="shared" si="24"/>
        <v>0</v>
      </c>
      <c r="AK46" s="493">
        <f t="shared" si="4"/>
        <v>0</v>
      </c>
      <c r="AL46" s="138"/>
      <c r="AM46" s="300"/>
      <c r="AN46" s="301"/>
      <c r="AO46" s="491">
        <f t="shared" si="25"/>
        <v>0</v>
      </c>
      <c r="AP46" s="302"/>
      <c r="AQ46" s="492">
        <f t="shared" si="26"/>
        <v>0</v>
      </c>
      <c r="AR46" s="493">
        <f t="shared" si="5"/>
        <v>0</v>
      </c>
      <c r="AS46" s="299"/>
      <c r="AT46" s="300"/>
      <c r="AU46" s="301"/>
      <c r="AV46" s="491">
        <f t="shared" si="6"/>
        <v>0</v>
      </c>
      <c r="AW46" s="302"/>
      <c r="AX46" s="492">
        <f t="shared" si="27"/>
        <v>0</v>
      </c>
      <c r="AY46" s="493">
        <f t="shared" si="7"/>
        <v>0</v>
      </c>
      <c r="AZ46" s="299"/>
      <c r="BA46" s="300"/>
      <c r="BB46" s="301"/>
      <c r="BC46" s="491">
        <f t="shared" si="8"/>
        <v>0</v>
      </c>
      <c r="BD46" s="302"/>
      <c r="BE46" s="492">
        <f t="shared" si="28"/>
        <v>0</v>
      </c>
      <c r="BF46" s="493">
        <f t="shared" si="9"/>
        <v>0</v>
      </c>
      <c r="BG46" s="299"/>
      <c r="BH46" s="300"/>
      <c r="BI46" s="501"/>
      <c r="BJ46" s="491">
        <f t="shared" si="10"/>
        <v>0</v>
      </c>
      <c r="BK46" s="302"/>
      <c r="BL46" s="492">
        <f t="shared" si="29"/>
        <v>0</v>
      </c>
      <c r="BM46" s="493">
        <f t="shared" si="11"/>
        <v>0</v>
      </c>
      <c r="BN46" s="299"/>
      <c r="BO46" s="300"/>
      <c r="BP46" s="301"/>
      <c r="BQ46" s="491">
        <f t="shared" si="12"/>
        <v>0</v>
      </c>
      <c r="BR46" s="302"/>
      <c r="BS46" s="492">
        <f t="shared" si="30"/>
        <v>0</v>
      </c>
      <c r="BT46" s="698">
        <f t="shared" si="13"/>
        <v>0</v>
      </c>
      <c r="BU46" s="505">
        <f t="shared" si="31"/>
        <v>0</v>
      </c>
      <c r="BV46" s="494">
        <f t="shared" si="31"/>
        <v>0</v>
      </c>
      <c r="BW46" s="493">
        <f t="shared" si="31"/>
        <v>0</v>
      </c>
      <c r="BX46" s="290"/>
      <c r="BY46" s="290"/>
      <c r="BZ46" s="290"/>
      <c r="CA46" s="290"/>
      <c r="CB46" s="290"/>
      <c r="CC46" s="290"/>
      <c r="CD46" s="290"/>
      <c r="CE46" s="290"/>
      <c r="CF46" s="290"/>
      <c r="CG46" s="290"/>
      <c r="CH46" s="290"/>
      <c r="CI46" s="290"/>
      <c r="CJ46" s="290"/>
      <c r="CK46" s="290"/>
      <c r="CL46" s="290"/>
      <c r="CM46" s="290"/>
      <c r="CN46" s="290"/>
      <c r="CO46" s="290"/>
      <c r="CP46" s="290"/>
      <c r="CQ46" s="290"/>
      <c r="CR46" s="290"/>
      <c r="CS46" s="290"/>
      <c r="CT46" s="290"/>
      <c r="CU46" s="290"/>
      <c r="CV46" s="290"/>
      <c r="CW46" s="290"/>
      <c r="CX46" s="290"/>
      <c r="CY46" s="290"/>
      <c r="CZ46" s="290"/>
      <c r="DA46" s="290"/>
      <c r="DB46" s="290"/>
      <c r="DC46" s="290"/>
      <c r="DD46" s="290"/>
      <c r="DE46" s="290"/>
      <c r="DF46" s="290"/>
      <c r="DG46" s="290"/>
      <c r="DH46" s="290"/>
    </row>
    <row r="47" spans="1:112" ht="20.100000000000001" customHeight="1">
      <c r="A47" s="1356"/>
      <c r="B47" s="1189"/>
      <c r="C47" s="299"/>
      <c r="D47" s="300"/>
      <c r="E47" s="301"/>
      <c r="F47" s="491">
        <f t="shared" si="15"/>
        <v>0</v>
      </c>
      <c r="G47" s="302"/>
      <c r="H47" s="492">
        <f t="shared" si="16"/>
        <v>0</v>
      </c>
      <c r="I47" s="493">
        <f t="shared" si="17"/>
        <v>0</v>
      </c>
      <c r="J47" s="299"/>
      <c r="K47" s="428"/>
      <c r="L47" s="301"/>
      <c r="M47" s="491">
        <f t="shared" si="0"/>
        <v>0</v>
      </c>
      <c r="N47" s="429"/>
      <c r="O47" s="492">
        <f t="shared" si="18"/>
        <v>0</v>
      </c>
      <c r="P47" s="493">
        <f t="shared" si="1"/>
        <v>0</v>
      </c>
      <c r="Q47" s="138"/>
      <c r="R47" s="300"/>
      <c r="S47" s="301"/>
      <c r="T47" s="491">
        <f t="shared" si="19"/>
        <v>0</v>
      </c>
      <c r="U47" s="302"/>
      <c r="V47" s="492">
        <f t="shared" si="20"/>
        <v>0</v>
      </c>
      <c r="W47" s="493">
        <f t="shared" si="2"/>
        <v>0</v>
      </c>
      <c r="X47" s="299"/>
      <c r="Y47" s="300"/>
      <c r="Z47" s="133"/>
      <c r="AA47" s="491">
        <f t="shared" si="21"/>
        <v>0</v>
      </c>
      <c r="AB47" s="302"/>
      <c r="AC47" s="492">
        <f t="shared" si="22"/>
        <v>0</v>
      </c>
      <c r="AD47" s="493">
        <f t="shared" si="3"/>
        <v>0</v>
      </c>
      <c r="AE47" s="299"/>
      <c r="AF47" s="428"/>
      <c r="AG47" s="301"/>
      <c r="AH47" s="491">
        <f t="shared" si="23"/>
        <v>0</v>
      </c>
      <c r="AI47" s="429"/>
      <c r="AJ47" s="492">
        <f t="shared" si="24"/>
        <v>0</v>
      </c>
      <c r="AK47" s="493">
        <f t="shared" si="4"/>
        <v>0</v>
      </c>
      <c r="AL47" s="138"/>
      <c r="AM47" s="300"/>
      <c r="AN47" s="301"/>
      <c r="AO47" s="491">
        <f t="shared" si="25"/>
        <v>0</v>
      </c>
      <c r="AP47" s="302"/>
      <c r="AQ47" s="492">
        <f t="shared" si="26"/>
        <v>0</v>
      </c>
      <c r="AR47" s="493">
        <f t="shared" si="5"/>
        <v>0</v>
      </c>
      <c r="AS47" s="299"/>
      <c r="AT47" s="300"/>
      <c r="AU47" s="301"/>
      <c r="AV47" s="491">
        <f t="shared" si="6"/>
        <v>0</v>
      </c>
      <c r="AW47" s="302"/>
      <c r="AX47" s="492">
        <f t="shared" si="27"/>
        <v>0</v>
      </c>
      <c r="AY47" s="493">
        <f t="shared" si="7"/>
        <v>0</v>
      </c>
      <c r="AZ47" s="299"/>
      <c r="BA47" s="300"/>
      <c r="BB47" s="301"/>
      <c r="BC47" s="491">
        <f t="shared" si="8"/>
        <v>0</v>
      </c>
      <c r="BD47" s="302"/>
      <c r="BE47" s="492">
        <f t="shared" si="28"/>
        <v>0</v>
      </c>
      <c r="BF47" s="493">
        <f t="shared" si="9"/>
        <v>0</v>
      </c>
      <c r="BG47" s="299"/>
      <c r="BH47" s="300"/>
      <c r="BI47" s="501"/>
      <c r="BJ47" s="491">
        <f t="shared" si="10"/>
        <v>0</v>
      </c>
      <c r="BK47" s="302"/>
      <c r="BL47" s="492">
        <f t="shared" si="29"/>
        <v>0</v>
      </c>
      <c r="BM47" s="493">
        <f t="shared" si="11"/>
        <v>0</v>
      </c>
      <c r="BN47" s="299"/>
      <c r="BO47" s="300"/>
      <c r="BP47" s="301"/>
      <c r="BQ47" s="491">
        <f t="shared" si="12"/>
        <v>0</v>
      </c>
      <c r="BR47" s="302"/>
      <c r="BS47" s="492">
        <f t="shared" si="30"/>
        <v>0</v>
      </c>
      <c r="BT47" s="698">
        <f t="shared" si="13"/>
        <v>0</v>
      </c>
      <c r="BU47" s="505">
        <f t="shared" si="31"/>
        <v>0</v>
      </c>
      <c r="BV47" s="494">
        <f t="shared" si="31"/>
        <v>0</v>
      </c>
      <c r="BW47" s="493">
        <f t="shared" si="31"/>
        <v>0</v>
      </c>
      <c r="BX47" s="290"/>
      <c r="BY47" s="290"/>
      <c r="BZ47" s="290"/>
      <c r="CA47" s="290"/>
      <c r="CB47" s="290"/>
      <c r="CC47" s="290"/>
      <c r="CD47" s="290"/>
      <c r="CE47" s="290"/>
      <c r="CF47" s="290"/>
      <c r="CG47" s="290"/>
      <c r="CH47" s="290"/>
      <c r="CI47" s="290"/>
      <c r="CJ47" s="290"/>
      <c r="CK47" s="290"/>
      <c r="CL47" s="290"/>
      <c r="CM47" s="290"/>
      <c r="CN47" s="290"/>
      <c r="CO47" s="290"/>
      <c r="CP47" s="290"/>
      <c r="CQ47" s="290"/>
      <c r="CR47" s="290"/>
      <c r="CS47" s="290"/>
      <c r="CT47" s="290"/>
      <c r="CU47" s="290"/>
      <c r="CV47" s="290"/>
      <c r="CW47" s="290"/>
      <c r="CX47" s="290"/>
      <c r="CY47" s="290"/>
      <c r="CZ47" s="290"/>
      <c r="DA47" s="290"/>
      <c r="DB47" s="290"/>
      <c r="DC47" s="290"/>
      <c r="DD47" s="290"/>
      <c r="DE47" s="290"/>
      <c r="DF47" s="290"/>
      <c r="DG47" s="290"/>
      <c r="DH47" s="290"/>
    </row>
    <row r="48" spans="1:112" ht="20.100000000000001" customHeight="1">
      <c r="A48" s="1356"/>
      <c r="B48" s="1189"/>
      <c r="C48" s="299"/>
      <c r="D48" s="300"/>
      <c r="E48" s="301"/>
      <c r="F48" s="491">
        <f t="shared" si="15"/>
        <v>0</v>
      </c>
      <c r="G48" s="302"/>
      <c r="H48" s="492">
        <f t="shared" si="16"/>
        <v>0</v>
      </c>
      <c r="I48" s="493">
        <f t="shared" si="17"/>
        <v>0</v>
      </c>
      <c r="J48" s="299"/>
      <c r="K48" s="428"/>
      <c r="L48" s="301"/>
      <c r="M48" s="491">
        <f t="shared" si="0"/>
        <v>0</v>
      </c>
      <c r="N48" s="429"/>
      <c r="O48" s="492">
        <f t="shared" si="18"/>
        <v>0</v>
      </c>
      <c r="P48" s="493">
        <f t="shared" si="1"/>
        <v>0</v>
      </c>
      <c r="Q48" s="138"/>
      <c r="R48" s="300"/>
      <c r="S48" s="301"/>
      <c r="T48" s="491">
        <f t="shared" si="19"/>
        <v>0</v>
      </c>
      <c r="U48" s="302"/>
      <c r="V48" s="492">
        <f t="shared" si="20"/>
        <v>0</v>
      </c>
      <c r="W48" s="493">
        <f t="shared" si="2"/>
        <v>0</v>
      </c>
      <c r="X48" s="299"/>
      <c r="Y48" s="300"/>
      <c r="Z48" s="133"/>
      <c r="AA48" s="491">
        <f t="shared" si="21"/>
        <v>0</v>
      </c>
      <c r="AB48" s="302"/>
      <c r="AC48" s="492">
        <f t="shared" si="22"/>
        <v>0</v>
      </c>
      <c r="AD48" s="493">
        <f t="shared" si="3"/>
        <v>0</v>
      </c>
      <c r="AE48" s="299"/>
      <c r="AF48" s="428"/>
      <c r="AG48" s="301"/>
      <c r="AH48" s="491">
        <f t="shared" si="23"/>
        <v>0</v>
      </c>
      <c r="AI48" s="429"/>
      <c r="AJ48" s="492">
        <f t="shared" si="24"/>
        <v>0</v>
      </c>
      <c r="AK48" s="493">
        <f t="shared" si="4"/>
        <v>0</v>
      </c>
      <c r="AL48" s="138"/>
      <c r="AM48" s="300"/>
      <c r="AN48" s="301"/>
      <c r="AO48" s="491">
        <f t="shared" si="25"/>
        <v>0</v>
      </c>
      <c r="AP48" s="302"/>
      <c r="AQ48" s="492">
        <f t="shared" si="26"/>
        <v>0</v>
      </c>
      <c r="AR48" s="493">
        <f t="shared" si="5"/>
        <v>0</v>
      </c>
      <c r="AS48" s="299"/>
      <c r="AT48" s="300"/>
      <c r="AU48" s="301"/>
      <c r="AV48" s="491">
        <f t="shared" si="6"/>
        <v>0</v>
      </c>
      <c r="AW48" s="302"/>
      <c r="AX48" s="492">
        <f t="shared" si="27"/>
        <v>0</v>
      </c>
      <c r="AY48" s="493">
        <f t="shared" si="7"/>
        <v>0</v>
      </c>
      <c r="AZ48" s="299"/>
      <c r="BA48" s="300"/>
      <c r="BB48" s="301"/>
      <c r="BC48" s="491">
        <f t="shared" si="8"/>
        <v>0</v>
      </c>
      <c r="BD48" s="302"/>
      <c r="BE48" s="492">
        <f t="shared" si="28"/>
        <v>0</v>
      </c>
      <c r="BF48" s="493">
        <f t="shared" si="9"/>
        <v>0</v>
      </c>
      <c r="BG48" s="299"/>
      <c r="BH48" s="300"/>
      <c r="BI48" s="501"/>
      <c r="BJ48" s="491">
        <f t="shared" si="10"/>
        <v>0</v>
      </c>
      <c r="BK48" s="302"/>
      <c r="BL48" s="492">
        <f t="shared" si="29"/>
        <v>0</v>
      </c>
      <c r="BM48" s="493">
        <f t="shared" si="11"/>
        <v>0</v>
      </c>
      <c r="BN48" s="299"/>
      <c r="BO48" s="300"/>
      <c r="BP48" s="301"/>
      <c r="BQ48" s="491">
        <f t="shared" si="12"/>
        <v>0</v>
      </c>
      <c r="BR48" s="302"/>
      <c r="BS48" s="492">
        <f t="shared" si="30"/>
        <v>0</v>
      </c>
      <c r="BT48" s="698">
        <f t="shared" si="13"/>
        <v>0</v>
      </c>
      <c r="BU48" s="505">
        <f t="shared" si="31"/>
        <v>0</v>
      </c>
      <c r="BV48" s="494">
        <f t="shared" si="31"/>
        <v>0</v>
      </c>
      <c r="BW48" s="493">
        <f t="shared" si="31"/>
        <v>0</v>
      </c>
      <c r="BX48" s="290"/>
      <c r="BY48" s="290"/>
      <c r="BZ48" s="290"/>
      <c r="CA48" s="290"/>
      <c r="CB48" s="290"/>
      <c r="CC48" s="290"/>
      <c r="CD48" s="290"/>
      <c r="CE48" s="290"/>
      <c r="CF48" s="290"/>
      <c r="CG48" s="290"/>
      <c r="CH48" s="290"/>
      <c r="CI48" s="290"/>
      <c r="CJ48" s="290"/>
      <c r="CK48" s="290"/>
      <c r="CL48" s="290"/>
      <c r="CM48" s="290"/>
      <c r="CN48" s="290"/>
      <c r="CO48" s="290"/>
      <c r="CP48" s="290"/>
      <c r="CQ48" s="290"/>
      <c r="CR48" s="290"/>
      <c r="CS48" s="290"/>
      <c r="CT48" s="290"/>
      <c r="CU48" s="290"/>
      <c r="CV48" s="290"/>
      <c r="CW48" s="290"/>
      <c r="CX48" s="290"/>
      <c r="CY48" s="290"/>
      <c r="CZ48" s="290"/>
      <c r="DA48" s="290"/>
      <c r="DB48" s="290"/>
      <c r="DC48" s="290"/>
      <c r="DD48" s="290"/>
      <c r="DE48" s="290"/>
      <c r="DF48" s="290"/>
      <c r="DG48" s="290"/>
      <c r="DH48" s="290"/>
    </row>
    <row r="49" spans="1:112" ht="20.100000000000001" customHeight="1">
      <c r="A49" s="1356"/>
      <c r="B49" s="1189"/>
      <c r="C49" s="299"/>
      <c r="D49" s="300"/>
      <c r="E49" s="301"/>
      <c r="F49" s="491">
        <f t="shared" si="15"/>
        <v>0</v>
      </c>
      <c r="G49" s="302"/>
      <c r="H49" s="492">
        <f t="shared" si="16"/>
        <v>0</v>
      </c>
      <c r="I49" s="493">
        <f t="shared" si="17"/>
        <v>0</v>
      </c>
      <c r="J49" s="299"/>
      <c r="K49" s="428"/>
      <c r="L49" s="301"/>
      <c r="M49" s="491">
        <f t="shared" si="0"/>
        <v>0</v>
      </c>
      <c r="N49" s="429"/>
      <c r="O49" s="492">
        <f t="shared" si="18"/>
        <v>0</v>
      </c>
      <c r="P49" s="493">
        <f t="shared" si="1"/>
        <v>0</v>
      </c>
      <c r="Q49" s="138"/>
      <c r="R49" s="300"/>
      <c r="S49" s="301"/>
      <c r="T49" s="491">
        <f t="shared" si="19"/>
        <v>0</v>
      </c>
      <c r="U49" s="302"/>
      <c r="V49" s="492">
        <f t="shared" si="20"/>
        <v>0</v>
      </c>
      <c r="W49" s="493">
        <f t="shared" si="2"/>
        <v>0</v>
      </c>
      <c r="X49" s="299"/>
      <c r="Y49" s="300"/>
      <c r="Z49" s="133"/>
      <c r="AA49" s="491">
        <f t="shared" si="21"/>
        <v>0</v>
      </c>
      <c r="AB49" s="302"/>
      <c r="AC49" s="492">
        <f t="shared" si="22"/>
        <v>0</v>
      </c>
      <c r="AD49" s="493">
        <f t="shared" si="3"/>
        <v>0</v>
      </c>
      <c r="AE49" s="299"/>
      <c r="AF49" s="428"/>
      <c r="AG49" s="301"/>
      <c r="AH49" s="491">
        <f t="shared" si="23"/>
        <v>0</v>
      </c>
      <c r="AI49" s="429"/>
      <c r="AJ49" s="492">
        <f t="shared" si="24"/>
        <v>0</v>
      </c>
      <c r="AK49" s="493">
        <f t="shared" si="4"/>
        <v>0</v>
      </c>
      <c r="AL49" s="138"/>
      <c r="AM49" s="300"/>
      <c r="AN49" s="301"/>
      <c r="AO49" s="491">
        <f t="shared" si="25"/>
        <v>0</v>
      </c>
      <c r="AP49" s="302"/>
      <c r="AQ49" s="492">
        <f t="shared" si="26"/>
        <v>0</v>
      </c>
      <c r="AR49" s="493">
        <f t="shared" si="5"/>
        <v>0</v>
      </c>
      <c r="AS49" s="299"/>
      <c r="AT49" s="300"/>
      <c r="AU49" s="301"/>
      <c r="AV49" s="491">
        <f t="shared" si="6"/>
        <v>0</v>
      </c>
      <c r="AW49" s="302"/>
      <c r="AX49" s="492">
        <f t="shared" si="27"/>
        <v>0</v>
      </c>
      <c r="AY49" s="493">
        <f t="shared" si="7"/>
        <v>0</v>
      </c>
      <c r="AZ49" s="299"/>
      <c r="BA49" s="300"/>
      <c r="BB49" s="301"/>
      <c r="BC49" s="491">
        <f t="shared" si="8"/>
        <v>0</v>
      </c>
      <c r="BD49" s="302"/>
      <c r="BE49" s="492">
        <f t="shared" si="28"/>
        <v>0</v>
      </c>
      <c r="BF49" s="493">
        <f t="shared" si="9"/>
        <v>0</v>
      </c>
      <c r="BG49" s="299"/>
      <c r="BH49" s="300"/>
      <c r="BI49" s="501"/>
      <c r="BJ49" s="491">
        <f t="shared" si="10"/>
        <v>0</v>
      </c>
      <c r="BK49" s="302"/>
      <c r="BL49" s="492">
        <f t="shared" si="29"/>
        <v>0</v>
      </c>
      <c r="BM49" s="493">
        <f t="shared" si="11"/>
        <v>0</v>
      </c>
      <c r="BN49" s="299"/>
      <c r="BO49" s="300"/>
      <c r="BP49" s="301"/>
      <c r="BQ49" s="491">
        <f t="shared" si="12"/>
        <v>0</v>
      </c>
      <c r="BR49" s="302"/>
      <c r="BS49" s="492">
        <f t="shared" si="30"/>
        <v>0</v>
      </c>
      <c r="BT49" s="698">
        <f t="shared" si="13"/>
        <v>0</v>
      </c>
      <c r="BU49" s="505">
        <f t="shared" si="31"/>
        <v>0</v>
      </c>
      <c r="BV49" s="494">
        <f t="shared" si="31"/>
        <v>0</v>
      </c>
      <c r="BW49" s="493">
        <f t="shared" si="31"/>
        <v>0</v>
      </c>
      <c r="BX49" s="290"/>
      <c r="BY49" s="290"/>
      <c r="BZ49" s="290"/>
      <c r="CA49" s="290"/>
      <c r="CB49" s="290"/>
      <c r="CC49" s="290"/>
      <c r="CD49" s="290"/>
      <c r="CE49" s="290"/>
      <c r="CF49" s="290"/>
      <c r="CG49" s="290"/>
      <c r="CH49" s="290"/>
      <c r="CI49" s="290"/>
      <c r="CJ49" s="290"/>
      <c r="CK49" s="290"/>
      <c r="CL49" s="290"/>
      <c r="CM49" s="290"/>
      <c r="CN49" s="290"/>
      <c r="CO49" s="290"/>
      <c r="CP49" s="290"/>
      <c r="CQ49" s="290"/>
      <c r="CR49" s="290"/>
      <c r="CS49" s="290"/>
      <c r="CT49" s="290"/>
      <c r="CU49" s="290"/>
      <c r="CV49" s="290"/>
      <c r="CW49" s="290"/>
      <c r="CX49" s="290"/>
      <c r="CY49" s="290"/>
      <c r="CZ49" s="290"/>
      <c r="DA49" s="290"/>
      <c r="DB49" s="290"/>
      <c r="DC49" s="290"/>
      <c r="DD49" s="290"/>
      <c r="DE49" s="290"/>
      <c r="DF49" s="290"/>
      <c r="DG49" s="290"/>
      <c r="DH49" s="290"/>
    </row>
    <row r="50" spans="1:112" ht="20.100000000000001" customHeight="1">
      <c r="A50" s="1356"/>
      <c r="B50" s="1189"/>
      <c r="C50" s="299"/>
      <c r="D50" s="300"/>
      <c r="E50" s="301"/>
      <c r="F50" s="491">
        <f t="shared" si="15"/>
        <v>0</v>
      </c>
      <c r="G50" s="302"/>
      <c r="H50" s="492">
        <f t="shared" si="16"/>
        <v>0</v>
      </c>
      <c r="I50" s="493">
        <f t="shared" si="17"/>
        <v>0</v>
      </c>
      <c r="J50" s="299"/>
      <c r="K50" s="428"/>
      <c r="L50" s="301"/>
      <c r="M50" s="491">
        <f t="shared" si="0"/>
        <v>0</v>
      </c>
      <c r="N50" s="429"/>
      <c r="O50" s="492">
        <f t="shared" si="18"/>
        <v>0</v>
      </c>
      <c r="P50" s="493">
        <f t="shared" si="1"/>
        <v>0</v>
      </c>
      <c r="Q50" s="138"/>
      <c r="R50" s="300"/>
      <c r="S50" s="301"/>
      <c r="T50" s="491">
        <f t="shared" si="19"/>
        <v>0</v>
      </c>
      <c r="U50" s="302"/>
      <c r="V50" s="492">
        <f t="shared" si="20"/>
        <v>0</v>
      </c>
      <c r="W50" s="493">
        <f t="shared" si="2"/>
        <v>0</v>
      </c>
      <c r="X50" s="299"/>
      <c r="Y50" s="300"/>
      <c r="Z50" s="133"/>
      <c r="AA50" s="491">
        <f t="shared" si="21"/>
        <v>0</v>
      </c>
      <c r="AB50" s="302"/>
      <c r="AC50" s="492">
        <f t="shared" si="22"/>
        <v>0</v>
      </c>
      <c r="AD50" s="493">
        <f t="shared" si="3"/>
        <v>0</v>
      </c>
      <c r="AE50" s="299"/>
      <c r="AF50" s="428"/>
      <c r="AG50" s="301"/>
      <c r="AH50" s="491">
        <f t="shared" si="23"/>
        <v>0</v>
      </c>
      <c r="AI50" s="429"/>
      <c r="AJ50" s="492">
        <f t="shared" si="24"/>
        <v>0</v>
      </c>
      <c r="AK50" s="493">
        <f t="shared" si="4"/>
        <v>0</v>
      </c>
      <c r="AL50" s="138"/>
      <c r="AM50" s="300"/>
      <c r="AN50" s="301"/>
      <c r="AO50" s="491">
        <f t="shared" si="25"/>
        <v>0</v>
      </c>
      <c r="AP50" s="302"/>
      <c r="AQ50" s="492">
        <f t="shared" si="26"/>
        <v>0</v>
      </c>
      <c r="AR50" s="493">
        <f t="shared" si="5"/>
        <v>0</v>
      </c>
      <c r="AS50" s="299"/>
      <c r="AT50" s="300"/>
      <c r="AU50" s="301"/>
      <c r="AV50" s="491">
        <f t="shared" si="6"/>
        <v>0</v>
      </c>
      <c r="AW50" s="302"/>
      <c r="AX50" s="492">
        <f t="shared" si="27"/>
        <v>0</v>
      </c>
      <c r="AY50" s="493">
        <f t="shared" si="7"/>
        <v>0</v>
      </c>
      <c r="AZ50" s="299"/>
      <c r="BA50" s="300"/>
      <c r="BB50" s="301"/>
      <c r="BC50" s="491">
        <f t="shared" si="8"/>
        <v>0</v>
      </c>
      <c r="BD50" s="302"/>
      <c r="BE50" s="492">
        <f t="shared" si="28"/>
        <v>0</v>
      </c>
      <c r="BF50" s="493">
        <f t="shared" si="9"/>
        <v>0</v>
      </c>
      <c r="BG50" s="299"/>
      <c r="BH50" s="300"/>
      <c r="BI50" s="501"/>
      <c r="BJ50" s="491">
        <f t="shared" si="10"/>
        <v>0</v>
      </c>
      <c r="BK50" s="302"/>
      <c r="BL50" s="492">
        <f t="shared" si="29"/>
        <v>0</v>
      </c>
      <c r="BM50" s="493">
        <f t="shared" si="11"/>
        <v>0</v>
      </c>
      <c r="BN50" s="299"/>
      <c r="BO50" s="300"/>
      <c r="BP50" s="301"/>
      <c r="BQ50" s="491">
        <f t="shared" si="12"/>
        <v>0</v>
      </c>
      <c r="BR50" s="302"/>
      <c r="BS50" s="492">
        <f t="shared" si="30"/>
        <v>0</v>
      </c>
      <c r="BT50" s="698">
        <f t="shared" si="13"/>
        <v>0</v>
      </c>
      <c r="BU50" s="505">
        <f t="shared" si="31"/>
        <v>0</v>
      </c>
      <c r="BV50" s="494">
        <f t="shared" si="31"/>
        <v>0</v>
      </c>
      <c r="BW50" s="493">
        <f t="shared" si="31"/>
        <v>0</v>
      </c>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c r="CT50" s="290"/>
      <c r="CU50" s="290"/>
      <c r="CV50" s="290"/>
      <c r="CW50" s="290"/>
      <c r="CX50" s="290"/>
      <c r="CY50" s="290"/>
      <c r="CZ50" s="290"/>
      <c r="DA50" s="290"/>
      <c r="DB50" s="290"/>
      <c r="DC50" s="290"/>
      <c r="DD50" s="290"/>
      <c r="DE50" s="290"/>
      <c r="DF50" s="290"/>
      <c r="DG50" s="290"/>
      <c r="DH50" s="290"/>
    </row>
    <row r="51" spans="1:112" ht="20.100000000000001" customHeight="1">
      <c r="A51" s="1356"/>
      <c r="B51" s="1189"/>
      <c r="C51" s="299"/>
      <c r="D51" s="300"/>
      <c r="E51" s="301"/>
      <c r="F51" s="491">
        <f t="shared" si="15"/>
        <v>0</v>
      </c>
      <c r="G51" s="302"/>
      <c r="H51" s="492">
        <f t="shared" si="16"/>
        <v>0</v>
      </c>
      <c r="I51" s="493">
        <f t="shared" si="17"/>
        <v>0</v>
      </c>
      <c r="J51" s="299"/>
      <c r="K51" s="428"/>
      <c r="L51" s="301"/>
      <c r="M51" s="491">
        <f t="shared" si="0"/>
        <v>0</v>
      </c>
      <c r="N51" s="429"/>
      <c r="O51" s="492">
        <f t="shared" si="18"/>
        <v>0</v>
      </c>
      <c r="P51" s="493">
        <f t="shared" si="1"/>
        <v>0</v>
      </c>
      <c r="Q51" s="138"/>
      <c r="R51" s="300"/>
      <c r="S51" s="301"/>
      <c r="T51" s="491">
        <f t="shared" si="19"/>
        <v>0</v>
      </c>
      <c r="U51" s="302"/>
      <c r="V51" s="492">
        <f t="shared" si="20"/>
        <v>0</v>
      </c>
      <c r="W51" s="493">
        <f t="shared" si="2"/>
        <v>0</v>
      </c>
      <c r="X51" s="299"/>
      <c r="Y51" s="300"/>
      <c r="Z51" s="133"/>
      <c r="AA51" s="491">
        <f t="shared" si="21"/>
        <v>0</v>
      </c>
      <c r="AB51" s="302"/>
      <c r="AC51" s="492">
        <f t="shared" si="22"/>
        <v>0</v>
      </c>
      <c r="AD51" s="493">
        <f t="shared" si="3"/>
        <v>0</v>
      </c>
      <c r="AE51" s="299"/>
      <c r="AF51" s="428"/>
      <c r="AG51" s="301"/>
      <c r="AH51" s="491">
        <f t="shared" si="23"/>
        <v>0</v>
      </c>
      <c r="AI51" s="429"/>
      <c r="AJ51" s="492">
        <f t="shared" si="24"/>
        <v>0</v>
      </c>
      <c r="AK51" s="493">
        <f t="shared" si="4"/>
        <v>0</v>
      </c>
      <c r="AL51" s="138"/>
      <c r="AM51" s="300"/>
      <c r="AN51" s="301"/>
      <c r="AO51" s="491">
        <f t="shared" si="25"/>
        <v>0</v>
      </c>
      <c r="AP51" s="302"/>
      <c r="AQ51" s="492">
        <f t="shared" si="26"/>
        <v>0</v>
      </c>
      <c r="AR51" s="493">
        <f t="shared" si="5"/>
        <v>0</v>
      </c>
      <c r="AS51" s="299"/>
      <c r="AT51" s="300"/>
      <c r="AU51" s="301"/>
      <c r="AV51" s="491">
        <f t="shared" si="6"/>
        <v>0</v>
      </c>
      <c r="AW51" s="302"/>
      <c r="AX51" s="492">
        <f t="shared" si="27"/>
        <v>0</v>
      </c>
      <c r="AY51" s="493">
        <f t="shared" si="7"/>
        <v>0</v>
      </c>
      <c r="AZ51" s="299"/>
      <c r="BA51" s="300"/>
      <c r="BB51" s="301"/>
      <c r="BC51" s="491">
        <f t="shared" si="8"/>
        <v>0</v>
      </c>
      <c r="BD51" s="302"/>
      <c r="BE51" s="492">
        <f t="shared" si="28"/>
        <v>0</v>
      </c>
      <c r="BF51" s="493">
        <f t="shared" si="9"/>
        <v>0</v>
      </c>
      <c r="BG51" s="299"/>
      <c r="BH51" s="300"/>
      <c r="BI51" s="501"/>
      <c r="BJ51" s="491">
        <f t="shared" si="10"/>
        <v>0</v>
      </c>
      <c r="BK51" s="302"/>
      <c r="BL51" s="492">
        <f t="shared" si="29"/>
        <v>0</v>
      </c>
      <c r="BM51" s="493">
        <f t="shared" si="11"/>
        <v>0</v>
      </c>
      <c r="BN51" s="299"/>
      <c r="BO51" s="300"/>
      <c r="BP51" s="301"/>
      <c r="BQ51" s="491">
        <f t="shared" si="12"/>
        <v>0</v>
      </c>
      <c r="BR51" s="302"/>
      <c r="BS51" s="492">
        <f t="shared" si="30"/>
        <v>0</v>
      </c>
      <c r="BT51" s="698">
        <f t="shared" si="13"/>
        <v>0</v>
      </c>
      <c r="BU51" s="505">
        <f t="shared" si="31"/>
        <v>0</v>
      </c>
      <c r="BV51" s="494">
        <f t="shared" si="31"/>
        <v>0</v>
      </c>
      <c r="BW51" s="493">
        <f t="shared" si="31"/>
        <v>0</v>
      </c>
      <c r="BX51" s="290"/>
      <c r="BY51" s="290"/>
      <c r="BZ51" s="290"/>
      <c r="CA51" s="290"/>
      <c r="CB51" s="290"/>
      <c r="CC51" s="290"/>
      <c r="CD51" s="290"/>
      <c r="CE51" s="290"/>
      <c r="CF51" s="290"/>
      <c r="CG51" s="290"/>
      <c r="CH51" s="290"/>
      <c r="CI51" s="290"/>
      <c r="CJ51" s="290"/>
      <c r="CK51" s="290"/>
      <c r="CL51" s="290"/>
      <c r="CM51" s="290"/>
      <c r="CN51" s="290"/>
      <c r="CO51" s="290"/>
      <c r="CP51" s="290"/>
      <c r="CQ51" s="290"/>
      <c r="CR51" s="290"/>
      <c r="CS51" s="290"/>
      <c r="CT51" s="290"/>
      <c r="CU51" s="290"/>
      <c r="CV51" s="290"/>
      <c r="CW51" s="290"/>
      <c r="CX51" s="290"/>
      <c r="CY51" s="290"/>
      <c r="CZ51" s="290"/>
      <c r="DA51" s="290"/>
      <c r="DB51" s="290"/>
      <c r="DC51" s="290"/>
      <c r="DD51" s="290"/>
      <c r="DE51" s="290"/>
      <c r="DF51" s="290"/>
      <c r="DG51" s="290"/>
      <c r="DH51" s="290"/>
    </row>
    <row r="52" spans="1:112" ht="20.100000000000001" customHeight="1">
      <c r="A52" s="1356"/>
      <c r="B52" s="1189"/>
      <c r="C52" s="299"/>
      <c r="D52" s="300"/>
      <c r="E52" s="301"/>
      <c r="F52" s="491">
        <f t="shared" si="15"/>
        <v>0</v>
      </c>
      <c r="G52" s="302"/>
      <c r="H52" s="492">
        <f t="shared" si="16"/>
        <v>0</v>
      </c>
      <c r="I52" s="493">
        <f t="shared" si="17"/>
        <v>0</v>
      </c>
      <c r="J52" s="299"/>
      <c r="K52" s="428"/>
      <c r="L52" s="301"/>
      <c r="M52" s="491">
        <f t="shared" si="0"/>
        <v>0</v>
      </c>
      <c r="N52" s="429"/>
      <c r="O52" s="492">
        <f t="shared" si="18"/>
        <v>0</v>
      </c>
      <c r="P52" s="493">
        <f t="shared" si="1"/>
        <v>0</v>
      </c>
      <c r="Q52" s="138"/>
      <c r="R52" s="300"/>
      <c r="S52" s="301"/>
      <c r="T52" s="491">
        <f t="shared" si="19"/>
        <v>0</v>
      </c>
      <c r="U52" s="302"/>
      <c r="V52" s="492">
        <f t="shared" si="20"/>
        <v>0</v>
      </c>
      <c r="W52" s="493">
        <f t="shared" si="2"/>
        <v>0</v>
      </c>
      <c r="X52" s="299"/>
      <c r="Y52" s="300"/>
      <c r="Z52" s="133"/>
      <c r="AA52" s="491">
        <f t="shared" si="21"/>
        <v>0</v>
      </c>
      <c r="AB52" s="302"/>
      <c r="AC52" s="492">
        <f t="shared" si="22"/>
        <v>0</v>
      </c>
      <c r="AD52" s="493">
        <f t="shared" si="3"/>
        <v>0</v>
      </c>
      <c r="AE52" s="299"/>
      <c r="AF52" s="428"/>
      <c r="AG52" s="301"/>
      <c r="AH52" s="491">
        <f t="shared" si="23"/>
        <v>0</v>
      </c>
      <c r="AI52" s="429"/>
      <c r="AJ52" s="492">
        <f t="shared" si="24"/>
        <v>0</v>
      </c>
      <c r="AK52" s="493">
        <f t="shared" si="4"/>
        <v>0</v>
      </c>
      <c r="AL52" s="138"/>
      <c r="AM52" s="300"/>
      <c r="AN52" s="301"/>
      <c r="AO52" s="491">
        <f t="shared" si="25"/>
        <v>0</v>
      </c>
      <c r="AP52" s="302"/>
      <c r="AQ52" s="492">
        <f t="shared" si="26"/>
        <v>0</v>
      </c>
      <c r="AR52" s="493">
        <f t="shared" si="5"/>
        <v>0</v>
      </c>
      <c r="AS52" s="299"/>
      <c r="AT52" s="300"/>
      <c r="AU52" s="301"/>
      <c r="AV52" s="491">
        <f t="shared" si="6"/>
        <v>0</v>
      </c>
      <c r="AW52" s="302"/>
      <c r="AX52" s="492">
        <f t="shared" si="27"/>
        <v>0</v>
      </c>
      <c r="AY52" s="493">
        <f t="shared" si="7"/>
        <v>0</v>
      </c>
      <c r="AZ52" s="299"/>
      <c r="BA52" s="300"/>
      <c r="BB52" s="301"/>
      <c r="BC52" s="491">
        <f t="shared" si="8"/>
        <v>0</v>
      </c>
      <c r="BD52" s="302"/>
      <c r="BE52" s="492">
        <f t="shared" si="28"/>
        <v>0</v>
      </c>
      <c r="BF52" s="493">
        <f t="shared" si="9"/>
        <v>0</v>
      </c>
      <c r="BG52" s="299"/>
      <c r="BH52" s="300"/>
      <c r="BI52" s="501"/>
      <c r="BJ52" s="491">
        <f t="shared" si="10"/>
        <v>0</v>
      </c>
      <c r="BK52" s="302"/>
      <c r="BL52" s="492">
        <f t="shared" si="29"/>
        <v>0</v>
      </c>
      <c r="BM52" s="493">
        <f t="shared" si="11"/>
        <v>0</v>
      </c>
      <c r="BN52" s="299"/>
      <c r="BO52" s="300"/>
      <c r="BP52" s="301"/>
      <c r="BQ52" s="491">
        <f t="shared" si="12"/>
        <v>0</v>
      </c>
      <c r="BR52" s="302"/>
      <c r="BS52" s="492">
        <f t="shared" si="30"/>
        <v>0</v>
      </c>
      <c r="BT52" s="698">
        <f t="shared" si="13"/>
        <v>0</v>
      </c>
      <c r="BU52" s="505">
        <f t="shared" si="31"/>
        <v>0</v>
      </c>
      <c r="BV52" s="494">
        <f t="shared" si="31"/>
        <v>0</v>
      </c>
      <c r="BW52" s="493">
        <f t="shared" si="31"/>
        <v>0</v>
      </c>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0"/>
      <c r="DG52" s="290"/>
      <c r="DH52" s="290"/>
    </row>
    <row r="53" spans="1:112" ht="20.100000000000001" customHeight="1">
      <c r="A53" s="1356"/>
      <c r="B53" s="1189"/>
      <c r="C53" s="299"/>
      <c r="D53" s="300"/>
      <c r="E53" s="301"/>
      <c r="F53" s="491">
        <f t="shared" si="15"/>
        <v>0</v>
      </c>
      <c r="G53" s="302"/>
      <c r="H53" s="492">
        <f t="shared" si="16"/>
        <v>0</v>
      </c>
      <c r="I53" s="493">
        <f t="shared" si="17"/>
        <v>0</v>
      </c>
      <c r="J53" s="299"/>
      <c r="K53" s="428"/>
      <c r="L53" s="301"/>
      <c r="M53" s="491">
        <f t="shared" si="0"/>
        <v>0</v>
      </c>
      <c r="N53" s="429"/>
      <c r="O53" s="492">
        <f t="shared" si="18"/>
        <v>0</v>
      </c>
      <c r="P53" s="493">
        <f t="shared" si="1"/>
        <v>0</v>
      </c>
      <c r="Q53" s="138"/>
      <c r="R53" s="300"/>
      <c r="S53" s="301"/>
      <c r="T53" s="491">
        <f t="shared" si="19"/>
        <v>0</v>
      </c>
      <c r="U53" s="302"/>
      <c r="V53" s="492">
        <f t="shared" si="20"/>
        <v>0</v>
      </c>
      <c r="W53" s="493">
        <f t="shared" si="2"/>
        <v>0</v>
      </c>
      <c r="X53" s="299"/>
      <c r="Y53" s="300"/>
      <c r="Z53" s="133"/>
      <c r="AA53" s="491">
        <f t="shared" si="21"/>
        <v>0</v>
      </c>
      <c r="AB53" s="302"/>
      <c r="AC53" s="492">
        <f t="shared" si="22"/>
        <v>0</v>
      </c>
      <c r="AD53" s="493">
        <f t="shared" si="3"/>
        <v>0</v>
      </c>
      <c r="AE53" s="299"/>
      <c r="AF53" s="428"/>
      <c r="AG53" s="301"/>
      <c r="AH53" s="491">
        <f t="shared" si="23"/>
        <v>0</v>
      </c>
      <c r="AI53" s="429"/>
      <c r="AJ53" s="492">
        <f t="shared" si="24"/>
        <v>0</v>
      </c>
      <c r="AK53" s="493">
        <f t="shared" si="4"/>
        <v>0</v>
      </c>
      <c r="AL53" s="138"/>
      <c r="AM53" s="300"/>
      <c r="AN53" s="301"/>
      <c r="AO53" s="491">
        <f t="shared" si="25"/>
        <v>0</v>
      </c>
      <c r="AP53" s="302"/>
      <c r="AQ53" s="492">
        <f t="shared" si="26"/>
        <v>0</v>
      </c>
      <c r="AR53" s="493">
        <f t="shared" si="5"/>
        <v>0</v>
      </c>
      <c r="AS53" s="299"/>
      <c r="AT53" s="300"/>
      <c r="AU53" s="301"/>
      <c r="AV53" s="491">
        <f t="shared" si="6"/>
        <v>0</v>
      </c>
      <c r="AW53" s="302"/>
      <c r="AX53" s="492">
        <f t="shared" si="27"/>
        <v>0</v>
      </c>
      <c r="AY53" s="493">
        <f t="shared" si="7"/>
        <v>0</v>
      </c>
      <c r="AZ53" s="299"/>
      <c r="BA53" s="300"/>
      <c r="BB53" s="301"/>
      <c r="BC53" s="491">
        <f t="shared" si="8"/>
        <v>0</v>
      </c>
      <c r="BD53" s="302"/>
      <c r="BE53" s="492">
        <f t="shared" si="28"/>
        <v>0</v>
      </c>
      <c r="BF53" s="493">
        <f t="shared" si="9"/>
        <v>0</v>
      </c>
      <c r="BG53" s="299"/>
      <c r="BH53" s="300"/>
      <c r="BI53" s="501"/>
      <c r="BJ53" s="491">
        <f t="shared" si="10"/>
        <v>0</v>
      </c>
      <c r="BK53" s="302"/>
      <c r="BL53" s="492">
        <f t="shared" si="29"/>
        <v>0</v>
      </c>
      <c r="BM53" s="493">
        <f t="shared" si="11"/>
        <v>0</v>
      </c>
      <c r="BN53" s="299"/>
      <c r="BO53" s="300"/>
      <c r="BP53" s="301"/>
      <c r="BQ53" s="491">
        <f t="shared" si="12"/>
        <v>0</v>
      </c>
      <c r="BR53" s="302"/>
      <c r="BS53" s="492">
        <f t="shared" si="30"/>
        <v>0</v>
      </c>
      <c r="BT53" s="698">
        <f t="shared" si="13"/>
        <v>0</v>
      </c>
      <c r="BU53" s="505">
        <f t="shared" si="31"/>
        <v>0</v>
      </c>
      <c r="BV53" s="494">
        <f t="shared" si="31"/>
        <v>0</v>
      </c>
      <c r="BW53" s="493">
        <f t="shared" si="31"/>
        <v>0</v>
      </c>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0"/>
      <c r="DG53" s="290"/>
      <c r="DH53" s="290"/>
    </row>
    <row r="54" spans="1:112" ht="20.100000000000001" customHeight="1">
      <c r="A54" s="1356"/>
      <c r="B54" s="1189"/>
      <c r="C54" s="299"/>
      <c r="D54" s="300"/>
      <c r="E54" s="301"/>
      <c r="F54" s="491">
        <f t="shared" si="15"/>
        <v>0</v>
      </c>
      <c r="G54" s="302"/>
      <c r="H54" s="492">
        <f t="shared" si="16"/>
        <v>0</v>
      </c>
      <c r="I54" s="493">
        <f t="shared" si="17"/>
        <v>0</v>
      </c>
      <c r="J54" s="299"/>
      <c r="K54" s="428"/>
      <c r="L54" s="301"/>
      <c r="M54" s="491">
        <f t="shared" si="0"/>
        <v>0</v>
      </c>
      <c r="N54" s="429"/>
      <c r="O54" s="492">
        <f t="shared" si="18"/>
        <v>0</v>
      </c>
      <c r="P54" s="493">
        <f t="shared" si="1"/>
        <v>0</v>
      </c>
      <c r="Q54" s="138"/>
      <c r="R54" s="300"/>
      <c r="S54" s="301"/>
      <c r="T54" s="491">
        <f t="shared" si="19"/>
        <v>0</v>
      </c>
      <c r="U54" s="302"/>
      <c r="V54" s="492">
        <f t="shared" si="20"/>
        <v>0</v>
      </c>
      <c r="W54" s="493">
        <f t="shared" si="2"/>
        <v>0</v>
      </c>
      <c r="X54" s="299"/>
      <c r="Y54" s="300"/>
      <c r="Z54" s="133"/>
      <c r="AA54" s="491">
        <f t="shared" si="21"/>
        <v>0</v>
      </c>
      <c r="AB54" s="302"/>
      <c r="AC54" s="492">
        <f t="shared" si="22"/>
        <v>0</v>
      </c>
      <c r="AD54" s="493">
        <f t="shared" si="3"/>
        <v>0</v>
      </c>
      <c r="AE54" s="299"/>
      <c r="AF54" s="428"/>
      <c r="AG54" s="301"/>
      <c r="AH54" s="491">
        <f t="shared" si="23"/>
        <v>0</v>
      </c>
      <c r="AI54" s="429"/>
      <c r="AJ54" s="492">
        <f t="shared" si="24"/>
        <v>0</v>
      </c>
      <c r="AK54" s="493">
        <f t="shared" si="4"/>
        <v>0</v>
      </c>
      <c r="AL54" s="138"/>
      <c r="AM54" s="300"/>
      <c r="AN54" s="301"/>
      <c r="AO54" s="491">
        <f t="shared" si="25"/>
        <v>0</v>
      </c>
      <c r="AP54" s="302"/>
      <c r="AQ54" s="492">
        <f t="shared" si="26"/>
        <v>0</v>
      </c>
      <c r="AR54" s="493">
        <f t="shared" si="5"/>
        <v>0</v>
      </c>
      <c r="AS54" s="299"/>
      <c r="AT54" s="300"/>
      <c r="AU54" s="301"/>
      <c r="AV54" s="491">
        <f t="shared" si="6"/>
        <v>0</v>
      </c>
      <c r="AW54" s="302"/>
      <c r="AX54" s="492">
        <f t="shared" si="27"/>
        <v>0</v>
      </c>
      <c r="AY54" s="493">
        <f t="shared" si="7"/>
        <v>0</v>
      </c>
      <c r="AZ54" s="299"/>
      <c r="BA54" s="300"/>
      <c r="BB54" s="301"/>
      <c r="BC54" s="491">
        <f t="shared" si="8"/>
        <v>0</v>
      </c>
      <c r="BD54" s="302"/>
      <c r="BE54" s="492">
        <f t="shared" si="28"/>
        <v>0</v>
      </c>
      <c r="BF54" s="493">
        <f t="shared" si="9"/>
        <v>0</v>
      </c>
      <c r="BG54" s="299"/>
      <c r="BH54" s="300"/>
      <c r="BI54" s="501"/>
      <c r="BJ54" s="491">
        <f t="shared" si="10"/>
        <v>0</v>
      </c>
      <c r="BK54" s="302"/>
      <c r="BL54" s="492">
        <f t="shared" si="29"/>
        <v>0</v>
      </c>
      <c r="BM54" s="493">
        <f t="shared" si="11"/>
        <v>0</v>
      </c>
      <c r="BN54" s="299"/>
      <c r="BO54" s="300"/>
      <c r="BP54" s="301"/>
      <c r="BQ54" s="491">
        <f t="shared" si="12"/>
        <v>0</v>
      </c>
      <c r="BR54" s="302"/>
      <c r="BS54" s="492">
        <f t="shared" si="30"/>
        <v>0</v>
      </c>
      <c r="BT54" s="698">
        <f t="shared" si="13"/>
        <v>0</v>
      </c>
      <c r="BU54" s="505">
        <f t="shared" si="31"/>
        <v>0</v>
      </c>
      <c r="BV54" s="494">
        <f t="shared" si="31"/>
        <v>0</v>
      </c>
      <c r="BW54" s="493">
        <f t="shared" si="31"/>
        <v>0</v>
      </c>
      <c r="BX54" s="290"/>
      <c r="BY54" s="290"/>
      <c r="BZ54" s="290"/>
      <c r="CA54" s="290"/>
      <c r="CB54" s="290"/>
      <c r="CC54" s="290"/>
      <c r="CD54" s="290"/>
      <c r="CE54" s="290"/>
      <c r="CF54" s="290"/>
      <c r="CG54" s="290"/>
      <c r="CH54" s="290"/>
      <c r="CI54" s="290"/>
      <c r="CJ54" s="290"/>
      <c r="CK54" s="290"/>
      <c r="CL54" s="290"/>
      <c r="CM54" s="290"/>
      <c r="CN54" s="290"/>
      <c r="CO54" s="290"/>
      <c r="CP54" s="290"/>
      <c r="CQ54" s="290"/>
      <c r="CR54" s="290"/>
      <c r="CS54" s="290"/>
      <c r="CT54" s="290"/>
      <c r="CU54" s="290"/>
      <c r="CV54" s="290"/>
      <c r="CW54" s="290"/>
      <c r="CX54" s="290"/>
      <c r="CY54" s="290"/>
      <c r="CZ54" s="290"/>
      <c r="DA54" s="290"/>
      <c r="DB54" s="290"/>
      <c r="DC54" s="290"/>
      <c r="DD54" s="290"/>
      <c r="DE54" s="290"/>
      <c r="DF54" s="290"/>
      <c r="DG54" s="290"/>
      <c r="DH54" s="290"/>
    </row>
    <row r="55" spans="1:112" ht="20.100000000000001" customHeight="1">
      <c r="A55" s="1356"/>
      <c r="B55" s="1189"/>
      <c r="C55" s="299"/>
      <c r="D55" s="300"/>
      <c r="E55" s="301"/>
      <c r="F55" s="491">
        <f t="shared" si="15"/>
        <v>0</v>
      </c>
      <c r="G55" s="429"/>
      <c r="H55" s="492">
        <f t="shared" si="16"/>
        <v>0</v>
      </c>
      <c r="I55" s="493">
        <f t="shared" si="17"/>
        <v>0</v>
      </c>
      <c r="J55" s="138"/>
      <c r="K55" s="428"/>
      <c r="L55" s="133"/>
      <c r="M55" s="491">
        <f t="shared" si="0"/>
        <v>0</v>
      </c>
      <c r="N55" s="429"/>
      <c r="O55" s="492">
        <f t="shared" si="18"/>
        <v>0</v>
      </c>
      <c r="P55" s="493">
        <f t="shared" si="1"/>
        <v>0</v>
      </c>
      <c r="Q55" s="138"/>
      <c r="R55" s="428"/>
      <c r="S55" s="133"/>
      <c r="T55" s="491">
        <f t="shared" si="19"/>
        <v>0</v>
      </c>
      <c r="U55" s="429"/>
      <c r="V55" s="492">
        <f t="shared" si="20"/>
        <v>0</v>
      </c>
      <c r="W55" s="493">
        <f t="shared" si="2"/>
        <v>0</v>
      </c>
      <c r="X55" s="138"/>
      <c r="Y55" s="428"/>
      <c r="Z55" s="133"/>
      <c r="AA55" s="491">
        <f t="shared" si="21"/>
        <v>0</v>
      </c>
      <c r="AB55" s="429"/>
      <c r="AC55" s="492">
        <f t="shared" si="22"/>
        <v>0</v>
      </c>
      <c r="AD55" s="493">
        <f t="shared" si="3"/>
        <v>0</v>
      </c>
      <c r="AE55" s="138"/>
      <c r="AF55" s="428"/>
      <c r="AG55" s="133"/>
      <c r="AH55" s="491">
        <f t="shared" si="23"/>
        <v>0</v>
      </c>
      <c r="AI55" s="429"/>
      <c r="AJ55" s="492">
        <f t="shared" si="24"/>
        <v>0</v>
      </c>
      <c r="AK55" s="493">
        <f t="shared" si="4"/>
        <v>0</v>
      </c>
      <c r="AL55" s="138"/>
      <c r="AM55" s="300"/>
      <c r="AN55" s="301"/>
      <c r="AO55" s="491">
        <f t="shared" si="25"/>
        <v>0</v>
      </c>
      <c r="AP55" s="302"/>
      <c r="AQ55" s="492">
        <f t="shared" si="26"/>
        <v>0</v>
      </c>
      <c r="AR55" s="493">
        <f t="shared" si="5"/>
        <v>0</v>
      </c>
      <c r="AS55" s="299"/>
      <c r="AT55" s="300"/>
      <c r="AU55" s="301"/>
      <c r="AV55" s="491">
        <f t="shared" si="6"/>
        <v>0</v>
      </c>
      <c r="AW55" s="302"/>
      <c r="AX55" s="492">
        <f t="shared" si="27"/>
        <v>0</v>
      </c>
      <c r="AY55" s="493">
        <f t="shared" si="7"/>
        <v>0</v>
      </c>
      <c r="AZ55" s="299"/>
      <c r="BA55" s="300"/>
      <c r="BB55" s="301"/>
      <c r="BC55" s="491">
        <f t="shared" si="8"/>
        <v>0</v>
      </c>
      <c r="BD55" s="302"/>
      <c r="BE55" s="492">
        <f t="shared" si="28"/>
        <v>0</v>
      </c>
      <c r="BF55" s="493">
        <f t="shared" si="9"/>
        <v>0</v>
      </c>
      <c r="BG55" s="299"/>
      <c r="BH55" s="300"/>
      <c r="BI55" s="501"/>
      <c r="BJ55" s="491">
        <f t="shared" si="10"/>
        <v>0</v>
      </c>
      <c r="BK55" s="302"/>
      <c r="BL55" s="492">
        <f t="shared" si="29"/>
        <v>0</v>
      </c>
      <c r="BM55" s="493">
        <f t="shared" si="11"/>
        <v>0</v>
      </c>
      <c r="BN55" s="299"/>
      <c r="BO55" s="300"/>
      <c r="BP55" s="301"/>
      <c r="BQ55" s="491">
        <f t="shared" si="12"/>
        <v>0</v>
      </c>
      <c r="BR55" s="302"/>
      <c r="BS55" s="492">
        <f t="shared" si="30"/>
        <v>0</v>
      </c>
      <c r="BT55" s="698">
        <f t="shared" si="13"/>
        <v>0</v>
      </c>
      <c r="BU55" s="505">
        <f t="shared" si="31"/>
        <v>0</v>
      </c>
      <c r="BV55" s="494">
        <f t="shared" si="31"/>
        <v>0</v>
      </c>
      <c r="BW55" s="493">
        <f t="shared" si="31"/>
        <v>0</v>
      </c>
      <c r="BX55" s="290"/>
      <c r="BY55" s="290"/>
      <c r="BZ55" s="290"/>
      <c r="CA55" s="290"/>
      <c r="CB55" s="290"/>
      <c r="CC55" s="290"/>
      <c r="CD55" s="290"/>
      <c r="CE55" s="290"/>
      <c r="CF55" s="290"/>
      <c r="CG55" s="290"/>
      <c r="CH55" s="290"/>
      <c r="CI55" s="290"/>
      <c r="CJ55" s="290"/>
      <c r="CK55" s="290"/>
      <c r="CL55" s="290"/>
      <c r="CM55" s="290"/>
      <c r="CN55" s="290"/>
      <c r="CO55" s="290"/>
      <c r="CP55" s="290"/>
      <c r="CQ55" s="290"/>
      <c r="CR55" s="290"/>
      <c r="CS55" s="290"/>
      <c r="CT55" s="290"/>
      <c r="CU55" s="290"/>
      <c r="CV55" s="290"/>
      <c r="CW55" s="290"/>
      <c r="CX55" s="290"/>
      <c r="CY55" s="290"/>
      <c r="CZ55" s="290"/>
      <c r="DA55" s="290"/>
      <c r="DB55" s="290"/>
      <c r="DC55" s="290"/>
      <c r="DD55" s="290"/>
      <c r="DE55" s="290"/>
      <c r="DF55" s="290"/>
      <c r="DG55" s="290"/>
      <c r="DH55" s="290"/>
    </row>
    <row r="56" spans="1:112" ht="20.100000000000001" customHeight="1">
      <c r="A56" s="1356"/>
      <c r="B56" s="1189"/>
      <c r="C56" s="299"/>
      <c r="D56" s="300"/>
      <c r="E56" s="301"/>
      <c r="F56" s="491">
        <f t="shared" si="15"/>
        <v>0</v>
      </c>
      <c r="G56" s="302"/>
      <c r="H56" s="492">
        <f t="shared" si="16"/>
        <v>0</v>
      </c>
      <c r="I56" s="493">
        <f t="shared" si="17"/>
        <v>0</v>
      </c>
      <c r="J56" s="299"/>
      <c r="K56" s="300"/>
      <c r="L56" s="301"/>
      <c r="M56" s="491">
        <f t="shared" si="0"/>
        <v>0</v>
      </c>
      <c r="N56" s="302"/>
      <c r="O56" s="492">
        <f t="shared" si="18"/>
        <v>0</v>
      </c>
      <c r="P56" s="493">
        <f t="shared" si="1"/>
        <v>0</v>
      </c>
      <c r="Q56" s="299"/>
      <c r="R56" s="300"/>
      <c r="S56" s="301"/>
      <c r="T56" s="491">
        <f t="shared" si="19"/>
        <v>0</v>
      </c>
      <c r="U56" s="302"/>
      <c r="V56" s="492">
        <f t="shared" si="20"/>
        <v>0</v>
      </c>
      <c r="W56" s="493">
        <f t="shared" si="2"/>
        <v>0</v>
      </c>
      <c r="X56" s="299"/>
      <c r="Y56" s="300"/>
      <c r="Z56" s="301"/>
      <c r="AA56" s="491">
        <f t="shared" si="21"/>
        <v>0</v>
      </c>
      <c r="AB56" s="302"/>
      <c r="AC56" s="492">
        <f t="shared" si="22"/>
        <v>0</v>
      </c>
      <c r="AD56" s="493">
        <f t="shared" si="3"/>
        <v>0</v>
      </c>
      <c r="AE56" s="299"/>
      <c r="AF56" s="300"/>
      <c r="AG56" s="301"/>
      <c r="AH56" s="491">
        <f t="shared" si="23"/>
        <v>0</v>
      </c>
      <c r="AI56" s="302"/>
      <c r="AJ56" s="492">
        <f t="shared" si="24"/>
        <v>0</v>
      </c>
      <c r="AK56" s="493">
        <f t="shared" si="4"/>
        <v>0</v>
      </c>
      <c r="AL56" s="299"/>
      <c r="AM56" s="300"/>
      <c r="AN56" s="301"/>
      <c r="AO56" s="491">
        <f t="shared" si="25"/>
        <v>0</v>
      </c>
      <c r="AP56" s="302"/>
      <c r="AQ56" s="492">
        <f t="shared" si="26"/>
        <v>0</v>
      </c>
      <c r="AR56" s="493">
        <f t="shared" si="5"/>
        <v>0</v>
      </c>
      <c r="AS56" s="299"/>
      <c r="AT56" s="300"/>
      <c r="AU56" s="301"/>
      <c r="AV56" s="491">
        <f t="shared" si="6"/>
        <v>0</v>
      </c>
      <c r="AW56" s="302"/>
      <c r="AX56" s="492">
        <f t="shared" si="27"/>
        <v>0</v>
      </c>
      <c r="AY56" s="493">
        <f t="shared" si="7"/>
        <v>0</v>
      </c>
      <c r="AZ56" s="299"/>
      <c r="BA56" s="300"/>
      <c r="BB56" s="301"/>
      <c r="BC56" s="491">
        <f t="shared" si="8"/>
        <v>0</v>
      </c>
      <c r="BD56" s="302"/>
      <c r="BE56" s="492">
        <f t="shared" si="28"/>
        <v>0</v>
      </c>
      <c r="BF56" s="493">
        <f t="shared" si="9"/>
        <v>0</v>
      </c>
      <c r="BG56" s="299"/>
      <c r="BH56" s="300"/>
      <c r="BI56" s="501"/>
      <c r="BJ56" s="491">
        <f t="shared" si="10"/>
        <v>0</v>
      </c>
      <c r="BK56" s="302"/>
      <c r="BL56" s="492">
        <f t="shared" si="29"/>
        <v>0</v>
      </c>
      <c r="BM56" s="493">
        <f t="shared" si="11"/>
        <v>0</v>
      </c>
      <c r="BN56" s="299"/>
      <c r="BO56" s="300"/>
      <c r="BP56" s="301"/>
      <c r="BQ56" s="491">
        <f t="shared" si="12"/>
        <v>0</v>
      </c>
      <c r="BR56" s="302"/>
      <c r="BS56" s="492">
        <f t="shared" si="30"/>
        <v>0</v>
      </c>
      <c r="BT56" s="698">
        <f t="shared" si="13"/>
        <v>0</v>
      </c>
      <c r="BU56" s="505">
        <f t="shared" si="31"/>
        <v>0</v>
      </c>
      <c r="BV56" s="494">
        <f t="shared" si="31"/>
        <v>0</v>
      </c>
      <c r="BW56" s="493">
        <f t="shared" si="31"/>
        <v>0</v>
      </c>
      <c r="BX56" s="290"/>
      <c r="BY56" s="290"/>
      <c r="BZ56" s="290"/>
      <c r="CA56" s="290"/>
      <c r="CB56" s="290"/>
      <c r="CC56" s="290"/>
      <c r="CD56" s="290"/>
      <c r="CE56" s="290"/>
      <c r="CF56" s="290"/>
      <c r="CG56" s="290"/>
      <c r="CH56" s="290"/>
      <c r="CI56" s="290"/>
      <c r="CJ56" s="290"/>
      <c r="CK56" s="290"/>
      <c r="CL56" s="290"/>
      <c r="CM56" s="290"/>
      <c r="CN56" s="290"/>
      <c r="CO56" s="290"/>
      <c r="CP56" s="290"/>
      <c r="CQ56" s="290"/>
      <c r="CR56" s="290"/>
      <c r="CS56" s="290"/>
      <c r="CT56" s="290"/>
      <c r="CU56" s="290"/>
      <c r="CV56" s="290"/>
      <c r="CW56" s="290"/>
      <c r="CX56" s="290"/>
      <c r="CY56" s="290"/>
      <c r="CZ56" s="290"/>
      <c r="DA56" s="290"/>
      <c r="DB56" s="290"/>
      <c r="DC56" s="290"/>
      <c r="DD56" s="290"/>
      <c r="DE56" s="290"/>
      <c r="DF56" s="290"/>
      <c r="DG56" s="290"/>
      <c r="DH56" s="290"/>
    </row>
    <row r="57" spans="1:112" ht="20.100000000000001" customHeight="1">
      <c r="A57" s="1356"/>
      <c r="B57" s="1189"/>
      <c r="C57" s="299"/>
      <c r="D57" s="300"/>
      <c r="E57" s="301"/>
      <c r="F57" s="491">
        <f t="shared" si="15"/>
        <v>0</v>
      </c>
      <c r="G57" s="302"/>
      <c r="H57" s="492">
        <f t="shared" si="16"/>
        <v>0</v>
      </c>
      <c r="I57" s="493">
        <f t="shared" si="17"/>
        <v>0</v>
      </c>
      <c r="J57" s="299"/>
      <c r="K57" s="428"/>
      <c r="L57" s="301"/>
      <c r="M57" s="491">
        <f t="shared" si="0"/>
        <v>0</v>
      </c>
      <c r="N57" s="429"/>
      <c r="O57" s="492">
        <f t="shared" si="18"/>
        <v>0</v>
      </c>
      <c r="P57" s="493">
        <f t="shared" si="1"/>
        <v>0</v>
      </c>
      <c r="Q57" s="138"/>
      <c r="R57" s="300"/>
      <c r="S57" s="301"/>
      <c r="T57" s="491">
        <f t="shared" si="19"/>
        <v>0</v>
      </c>
      <c r="U57" s="302"/>
      <c r="V57" s="492">
        <f t="shared" si="20"/>
        <v>0</v>
      </c>
      <c r="W57" s="493">
        <f t="shared" si="2"/>
        <v>0</v>
      </c>
      <c r="X57" s="299"/>
      <c r="Y57" s="300"/>
      <c r="Z57" s="133"/>
      <c r="AA57" s="491">
        <f t="shared" si="21"/>
        <v>0</v>
      </c>
      <c r="AB57" s="302"/>
      <c r="AC57" s="492">
        <f t="shared" si="22"/>
        <v>0</v>
      </c>
      <c r="AD57" s="493">
        <f t="shared" si="3"/>
        <v>0</v>
      </c>
      <c r="AE57" s="299"/>
      <c r="AF57" s="428"/>
      <c r="AG57" s="301"/>
      <c r="AH57" s="491">
        <f t="shared" si="23"/>
        <v>0</v>
      </c>
      <c r="AI57" s="429"/>
      <c r="AJ57" s="492">
        <f t="shared" si="24"/>
        <v>0</v>
      </c>
      <c r="AK57" s="493">
        <f t="shared" si="4"/>
        <v>0</v>
      </c>
      <c r="AL57" s="138"/>
      <c r="AM57" s="300"/>
      <c r="AN57" s="301"/>
      <c r="AO57" s="491">
        <f t="shared" si="25"/>
        <v>0</v>
      </c>
      <c r="AP57" s="302"/>
      <c r="AQ57" s="492">
        <f t="shared" si="26"/>
        <v>0</v>
      </c>
      <c r="AR57" s="493">
        <f t="shared" si="5"/>
        <v>0</v>
      </c>
      <c r="AS57" s="299"/>
      <c r="AT57" s="300"/>
      <c r="AU57" s="301"/>
      <c r="AV57" s="491">
        <f t="shared" si="6"/>
        <v>0</v>
      </c>
      <c r="AW57" s="302"/>
      <c r="AX57" s="492">
        <f t="shared" si="27"/>
        <v>0</v>
      </c>
      <c r="AY57" s="493">
        <f t="shared" si="7"/>
        <v>0</v>
      </c>
      <c r="AZ57" s="299"/>
      <c r="BA57" s="300"/>
      <c r="BB57" s="301"/>
      <c r="BC57" s="491">
        <f t="shared" si="8"/>
        <v>0</v>
      </c>
      <c r="BD57" s="302"/>
      <c r="BE57" s="492">
        <f t="shared" si="28"/>
        <v>0</v>
      </c>
      <c r="BF57" s="493">
        <f t="shared" si="9"/>
        <v>0</v>
      </c>
      <c r="BG57" s="299"/>
      <c r="BH57" s="300"/>
      <c r="BI57" s="501"/>
      <c r="BJ57" s="491">
        <f t="shared" si="10"/>
        <v>0</v>
      </c>
      <c r="BK57" s="302"/>
      <c r="BL57" s="492">
        <f t="shared" si="29"/>
        <v>0</v>
      </c>
      <c r="BM57" s="493">
        <f t="shared" si="11"/>
        <v>0</v>
      </c>
      <c r="BN57" s="299"/>
      <c r="BO57" s="300"/>
      <c r="BP57" s="301"/>
      <c r="BQ57" s="491">
        <f t="shared" si="12"/>
        <v>0</v>
      </c>
      <c r="BR57" s="302"/>
      <c r="BS57" s="492">
        <f t="shared" si="30"/>
        <v>0</v>
      </c>
      <c r="BT57" s="698">
        <f t="shared" si="13"/>
        <v>0</v>
      </c>
      <c r="BU57" s="505">
        <f t="shared" si="31"/>
        <v>0</v>
      </c>
      <c r="BV57" s="494">
        <f t="shared" si="31"/>
        <v>0</v>
      </c>
      <c r="BW57" s="493">
        <f t="shared" si="31"/>
        <v>0</v>
      </c>
      <c r="BX57" s="290"/>
      <c r="BY57" s="290"/>
      <c r="BZ57" s="290"/>
      <c r="CA57" s="290"/>
      <c r="CB57" s="290"/>
      <c r="CC57" s="290"/>
      <c r="CD57" s="290"/>
      <c r="CE57" s="290"/>
      <c r="CF57" s="290"/>
      <c r="CG57" s="290"/>
      <c r="CH57" s="290"/>
      <c r="CI57" s="290"/>
      <c r="CJ57" s="290"/>
      <c r="CK57" s="290"/>
      <c r="CL57" s="290"/>
      <c r="CM57" s="290"/>
      <c r="CN57" s="290"/>
      <c r="CO57" s="290"/>
      <c r="CP57" s="290"/>
      <c r="CQ57" s="290"/>
      <c r="CR57" s="290"/>
      <c r="CS57" s="290"/>
      <c r="CT57" s="290"/>
      <c r="CU57" s="290"/>
      <c r="CV57" s="290"/>
      <c r="CW57" s="290"/>
      <c r="CX57" s="290"/>
      <c r="CY57" s="290"/>
      <c r="CZ57" s="290"/>
      <c r="DA57" s="290"/>
      <c r="DB57" s="290"/>
      <c r="DC57" s="290"/>
      <c r="DD57" s="290"/>
      <c r="DE57" s="290"/>
      <c r="DF57" s="290"/>
      <c r="DG57" s="290"/>
      <c r="DH57" s="290"/>
    </row>
    <row r="58" spans="1:112" s="56" customFormat="1" ht="20.100000000000001" customHeight="1">
      <c r="A58" s="1437"/>
      <c r="B58" s="1438"/>
      <c r="C58" s="1397" t="s">
        <v>319</v>
      </c>
      <c r="D58" s="1398"/>
      <c r="E58" s="1398"/>
      <c r="F58" s="1399"/>
      <c r="G58" s="494">
        <f>ROUND(SUM(G15:G57),0)</f>
        <v>0</v>
      </c>
      <c r="H58" s="492">
        <f>ROUND(SUM(H15:H57),0)</f>
        <v>0</v>
      </c>
      <c r="I58" s="495">
        <f>ROUND(SUM(I15:I57),0)</f>
        <v>0</v>
      </c>
      <c r="J58" s="1397" t="s">
        <v>319</v>
      </c>
      <c r="K58" s="1398"/>
      <c r="L58" s="1398"/>
      <c r="M58" s="1399"/>
      <c r="N58" s="494">
        <f>ROUND(SUM(N15:N57),0)</f>
        <v>0</v>
      </c>
      <c r="O58" s="492">
        <f>ROUND(SUM(O15:O57),0)</f>
        <v>0</v>
      </c>
      <c r="P58" s="495">
        <f>ROUND(SUM(P15:P57),0)</f>
        <v>0</v>
      </c>
      <c r="Q58" s="1397" t="s">
        <v>319</v>
      </c>
      <c r="R58" s="1398"/>
      <c r="S58" s="1398"/>
      <c r="T58" s="1399"/>
      <c r="U58" s="494">
        <f>ROUND(SUM(U15:U57),0)</f>
        <v>0</v>
      </c>
      <c r="V58" s="492">
        <f>ROUND(SUM(V15:V57),0)</f>
        <v>0</v>
      </c>
      <c r="W58" s="495">
        <f>ROUND(SUM(W15:W57),0)</f>
        <v>0</v>
      </c>
      <c r="X58" s="1397" t="s">
        <v>319</v>
      </c>
      <c r="Y58" s="1398"/>
      <c r="Z58" s="1398"/>
      <c r="AA58" s="1399"/>
      <c r="AB58" s="494">
        <f>ROUND(SUM(AB15:AB57),0)</f>
        <v>0</v>
      </c>
      <c r="AC58" s="492">
        <f>ROUND(SUM(AC15:AC57),0)</f>
        <v>0</v>
      </c>
      <c r="AD58" s="495">
        <f>ROUND(SUM(AD15:AD57),0)</f>
        <v>0</v>
      </c>
      <c r="AE58" s="1397" t="s">
        <v>319</v>
      </c>
      <c r="AF58" s="1398"/>
      <c r="AG58" s="1398"/>
      <c r="AH58" s="1399"/>
      <c r="AI58" s="494">
        <f>ROUND(SUM(AI15:AI57),0)</f>
        <v>0</v>
      </c>
      <c r="AJ58" s="492">
        <f>ROUND(SUM(AJ15:AJ57),0)</f>
        <v>0</v>
      </c>
      <c r="AK58" s="495">
        <f>SUM(AK15:AK57)</f>
        <v>0</v>
      </c>
      <c r="AL58" s="1397" t="s">
        <v>319</v>
      </c>
      <c r="AM58" s="1398"/>
      <c r="AN58" s="1398"/>
      <c r="AO58" s="1399"/>
      <c r="AP58" s="494">
        <f>ROUND(SUM(AP15:AP57),0)</f>
        <v>0</v>
      </c>
      <c r="AQ58" s="492">
        <f>ROUND(SUM(AQ15:AQ57),0)</f>
        <v>0</v>
      </c>
      <c r="AR58" s="495">
        <f>ROUND(SUM(AR15:AR57),0)</f>
        <v>0</v>
      </c>
      <c r="AS58" s="1397" t="s">
        <v>319</v>
      </c>
      <c r="AT58" s="1398"/>
      <c r="AU58" s="1398"/>
      <c r="AV58" s="1399"/>
      <c r="AW58" s="494">
        <f>ROUND(SUM(AW15:AW57),0)</f>
        <v>0</v>
      </c>
      <c r="AX58" s="492">
        <f>ROUND(SUM(AX15:AX57),0)</f>
        <v>0</v>
      </c>
      <c r="AY58" s="495">
        <f>ROUND(SUM(AY15:AY57),0)</f>
        <v>0</v>
      </c>
      <c r="AZ58" s="1397" t="s">
        <v>319</v>
      </c>
      <c r="BA58" s="1398"/>
      <c r="BB58" s="1398"/>
      <c r="BC58" s="1399"/>
      <c r="BD58" s="494">
        <f>ROUND(SUM(BD15:BD57),0)</f>
        <v>0</v>
      </c>
      <c r="BE58" s="492">
        <f>ROUND(SUM(BE15:BE57),0)</f>
        <v>0</v>
      </c>
      <c r="BF58" s="495">
        <f>ROUND(SUM(BF15:BF57),0)</f>
        <v>0</v>
      </c>
      <c r="BG58" s="1397" t="s">
        <v>319</v>
      </c>
      <c r="BH58" s="1398"/>
      <c r="BI58" s="1398"/>
      <c r="BJ58" s="1399"/>
      <c r="BK58" s="494">
        <f>ROUND(SUM(BK15:BK57),0)</f>
        <v>0</v>
      </c>
      <c r="BL58" s="492">
        <f>ROUND(SUM(BL15:BL57),0)</f>
        <v>0</v>
      </c>
      <c r="BM58" s="495">
        <f>ROUND(SUM(BM15:BM57),0)</f>
        <v>0</v>
      </c>
      <c r="BN58" s="1397" t="s">
        <v>319</v>
      </c>
      <c r="BO58" s="1398"/>
      <c r="BP58" s="1398"/>
      <c r="BQ58" s="1399"/>
      <c r="BR58" s="494">
        <f>ROUND(SUM(BR15:BR57),0)</f>
        <v>0</v>
      </c>
      <c r="BS58" s="492">
        <f>ROUND(SUM(BS15:BS57),0)</f>
        <v>0</v>
      </c>
      <c r="BT58" s="699">
        <f>ROUND(SUM(BT15:BT57),0)</f>
        <v>0</v>
      </c>
      <c r="BU58" s="506">
        <f>SUM(BU15:BU57)</f>
        <v>0</v>
      </c>
      <c r="BV58" s="494">
        <f t="shared" ref="BV58:BW58" si="32">SUM(BV15:BV57)</f>
        <v>0</v>
      </c>
      <c r="BW58" s="495">
        <f t="shared" si="32"/>
        <v>0</v>
      </c>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row>
    <row r="59" spans="1:112" s="56" customFormat="1" ht="20.100000000000001" customHeight="1">
      <c r="A59" s="1439" t="s">
        <v>320</v>
      </c>
      <c r="B59" s="1440"/>
      <c r="C59" s="1395"/>
      <c r="D59" s="1395"/>
      <c r="E59" s="1396"/>
      <c r="F59" s="499">
        <f>SUM(F15:F57)</f>
        <v>0</v>
      </c>
      <c r="G59" s="714"/>
      <c r="H59" s="715"/>
      <c r="I59" s="716"/>
      <c r="J59" s="1394"/>
      <c r="K59" s="1395"/>
      <c r="L59" s="1396"/>
      <c r="M59" s="499">
        <f>SUM(M15:M57)</f>
        <v>0</v>
      </c>
      <c r="N59" s="714"/>
      <c r="O59" s="715"/>
      <c r="P59" s="716"/>
      <c r="Q59" s="1394"/>
      <c r="R59" s="1395"/>
      <c r="S59" s="1396"/>
      <c r="T59" s="499">
        <f>SUM(T15:T57)</f>
        <v>0</v>
      </c>
      <c r="U59" s="714"/>
      <c r="V59" s="715"/>
      <c r="W59" s="716"/>
      <c r="X59" s="1394"/>
      <c r="Y59" s="1395"/>
      <c r="Z59" s="1396"/>
      <c r="AA59" s="499">
        <f>SUM(AA15:AA57)</f>
        <v>0</v>
      </c>
      <c r="AB59" s="714"/>
      <c r="AC59" s="715"/>
      <c r="AD59" s="716"/>
      <c r="AE59" s="1394"/>
      <c r="AF59" s="1395"/>
      <c r="AG59" s="1396"/>
      <c r="AH59" s="499"/>
      <c r="AI59" s="714"/>
      <c r="AJ59" s="715"/>
      <c r="AK59" s="716"/>
      <c r="AL59" s="1394"/>
      <c r="AM59" s="1395"/>
      <c r="AN59" s="1396"/>
      <c r="AO59" s="499">
        <f>SUM(AO15:AO57)</f>
        <v>0</v>
      </c>
      <c r="AP59" s="714"/>
      <c r="AQ59" s="715"/>
      <c r="AR59" s="716"/>
      <c r="AS59" s="1394"/>
      <c r="AT59" s="1395"/>
      <c r="AU59" s="1396"/>
      <c r="AV59" s="499">
        <f>SUM(AV15:AV57)</f>
        <v>0</v>
      </c>
      <c r="AW59" s="714"/>
      <c r="AX59" s="715"/>
      <c r="AY59" s="716"/>
      <c r="AZ59" s="1394"/>
      <c r="BA59" s="1395"/>
      <c r="BB59" s="1396"/>
      <c r="BC59" s="499">
        <f>SUM(BC15:BC57)</f>
        <v>0</v>
      </c>
      <c r="BD59" s="714"/>
      <c r="BE59" s="715"/>
      <c r="BF59" s="716"/>
      <c r="BG59" s="1394"/>
      <c r="BH59" s="1395"/>
      <c r="BI59" s="1396"/>
      <c r="BJ59" s="499">
        <f>SUM(BJ15:BJ57)</f>
        <v>0</v>
      </c>
      <c r="BK59" s="714"/>
      <c r="BL59" s="715"/>
      <c r="BM59" s="716"/>
      <c r="BN59" s="1394"/>
      <c r="BO59" s="1395"/>
      <c r="BP59" s="1396"/>
      <c r="BQ59" s="499">
        <f>SUM(BQ15:BQ57)</f>
        <v>0</v>
      </c>
      <c r="BR59" s="714"/>
      <c r="BS59" s="715"/>
      <c r="BT59" s="714"/>
      <c r="BU59" s="333"/>
      <c r="BV59" s="334"/>
      <c r="BW59" s="71"/>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row>
    <row r="60" spans="1:112" ht="20.100000000000001" customHeight="1">
      <c r="A60" s="1441" t="s">
        <v>321</v>
      </c>
      <c r="B60" s="1442"/>
      <c r="C60" s="306"/>
      <c r="D60" s="306"/>
      <c r="E60" s="306"/>
      <c r="F60" s="623"/>
      <c r="G60" s="308"/>
      <c r="H60" s="500">
        <f>I60-G60</f>
        <v>0</v>
      </c>
      <c r="I60" s="309"/>
      <c r="J60" s="305"/>
      <c r="K60" s="134"/>
      <c r="L60" s="306"/>
      <c r="M60" s="623"/>
      <c r="N60" s="430"/>
      <c r="O60" s="500">
        <f>P60-N60</f>
        <v>0</v>
      </c>
      <c r="P60" s="309"/>
      <c r="Q60" s="139"/>
      <c r="R60" s="306"/>
      <c r="S60" s="306"/>
      <c r="T60" s="626"/>
      <c r="U60" s="308"/>
      <c r="V60" s="500">
        <f>W60-U60</f>
        <v>0</v>
      </c>
      <c r="W60" s="309"/>
      <c r="X60" s="305"/>
      <c r="Y60" s="306"/>
      <c r="Z60" s="134"/>
      <c r="AA60" s="623"/>
      <c r="AB60" s="308"/>
      <c r="AC60" s="500">
        <f>AD60-AB60</f>
        <v>0</v>
      </c>
      <c r="AD60" s="309"/>
      <c r="AE60" s="305"/>
      <c r="AF60" s="134"/>
      <c r="AG60" s="306"/>
      <c r="AH60" s="623"/>
      <c r="AI60" s="430"/>
      <c r="AJ60" s="366">
        <f>AK60-AI60</f>
        <v>0</v>
      </c>
      <c r="AK60" s="309"/>
      <c r="AL60" s="139"/>
      <c r="AM60" s="306"/>
      <c r="AN60" s="306"/>
      <c r="AO60" s="623"/>
      <c r="AP60" s="308"/>
      <c r="AQ60" s="366">
        <f>AR60-AP60</f>
        <v>0</v>
      </c>
      <c r="AR60" s="309"/>
      <c r="AS60" s="305"/>
      <c r="AT60" s="306"/>
      <c r="AU60" s="306"/>
      <c r="AV60" s="623"/>
      <c r="AW60" s="308"/>
      <c r="AX60" s="366">
        <f>AY60-AW60</f>
        <v>0</v>
      </c>
      <c r="AY60" s="309"/>
      <c r="AZ60" s="305"/>
      <c r="BA60" s="306"/>
      <c r="BB60" s="306"/>
      <c r="BC60" s="307"/>
      <c r="BD60" s="308"/>
      <c r="BE60" s="366">
        <f>BF60-BD60</f>
        <v>0</v>
      </c>
      <c r="BF60" s="309"/>
      <c r="BG60" s="305"/>
      <c r="BH60" s="306"/>
      <c r="BI60" s="306"/>
      <c r="BJ60" s="623"/>
      <c r="BK60" s="308"/>
      <c r="BL60" s="366">
        <f>BM60-BK60</f>
        <v>0</v>
      </c>
      <c r="BM60" s="309"/>
      <c r="BN60" s="305"/>
      <c r="BO60" s="306"/>
      <c r="BP60" s="306"/>
      <c r="BQ60" s="623"/>
      <c r="BR60" s="308"/>
      <c r="BS60" s="366">
        <f>BT60-BR60</f>
        <v>0</v>
      </c>
      <c r="BT60" s="700"/>
      <c r="BU60" s="337"/>
      <c r="BV60" s="334"/>
      <c r="BW60" s="64"/>
      <c r="BX60" s="290"/>
      <c r="BY60" s="290"/>
      <c r="BZ60" s="290"/>
      <c r="CA60" s="290"/>
      <c r="CB60" s="290"/>
      <c r="CC60" s="290"/>
      <c r="CD60" s="290"/>
      <c r="CE60" s="290"/>
      <c r="CF60" s="290"/>
      <c r="CG60" s="290"/>
      <c r="CH60" s="290"/>
      <c r="CI60" s="290"/>
      <c r="CJ60" s="290"/>
      <c r="CK60" s="290"/>
      <c r="CL60" s="290"/>
      <c r="CM60" s="290"/>
      <c r="CN60" s="290"/>
      <c r="CO60" s="290"/>
      <c r="CP60" s="290"/>
      <c r="CQ60" s="290"/>
      <c r="CR60" s="290"/>
      <c r="CS60" s="290"/>
      <c r="CT60" s="290"/>
      <c r="CU60" s="290"/>
      <c r="CV60" s="290"/>
      <c r="CW60" s="290"/>
      <c r="CX60" s="290"/>
      <c r="CY60" s="290"/>
      <c r="CZ60" s="290"/>
      <c r="DA60" s="290"/>
      <c r="DB60" s="290"/>
      <c r="DC60" s="290"/>
      <c r="DD60" s="290"/>
      <c r="DE60" s="290"/>
      <c r="DF60" s="290"/>
      <c r="DG60" s="290"/>
      <c r="DH60" s="290"/>
    </row>
    <row r="61" spans="1:112" s="56" customFormat="1" ht="20.100000000000001" customHeight="1">
      <c r="A61" s="1441" t="s">
        <v>322</v>
      </c>
      <c r="B61" s="1442"/>
      <c r="C61" s="711"/>
      <c r="D61" s="61"/>
      <c r="E61" s="72"/>
      <c r="F61" s="624"/>
      <c r="G61" s="689">
        <f>ROUND(G58*G60,0)</f>
        <v>0</v>
      </c>
      <c r="H61" s="492">
        <f>I61-G61</f>
        <v>0</v>
      </c>
      <c r="I61" s="690">
        <f>ROUND(I58*I60,0)</f>
        <v>0</v>
      </c>
      <c r="J61" s="335"/>
      <c r="K61" s="61"/>
      <c r="L61" s="72"/>
      <c r="M61" s="624"/>
      <c r="N61" s="689">
        <f>ROUND(N58*N60,0)</f>
        <v>0</v>
      </c>
      <c r="O61" s="492">
        <f>P61-N61</f>
        <v>0</v>
      </c>
      <c r="P61" s="690">
        <f>ROUND(P58*P60,0)</f>
        <v>0</v>
      </c>
      <c r="Q61" s="335"/>
      <c r="R61" s="61"/>
      <c r="S61" s="72"/>
      <c r="T61" s="624"/>
      <c r="U61" s="689">
        <f>ROUND(U58*U60,0)</f>
        <v>0</v>
      </c>
      <c r="V61" s="492">
        <f>W61-U61</f>
        <v>0</v>
      </c>
      <c r="W61" s="690">
        <f>ROUND(W58*W60,0)</f>
        <v>0</v>
      </c>
      <c r="X61" s="335"/>
      <c r="Y61" s="61"/>
      <c r="Z61" s="72"/>
      <c r="AA61" s="624"/>
      <c r="AB61" s="689">
        <f>ROUND(AB58*AB60,0)</f>
        <v>0</v>
      </c>
      <c r="AC61" s="492">
        <f>AD61-AB61</f>
        <v>0</v>
      </c>
      <c r="AD61" s="690">
        <f>ROUND(AD58*AD60,0)</f>
        <v>0</v>
      </c>
      <c r="AE61" s="335"/>
      <c r="AF61" s="61"/>
      <c r="AG61" s="72"/>
      <c r="AH61" s="624"/>
      <c r="AI61" s="689">
        <f>ROUND(AI58*AI60,0)</f>
        <v>0</v>
      </c>
      <c r="AJ61" s="492">
        <f>AK61-AI61</f>
        <v>0</v>
      </c>
      <c r="AK61" s="690">
        <f>ROUND(AK58*AK60,0)</f>
        <v>0</v>
      </c>
      <c r="AL61" s="335"/>
      <c r="AM61" s="61"/>
      <c r="AN61" s="72"/>
      <c r="AO61" s="624"/>
      <c r="AP61" s="655">
        <f>ROUND(AP58*AP60,0)</f>
        <v>0</v>
      </c>
      <c r="AQ61" s="496">
        <f>AR61-AP61</f>
        <v>0</v>
      </c>
      <c r="AR61" s="577">
        <f>ROUND(AR58*AR60,0)</f>
        <v>0</v>
      </c>
      <c r="AS61" s="335"/>
      <c r="AT61" s="61"/>
      <c r="AU61" s="72"/>
      <c r="AV61" s="624"/>
      <c r="AW61" s="689">
        <f>ROUND(AW58*AW60,0)</f>
        <v>0</v>
      </c>
      <c r="AX61" s="492">
        <f>AY61-AW61</f>
        <v>0</v>
      </c>
      <c r="AY61" s="690">
        <f>ROUND(AY58*AY60,0)</f>
        <v>0</v>
      </c>
      <c r="AZ61" s="335"/>
      <c r="BA61" s="61"/>
      <c r="BB61" s="72"/>
      <c r="BC61" s="819"/>
      <c r="BD61" s="689">
        <f>ROUND(BD58*BD60,0)</f>
        <v>0</v>
      </c>
      <c r="BE61" s="492">
        <f>BF61-BD61</f>
        <v>0</v>
      </c>
      <c r="BF61" s="690">
        <f>ROUND(BF58*BF60,0)</f>
        <v>0</v>
      </c>
      <c r="BG61" s="335"/>
      <c r="BH61" s="61"/>
      <c r="BI61" s="72"/>
      <c r="BJ61" s="624"/>
      <c r="BK61" s="689">
        <f>ROUND(BK58*BK60,0)</f>
        <v>0</v>
      </c>
      <c r="BL61" s="492">
        <f>BM61-BK61</f>
        <v>0</v>
      </c>
      <c r="BM61" s="690">
        <f>ROUND(BM58*BM60,0)</f>
        <v>0</v>
      </c>
      <c r="BN61" s="335"/>
      <c r="BO61" s="61"/>
      <c r="BP61" s="72"/>
      <c r="BQ61" s="624"/>
      <c r="BR61" s="689">
        <f>ROUND(BR58*BR60,0)</f>
        <v>0</v>
      </c>
      <c r="BS61" s="492">
        <f>BT61-BR61</f>
        <v>0</v>
      </c>
      <c r="BT61" s="701">
        <f>ROUND(BT58*BT60,0)</f>
        <v>0</v>
      </c>
      <c r="BU61" s="506">
        <f t="shared" ref="BU61:BW62" si="33">SUM(G61,N61,U61,AB61,AI61,AP61,AW61,BD61,BK61,BR61)</f>
        <v>0</v>
      </c>
      <c r="BV61" s="691">
        <f t="shared" si="33"/>
        <v>0</v>
      </c>
      <c r="BW61" s="495">
        <f t="shared" si="33"/>
        <v>0</v>
      </c>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row>
    <row r="62" spans="1:112" s="56" customFormat="1" ht="16.5" thickBot="1">
      <c r="A62" s="1435" t="s">
        <v>323</v>
      </c>
      <c r="B62" s="1436"/>
      <c r="C62" s="712"/>
      <c r="D62" s="140"/>
      <c r="E62" s="140"/>
      <c r="F62" s="625"/>
      <c r="G62" s="656">
        <f>G58+G61</f>
        <v>0</v>
      </c>
      <c r="H62" s="497">
        <f>H58+H61</f>
        <v>0</v>
      </c>
      <c r="I62" s="498">
        <f>I58+I61</f>
        <v>0</v>
      </c>
      <c r="J62" s="336"/>
      <c r="K62" s="140"/>
      <c r="L62" s="140"/>
      <c r="M62" s="625"/>
      <c r="N62" s="656">
        <f>N58+N61</f>
        <v>0</v>
      </c>
      <c r="O62" s="497">
        <f>O58+O61</f>
        <v>0</v>
      </c>
      <c r="P62" s="498">
        <f>P58+P61</f>
        <v>0</v>
      </c>
      <c r="Q62" s="336"/>
      <c r="R62" s="140"/>
      <c r="S62" s="140"/>
      <c r="T62" s="625"/>
      <c r="U62" s="656">
        <f>U58+U61</f>
        <v>0</v>
      </c>
      <c r="V62" s="497">
        <f>V58+V61</f>
        <v>0</v>
      </c>
      <c r="W62" s="498">
        <f>W58+W61</f>
        <v>0</v>
      </c>
      <c r="X62" s="336"/>
      <c r="Y62" s="140"/>
      <c r="Z62" s="140"/>
      <c r="AA62" s="625"/>
      <c r="AB62" s="656">
        <f>AB58+AB61</f>
        <v>0</v>
      </c>
      <c r="AC62" s="497">
        <f>AC58+AC61</f>
        <v>0</v>
      </c>
      <c r="AD62" s="498">
        <f>AD58+AD61</f>
        <v>0</v>
      </c>
      <c r="AE62" s="336"/>
      <c r="AF62" s="140"/>
      <c r="AG62" s="140"/>
      <c r="AH62" s="625"/>
      <c r="AI62" s="656">
        <f>AI58+AI61</f>
        <v>0</v>
      </c>
      <c r="AJ62" s="497">
        <f>AJ58+AJ61</f>
        <v>0</v>
      </c>
      <c r="AK62" s="498">
        <f>AK58+AK61</f>
        <v>0</v>
      </c>
      <c r="AL62" s="336"/>
      <c r="AM62" s="140"/>
      <c r="AN62" s="140"/>
      <c r="AO62" s="625"/>
      <c r="AP62" s="656">
        <f>AP58+AP61</f>
        <v>0</v>
      </c>
      <c r="AQ62" s="497">
        <f>AQ58+AQ61</f>
        <v>0</v>
      </c>
      <c r="AR62" s="498">
        <f>AR58+AR61</f>
        <v>0</v>
      </c>
      <c r="AS62" s="336"/>
      <c r="AT62" s="140"/>
      <c r="AU62" s="140"/>
      <c r="AV62" s="625"/>
      <c r="AW62" s="656">
        <f>AW58+AW61</f>
        <v>0</v>
      </c>
      <c r="AX62" s="497">
        <f>AX58+AX61</f>
        <v>0</v>
      </c>
      <c r="AY62" s="498">
        <f>AY58+AY61</f>
        <v>0</v>
      </c>
      <c r="AZ62" s="336"/>
      <c r="BA62" s="140"/>
      <c r="BB62" s="140"/>
      <c r="BC62" s="141"/>
      <c r="BD62" s="656">
        <f>BD58+BD61</f>
        <v>0</v>
      </c>
      <c r="BE62" s="497">
        <f>BE58+BE61</f>
        <v>0</v>
      </c>
      <c r="BF62" s="498">
        <f>BF58+BF61</f>
        <v>0</v>
      </c>
      <c r="BG62" s="336"/>
      <c r="BH62" s="140"/>
      <c r="BI62" s="140"/>
      <c r="BJ62" s="625"/>
      <c r="BK62" s="656">
        <f>BK58+BK61</f>
        <v>0</v>
      </c>
      <c r="BL62" s="497">
        <f>BL58+BL61</f>
        <v>0</v>
      </c>
      <c r="BM62" s="498">
        <f>BM58+BM61</f>
        <v>0</v>
      </c>
      <c r="BN62" s="336"/>
      <c r="BO62" s="140"/>
      <c r="BP62" s="140"/>
      <c r="BQ62" s="625"/>
      <c r="BR62" s="656">
        <f>BR58+BR61</f>
        <v>0</v>
      </c>
      <c r="BS62" s="497">
        <f>BS58+BS61</f>
        <v>0</v>
      </c>
      <c r="BT62" s="702">
        <f>BT58+BT61</f>
        <v>0</v>
      </c>
      <c r="BU62" s="502">
        <f t="shared" si="33"/>
        <v>0</v>
      </c>
      <c r="BV62" s="503">
        <f t="shared" si="33"/>
        <v>0</v>
      </c>
      <c r="BW62" s="504">
        <f t="shared" si="33"/>
        <v>0</v>
      </c>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row>
    <row r="63" spans="1:112">
      <c r="A63" s="713"/>
      <c r="B63" s="713"/>
      <c r="C63" s="310"/>
      <c r="D63" s="311"/>
      <c r="E63" s="311"/>
      <c r="F63" s="311"/>
      <c r="G63" s="312"/>
      <c r="H63" s="313"/>
      <c r="I63" s="312"/>
      <c r="J63" s="312"/>
      <c r="K63" s="312"/>
      <c r="L63" s="312"/>
      <c r="M63" s="312"/>
      <c r="N63" s="312"/>
      <c r="O63" s="313"/>
      <c r="P63" s="312"/>
      <c r="Q63" s="312"/>
      <c r="R63" s="312"/>
      <c r="S63" s="312"/>
      <c r="T63" s="312"/>
      <c r="U63" s="312"/>
      <c r="V63" s="313"/>
      <c r="W63" s="312"/>
      <c r="X63" s="312"/>
      <c r="Y63" s="312"/>
      <c r="Z63" s="312"/>
      <c r="AA63" s="312"/>
      <c r="AB63" s="312"/>
      <c r="AC63" s="313"/>
      <c r="AD63" s="312"/>
      <c r="AE63" s="312"/>
      <c r="AF63" s="312"/>
      <c r="AG63" s="312"/>
      <c r="AH63" s="312"/>
      <c r="AI63" s="312"/>
      <c r="AJ63" s="313"/>
      <c r="AK63" s="312"/>
      <c r="AL63" s="312"/>
      <c r="AM63" s="312"/>
      <c r="AN63" s="312"/>
      <c r="AO63" s="312"/>
      <c r="AP63" s="312"/>
      <c r="AQ63" s="313"/>
      <c r="AR63" s="312"/>
      <c r="AS63" s="312"/>
      <c r="AT63" s="312"/>
      <c r="AU63" s="312"/>
      <c r="AV63" s="312"/>
      <c r="AW63" s="312"/>
      <c r="AX63" s="313"/>
      <c r="AY63" s="312"/>
      <c r="AZ63" s="312"/>
      <c r="BA63" s="312"/>
      <c r="BB63" s="312"/>
      <c r="BC63" s="312"/>
      <c r="BD63" s="312"/>
      <c r="BE63" s="313"/>
      <c r="BF63" s="312"/>
      <c r="BG63" s="312"/>
      <c r="BH63" s="312"/>
      <c r="BI63" s="312"/>
      <c r="BJ63" s="312"/>
      <c r="BK63" s="312"/>
      <c r="BL63" s="313"/>
      <c r="BM63" s="312"/>
      <c r="BN63" s="312"/>
      <c r="BO63" s="312"/>
      <c r="BP63" s="312"/>
      <c r="BQ63" s="312"/>
      <c r="BR63" s="312"/>
      <c r="BS63" s="313"/>
      <c r="BT63" s="312"/>
      <c r="BU63" s="167"/>
      <c r="BV63" s="167"/>
      <c r="BW63" s="168"/>
      <c r="BX63" s="290"/>
      <c r="BY63" s="290"/>
      <c r="BZ63" s="290"/>
      <c r="CA63" s="290"/>
      <c r="CB63" s="290"/>
      <c r="CC63" s="290"/>
      <c r="CD63" s="290"/>
      <c r="CE63" s="290"/>
      <c r="CF63" s="290"/>
      <c r="CG63" s="290"/>
      <c r="CH63" s="290"/>
      <c r="CI63" s="290"/>
      <c r="CJ63" s="290"/>
      <c r="CK63" s="290"/>
      <c r="CL63" s="290"/>
      <c r="CM63" s="290"/>
      <c r="CN63" s="290"/>
      <c r="CO63" s="290"/>
      <c r="CP63" s="290"/>
      <c r="CQ63" s="290"/>
      <c r="CR63" s="290"/>
      <c r="CS63" s="290"/>
      <c r="CT63" s="290"/>
      <c r="CU63" s="290"/>
      <c r="CV63" s="290"/>
      <c r="CW63" s="290"/>
      <c r="CX63" s="290"/>
      <c r="CY63" s="290"/>
      <c r="CZ63" s="290"/>
      <c r="DA63" s="290"/>
      <c r="DB63" s="290"/>
      <c r="DC63" s="290"/>
      <c r="DD63" s="290"/>
      <c r="DE63" s="290"/>
      <c r="DF63" s="290"/>
      <c r="DG63" s="290"/>
      <c r="DH63" s="290"/>
    </row>
    <row r="64" spans="1:112">
      <c r="A64" s="314"/>
      <c r="B64" s="251"/>
      <c r="C64" s="293"/>
      <c r="D64" s="295"/>
      <c r="E64" s="295"/>
      <c r="F64" s="61"/>
      <c r="G64" s="56"/>
      <c r="H64" s="289"/>
      <c r="I64" s="56"/>
      <c r="J64" s="56"/>
      <c r="K64" s="56"/>
      <c r="L64" s="56"/>
      <c r="M64" s="56"/>
      <c r="N64" s="56"/>
      <c r="O64" s="289"/>
      <c r="P64" s="56"/>
      <c r="Q64" s="56"/>
      <c r="R64" s="56"/>
      <c r="S64" s="56"/>
      <c r="T64" s="56"/>
      <c r="U64" s="56"/>
      <c r="V64" s="289"/>
      <c r="W64" s="56"/>
      <c r="X64" s="56"/>
      <c r="Y64" s="56"/>
      <c r="Z64" s="56"/>
      <c r="AA64" s="56"/>
      <c r="AB64" s="56"/>
      <c r="AC64" s="289"/>
      <c r="AD64" s="56"/>
      <c r="AE64" s="56"/>
      <c r="AF64" s="56"/>
      <c r="AG64" s="56"/>
      <c r="AH64" s="56"/>
      <c r="AI64" s="56"/>
      <c r="AJ64" s="289"/>
      <c r="AK64" s="56"/>
      <c r="AL64" s="56"/>
      <c r="BN64" s="251"/>
      <c r="BO64" s="251"/>
      <c r="BP64" s="251"/>
      <c r="BS64" s="292"/>
      <c r="BU64" s="56"/>
      <c r="BV64" s="56"/>
      <c r="BW64" s="67"/>
      <c r="BX64" s="290"/>
      <c r="BY64" s="290"/>
      <c r="BZ64" s="290"/>
      <c r="CA64" s="290"/>
      <c r="CB64" s="290"/>
      <c r="CC64" s="290"/>
      <c r="CD64" s="290"/>
      <c r="CE64" s="290"/>
      <c r="CF64" s="290"/>
      <c r="CG64" s="290"/>
      <c r="CH64" s="290"/>
      <c r="CI64" s="290"/>
      <c r="CJ64" s="290"/>
      <c r="CK64" s="290"/>
      <c r="CL64" s="290"/>
      <c r="CM64" s="290"/>
      <c r="CN64" s="290"/>
      <c r="CO64" s="290"/>
      <c r="CP64" s="290"/>
      <c r="CQ64" s="290"/>
      <c r="CR64" s="290"/>
      <c r="CS64" s="290"/>
      <c r="CT64" s="290"/>
      <c r="CU64" s="290"/>
      <c r="CV64" s="290"/>
      <c r="CW64" s="290"/>
      <c r="CX64" s="290"/>
      <c r="CY64" s="290"/>
      <c r="CZ64" s="290"/>
      <c r="DA64" s="290"/>
      <c r="DB64" s="290"/>
      <c r="DC64" s="290"/>
      <c r="DD64" s="290"/>
      <c r="DE64" s="290"/>
      <c r="DF64" s="290"/>
      <c r="DG64" s="290"/>
      <c r="DH64" s="290"/>
    </row>
    <row r="65" spans="1:112" ht="20.100000000000001" customHeight="1">
      <c r="A65" s="292"/>
      <c r="B65" s="292"/>
      <c r="C65" s="292"/>
      <c r="D65" s="292"/>
      <c r="E65" s="292"/>
      <c r="F65" s="289"/>
      <c r="G65" s="292"/>
      <c r="H65" s="289"/>
      <c r="I65" s="289"/>
      <c r="J65" s="292"/>
      <c r="K65" s="289"/>
      <c r="L65" s="289"/>
      <c r="M65" s="292"/>
      <c r="N65" s="289"/>
      <c r="O65" s="289"/>
      <c r="P65" s="292"/>
      <c r="Q65" s="289"/>
      <c r="R65" s="289"/>
      <c r="S65" s="292"/>
      <c r="T65" s="289"/>
      <c r="U65" s="289"/>
      <c r="W65" s="289"/>
      <c r="X65" s="289"/>
      <c r="Y65" s="292"/>
      <c r="Z65" s="289"/>
      <c r="AA65" s="289"/>
      <c r="AB65" s="292"/>
      <c r="AC65" s="289"/>
      <c r="AD65" s="289"/>
      <c r="AE65" s="292"/>
      <c r="AF65" s="289"/>
      <c r="AG65" s="289"/>
      <c r="AH65" s="292"/>
      <c r="AI65" s="289"/>
      <c r="AJ65" s="289"/>
      <c r="AK65" s="292"/>
      <c r="AL65" s="289"/>
      <c r="AM65" s="292"/>
      <c r="AN65" s="292"/>
      <c r="AO65" s="292"/>
      <c r="AP65" s="292"/>
      <c r="AR65" s="292"/>
      <c r="AS65" s="292"/>
      <c r="AT65" s="292"/>
      <c r="AU65" s="292"/>
      <c r="AV65" s="292"/>
      <c r="AW65" s="292"/>
      <c r="AY65" s="292"/>
      <c r="AZ65" s="292"/>
      <c r="BA65" s="292"/>
      <c r="BB65" s="292"/>
      <c r="BC65" s="292"/>
      <c r="BD65" s="292"/>
      <c r="BF65" s="292"/>
      <c r="BG65" s="292"/>
      <c r="BH65" s="292"/>
      <c r="BI65" s="292"/>
      <c r="BJ65" s="292"/>
      <c r="BK65" s="292"/>
      <c r="BM65" s="292"/>
      <c r="BN65" s="292"/>
      <c r="BO65" s="292"/>
      <c r="BP65" s="292"/>
      <c r="BQ65" s="292"/>
      <c r="BR65" s="292"/>
      <c r="BS65" s="292"/>
      <c r="BT65" s="292"/>
      <c r="BU65" s="288"/>
      <c r="BV65" s="288"/>
      <c r="BW65" s="338"/>
      <c r="BX65" s="290"/>
      <c r="BY65" s="290"/>
      <c r="BZ65" s="290"/>
      <c r="CA65" s="290"/>
      <c r="CB65" s="290"/>
      <c r="CC65" s="290"/>
      <c r="CD65" s="290"/>
      <c r="CE65" s="290"/>
      <c r="CF65" s="290"/>
      <c r="CG65" s="290"/>
      <c r="CH65" s="290"/>
      <c r="CI65" s="290"/>
      <c r="CJ65" s="290"/>
      <c r="CK65" s="290"/>
      <c r="CL65" s="290"/>
      <c r="CM65" s="290"/>
      <c r="CN65" s="290"/>
      <c r="CO65" s="290"/>
      <c r="CP65" s="290"/>
      <c r="CQ65" s="290"/>
      <c r="CR65" s="290"/>
      <c r="CS65" s="290"/>
      <c r="CT65" s="290"/>
      <c r="CU65" s="290"/>
      <c r="CV65" s="290"/>
      <c r="CW65" s="290"/>
      <c r="CX65" s="290"/>
      <c r="CY65" s="290"/>
      <c r="CZ65" s="290"/>
      <c r="DA65" s="290"/>
      <c r="DB65" s="290"/>
      <c r="DC65" s="290"/>
      <c r="DD65" s="290"/>
      <c r="DE65" s="290"/>
      <c r="DF65" s="290"/>
      <c r="DG65" s="290"/>
      <c r="DH65" s="290"/>
    </row>
    <row r="66" spans="1:112" ht="20.100000000000001" customHeight="1">
      <c r="A66" s="292"/>
      <c r="B66" s="292"/>
      <c r="C66" s="292"/>
      <c r="D66" s="292"/>
      <c r="E66" s="292"/>
      <c r="F66" s="292"/>
      <c r="G66" s="292"/>
      <c r="I66" s="292"/>
      <c r="J66" s="292"/>
      <c r="K66" s="292"/>
      <c r="L66" s="292"/>
      <c r="M66" s="292"/>
      <c r="N66" s="292"/>
      <c r="P66" s="292"/>
      <c r="Q66" s="292"/>
      <c r="R66" s="292"/>
      <c r="S66" s="292"/>
      <c r="T66" s="292"/>
      <c r="U66" s="292"/>
      <c r="W66" s="292"/>
      <c r="X66" s="292"/>
      <c r="Y66" s="292"/>
      <c r="Z66" s="292"/>
      <c r="AA66" s="292"/>
      <c r="AB66" s="292"/>
      <c r="AD66" s="292"/>
      <c r="AE66" s="292"/>
      <c r="AF66" s="292"/>
      <c r="AG66" s="292"/>
      <c r="AH66" s="292"/>
      <c r="AI66" s="292"/>
      <c r="AK66" s="292"/>
      <c r="AL66" s="292"/>
      <c r="AM66" s="292"/>
      <c r="AN66" s="292"/>
      <c r="AO66" s="292"/>
      <c r="AP66" s="292"/>
      <c r="AR66" s="292"/>
      <c r="AS66" s="292"/>
      <c r="AT66" s="292"/>
      <c r="AU66" s="292"/>
      <c r="AV66" s="292"/>
      <c r="AW66" s="292"/>
      <c r="AY66" s="292"/>
      <c r="AZ66" s="292"/>
      <c r="BA66" s="292"/>
      <c r="BB66" s="292"/>
      <c r="BC66" s="292"/>
      <c r="BD66" s="292"/>
      <c r="BF66" s="292"/>
      <c r="BG66" s="292"/>
      <c r="BH66" s="292"/>
      <c r="BI66" s="292"/>
      <c r="BJ66" s="292"/>
      <c r="BK66" s="292"/>
      <c r="BM66" s="292"/>
      <c r="BN66" s="292"/>
      <c r="BO66" s="292"/>
      <c r="BP66" s="292"/>
      <c r="BQ66" s="292"/>
      <c r="BR66" s="292"/>
      <c r="BS66" s="292"/>
      <c r="BT66" s="292"/>
      <c r="BU66" s="288"/>
      <c r="BV66" s="288"/>
      <c r="BW66" s="338"/>
      <c r="BX66" s="290"/>
      <c r="BY66" s="290"/>
      <c r="BZ66" s="290"/>
      <c r="CA66" s="290"/>
      <c r="CB66" s="290"/>
      <c r="CC66" s="290"/>
      <c r="CD66" s="290"/>
      <c r="CE66" s="290"/>
      <c r="CF66" s="290"/>
      <c r="CG66" s="290"/>
      <c r="CH66" s="290"/>
      <c r="CI66" s="290"/>
      <c r="CJ66" s="290"/>
      <c r="CK66" s="290"/>
      <c r="CL66" s="290"/>
      <c r="CM66" s="290"/>
      <c r="CN66" s="290"/>
      <c r="CO66" s="290"/>
      <c r="CP66" s="290"/>
      <c r="CQ66" s="290"/>
      <c r="CR66" s="290"/>
      <c r="CS66" s="290"/>
      <c r="CT66" s="290"/>
      <c r="CU66" s="290"/>
      <c r="CV66" s="290"/>
      <c r="CW66" s="290"/>
      <c r="CX66" s="290"/>
      <c r="CY66" s="290"/>
      <c r="CZ66" s="290"/>
      <c r="DA66" s="290"/>
      <c r="DB66" s="290"/>
      <c r="DC66" s="290"/>
      <c r="DD66" s="290"/>
      <c r="DE66" s="290"/>
      <c r="DF66" s="290"/>
      <c r="DG66" s="290"/>
      <c r="DH66" s="290"/>
    </row>
    <row r="67" spans="1:112" s="291" customFormat="1" ht="20.100000000000001" customHeight="1">
      <c r="A67" s="292"/>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c r="AZ67" s="292"/>
      <c r="BA67" s="292"/>
      <c r="BB67" s="292"/>
      <c r="BC67" s="292"/>
      <c r="BD67" s="292"/>
      <c r="BE67" s="292"/>
      <c r="BF67" s="292"/>
      <c r="BG67" s="292"/>
      <c r="BH67" s="292"/>
      <c r="BI67" s="292"/>
      <c r="BJ67" s="292"/>
      <c r="BK67" s="292"/>
      <c r="BL67" s="292"/>
      <c r="BM67" s="292"/>
      <c r="BN67" s="292"/>
      <c r="BO67" s="292"/>
      <c r="BP67" s="292"/>
      <c r="BQ67" s="292"/>
      <c r="BR67" s="292"/>
      <c r="BS67" s="292"/>
      <c r="BT67" s="292"/>
      <c r="BU67" s="288"/>
      <c r="BV67" s="288"/>
      <c r="BW67" s="338"/>
    </row>
    <row r="68" spans="1:112" s="291" customFormat="1" ht="20.100000000000001" customHeight="1">
      <c r="A68" s="251"/>
      <c r="B68" s="251"/>
      <c r="C68" s="293"/>
      <c r="D68" s="295"/>
      <c r="E68" s="295"/>
      <c r="F68" s="295"/>
      <c r="G68" s="251"/>
      <c r="H68" s="292"/>
      <c r="I68" s="251"/>
      <c r="J68" s="251"/>
      <c r="K68" s="251"/>
      <c r="L68" s="251"/>
      <c r="M68" s="251"/>
      <c r="N68" s="251"/>
      <c r="O68" s="292"/>
      <c r="P68" s="251"/>
      <c r="Q68" s="251"/>
      <c r="R68" s="251"/>
      <c r="S68" s="251"/>
      <c r="T68" s="251"/>
      <c r="U68" s="251"/>
      <c r="V68" s="292"/>
      <c r="W68" s="251"/>
      <c r="X68" s="251"/>
      <c r="Y68" s="251"/>
      <c r="Z68" s="251"/>
      <c r="AA68" s="251"/>
      <c r="AB68" s="251"/>
      <c r="AC68" s="292"/>
      <c r="AD68" s="251"/>
      <c r="AE68" s="251"/>
      <c r="AF68" s="251"/>
      <c r="AG68" s="251"/>
      <c r="AH68" s="251"/>
      <c r="AI68" s="251"/>
      <c r="AJ68" s="292"/>
      <c r="AK68" s="251"/>
      <c r="AL68" s="251"/>
      <c r="AM68" s="251"/>
      <c r="AN68" s="251"/>
      <c r="AO68" s="251"/>
      <c r="AP68" s="251"/>
      <c r="AQ68" s="292"/>
      <c r="AR68" s="251"/>
      <c r="AS68" s="251"/>
      <c r="AT68" s="251"/>
      <c r="AU68" s="251"/>
      <c r="AV68" s="251"/>
      <c r="AW68" s="251"/>
      <c r="AX68" s="292"/>
      <c r="AY68" s="251"/>
      <c r="AZ68" s="251"/>
      <c r="BA68" s="251"/>
      <c r="BB68" s="251"/>
      <c r="BC68" s="251"/>
      <c r="BD68" s="251"/>
      <c r="BE68" s="292"/>
      <c r="BF68" s="251"/>
      <c r="BG68" s="251"/>
      <c r="BH68" s="251"/>
      <c r="BI68" s="251"/>
      <c r="BJ68" s="251"/>
      <c r="BK68" s="251"/>
      <c r="BL68" s="292"/>
      <c r="BM68" s="251"/>
      <c r="BN68" s="251"/>
      <c r="BO68" s="251"/>
      <c r="BP68" s="251"/>
      <c r="BQ68" s="251"/>
      <c r="BR68" s="251"/>
      <c r="BS68" s="292"/>
      <c r="BT68" s="251"/>
      <c r="BU68" s="56"/>
      <c r="BV68" s="56"/>
      <c r="BW68" s="67"/>
    </row>
    <row r="69" spans="1:112" s="291" customFormat="1" ht="20.100000000000001" customHeight="1">
      <c r="A69" s="251"/>
      <c r="B69" s="251"/>
      <c r="C69" s="293"/>
      <c r="D69" s="295"/>
      <c r="E69" s="295"/>
      <c r="F69" s="295"/>
      <c r="G69" s="251"/>
      <c r="H69" s="292"/>
      <c r="I69" s="251"/>
      <c r="J69" s="251"/>
      <c r="K69" s="251"/>
      <c r="L69" s="251"/>
      <c r="M69" s="251"/>
      <c r="N69" s="251"/>
      <c r="O69" s="292"/>
      <c r="P69" s="251"/>
      <c r="Q69" s="251"/>
      <c r="R69" s="251"/>
      <c r="S69" s="251"/>
      <c r="T69" s="251"/>
      <c r="U69" s="251"/>
      <c r="V69" s="292"/>
      <c r="W69" s="251"/>
      <c r="X69" s="251"/>
      <c r="Y69" s="251"/>
      <c r="Z69" s="251"/>
      <c r="AA69" s="251"/>
      <c r="AB69" s="251"/>
      <c r="AC69" s="292"/>
      <c r="AD69" s="251"/>
      <c r="AE69" s="251"/>
      <c r="AF69" s="251"/>
      <c r="AG69" s="251"/>
      <c r="AH69" s="251"/>
      <c r="AI69" s="251"/>
      <c r="AJ69" s="292"/>
      <c r="AK69" s="251"/>
      <c r="AL69" s="251"/>
      <c r="AM69" s="251"/>
      <c r="AN69" s="251"/>
      <c r="AO69" s="251"/>
      <c r="AP69" s="251"/>
      <c r="AQ69" s="292"/>
      <c r="AR69" s="251"/>
      <c r="AS69" s="251"/>
      <c r="AT69" s="251"/>
      <c r="AU69" s="251"/>
      <c r="AV69" s="251"/>
      <c r="AW69" s="251"/>
      <c r="AX69" s="292"/>
      <c r="AY69" s="251"/>
      <c r="AZ69" s="251"/>
      <c r="BA69" s="251"/>
      <c r="BB69" s="251"/>
      <c r="BC69" s="251"/>
      <c r="BD69" s="251"/>
      <c r="BE69" s="292"/>
      <c r="BF69" s="251"/>
      <c r="BG69" s="251"/>
      <c r="BH69" s="251"/>
      <c r="BI69" s="251"/>
      <c r="BJ69" s="251"/>
      <c r="BK69" s="251"/>
      <c r="BL69" s="292"/>
      <c r="BM69" s="251"/>
      <c r="BN69" s="251"/>
      <c r="BO69" s="251"/>
      <c r="BP69" s="251"/>
      <c r="BQ69" s="251"/>
      <c r="BR69" s="251"/>
      <c r="BS69" s="292"/>
      <c r="BT69" s="251"/>
      <c r="BU69" s="56"/>
      <c r="BV69" s="56"/>
      <c r="BW69" s="67"/>
    </row>
    <row r="70" spans="1:112" ht="20.100000000000001" customHeight="1">
      <c r="B70" s="251"/>
      <c r="C70" s="293"/>
      <c r="D70" s="295"/>
      <c r="E70" s="295"/>
      <c r="F70" s="295"/>
      <c r="BN70" s="251"/>
      <c r="BO70" s="251"/>
      <c r="BP70" s="251"/>
      <c r="BS70" s="292"/>
      <c r="BU70" s="56"/>
      <c r="BV70" s="56"/>
      <c r="BW70" s="67"/>
      <c r="BX70" s="290"/>
      <c r="BY70" s="290"/>
      <c r="BZ70" s="290"/>
      <c r="CA70" s="290"/>
      <c r="CB70" s="290"/>
      <c r="CC70" s="290"/>
      <c r="CD70" s="290"/>
      <c r="CE70" s="290"/>
      <c r="CF70" s="290"/>
      <c r="CG70" s="290"/>
      <c r="CH70" s="290"/>
      <c r="CI70" s="290"/>
      <c r="CJ70" s="290"/>
      <c r="CK70" s="290"/>
      <c r="CL70" s="290"/>
      <c r="CM70" s="290"/>
      <c r="CN70" s="290"/>
      <c r="CO70" s="290"/>
      <c r="CP70" s="290"/>
      <c r="CQ70" s="290"/>
      <c r="CR70" s="290"/>
      <c r="CS70" s="290"/>
      <c r="CT70" s="290"/>
      <c r="CU70" s="290"/>
      <c r="CV70" s="290"/>
      <c r="CW70" s="290"/>
      <c r="CX70" s="290"/>
      <c r="CY70" s="290"/>
      <c r="CZ70" s="290"/>
      <c r="DA70" s="290"/>
      <c r="DB70" s="290"/>
      <c r="DC70" s="290"/>
      <c r="DD70" s="290"/>
      <c r="DE70" s="290"/>
      <c r="DF70" s="290"/>
      <c r="DG70" s="290"/>
      <c r="DH70" s="290"/>
    </row>
    <row r="71" spans="1:112" ht="20.100000000000001" customHeight="1">
      <c r="B71" s="251"/>
      <c r="C71" s="293"/>
      <c r="D71" s="295"/>
      <c r="E71" s="295"/>
      <c r="F71" s="295"/>
      <c r="BN71" s="251"/>
      <c r="BO71" s="251"/>
      <c r="BP71" s="251"/>
      <c r="BS71" s="292"/>
      <c r="BU71" s="56"/>
      <c r="BV71" s="56"/>
      <c r="BW71" s="67"/>
      <c r="BX71" s="290"/>
      <c r="BY71" s="290"/>
      <c r="BZ71" s="290"/>
      <c r="CA71" s="290"/>
      <c r="CB71" s="290"/>
      <c r="CC71" s="290"/>
      <c r="CD71" s="290"/>
      <c r="CE71" s="290"/>
      <c r="CF71" s="290"/>
      <c r="CG71" s="290"/>
      <c r="CH71" s="290"/>
      <c r="CI71" s="290"/>
      <c r="CJ71" s="290"/>
      <c r="CK71" s="290"/>
      <c r="CL71" s="290"/>
      <c r="CM71" s="290"/>
      <c r="CN71" s="290"/>
      <c r="CO71" s="290"/>
      <c r="CP71" s="290"/>
      <c r="CQ71" s="290"/>
      <c r="CR71" s="290"/>
      <c r="CS71" s="290"/>
      <c r="CT71" s="290"/>
      <c r="CU71" s="290"/>
      <c r="CV71" s="290"/>
      <c r="CW71" s="290"/>
      <c r="CX71" s="290"/>
      <c r="CY71" s="290"/>
      <c r="CZ71" s="290"/>
      <c r="DA71" s="290"/>
      <c r="DB71" s="290"/>
      <c r="DC71" s="290"/>
      <c r="DD71" s="290"/>
      <c r="DE71" s="290"/>
      <c r="DF71" s="290"/>
      <c r="DG71" s="290"/>
      <c r="DH71" s="290"/>
    </row>
    <row r="72" spans="1:112" ht="20.100000000000001" customHeight="1">
      <c r="B72" s="251"/>
      <c r="C72" s="293"/>
      <c r="D72" s="295"/>
      <c r="E72" s="295"/>
      <c r="F72" s="295"/>
      <c r="BN72" s="251"/>
      <c r="BO72" s="251"/>
      <c r="BP72" s="251"/>
      <c r="BS72" s="292"/>
      <c r="BU72" s="56"/>
      <c r="BV72" s="56"/>
      <c r="BW72" s="67"/>
      <c r="BX72" s="290"/>
      <c r="BY72" s="290"/>
      <c r="BZ72" s="290"/>
      <c r="CA72" s="290"/>
      <c r="CB72" s="290"/>
      <c r="CC72" s="290"/>
      <c r="CD72" s="290"/>
      <c r="CE72" s="290"/>
      <c r="CF72" s="290"/>
      <c r="CG72" s="290"/>
      <c r="CH72" s="290"/>
      <c r="CI72" s="290"/>
      <c r="CJ72" s="290"/>
      <c r="CK72" s="290"/>
      <c r="CL72" s="290"/>
      <c r="CM72" s="290"/>
      <c r="CN72" s="290"/>
      <c r="CO72" s="290"/>
      <c r="CP72" s="290"/>
      <c r="CQ72" s="290"/>
      <c r="CR72" s="290"/>
      <c r="CS72" s="290"/>
      <c r="CT72" s="290"/>
      <c r="CU72" s="290"/>
      <c r="CV72" s="290"/>
      <c r="CW72" s="290"/>
      <c r="CX72" s="290"/>
      <c r="CY72" s="290"/>
      <c r="CZ72" s="290"/>
      <c r="DA72" s="290"/>
      <c r="DB72" s="290"/>
      <c r="DC72" s="290"/>
      <c r="DD72" s="290"/>
      <c r="DE72" s="290"/>
      <c r="DF72" s="290"/>
      <c r="DG72" s="290"/>
      <c r="DH72" s="290"/>
    </row>
    <row r="73" spans="1:112" ht="20.100000000000001" customHeight="1" thickBot="1">
      <c r="B73" s="251"/>
      <c r="C73" s="293"/>
      <c r="D73" s="295"/>
      <c r="E73" s="295"/>
      <c r="F73" s="295"/>
      <c r="BN73" s="251"/>
      <c r="BO73" s="251"/>
      <c r="BP73" s="251"/>
      <c r="BS73" s="292"/>
      <c r="BU73" s="56"/>
      <c r="BV73" s="56"/>
      <c r="BW73" s="67"/>
      <c r="BX73" s="290"/>
      <c r="BY73" s="290"/>
      <c r="BZ73" s="290"/>
      <c r="CA73" s="290"/>
      <c r="CB73" s="290"/>
      <c r="CC73" s="290"/>
      <c r="CD73" s="290"/>
      <c r="CE73" s="290"/>
      <c r="CF73" s="290"/>
      <c r="CG73" s="290"/>
      <c r="CH73" s="290"/>
      <c r="CI73" s="290"/>
      <c r="CJ73" s="290"/>
      <c r="CK73" s="290"/>
      <c r="CL73" s="290"/>
      <c r="CM73" s="290"/>
      <c r="CN73" s="290"/>
      <c r="CO73" s="290"/>
      <c r="CP73" s="290"/>
      <c r="CQ73" s="290"/>
      <c r="CR73" s="290"/>
      <c r="CS73" s="290"/>
      <c r="CT73" s="290"/>
      <c r="CU73" s="290"/>
      <c r="CV73" s="290"/>
      <c r="CW73" s="290"/>
      <c r="CX73" s="290"/>
      <c r="CY73" s="290"/>
      <c r="CZ73" s="290"/>
      <c r="DA73" s="290"/>
      <c r="DB73" s="290"/>
      <c r="DC73" s="290"/>
      <c r="DD73" s="290"/>
      <c r="DE73" s="290"/>
      <c r="DF73" s="290"/>
      <c r="DG73" s="290"/>
      <c r="DH73" s="290"/>
    </row>
    <row r="74" spans="1:112" s="56" customFormat="1">
      <c r="A74" s="482" t="s">
        <v>231</v>
      </c>
      <c r="B74" s="482"/>
      <c r="C74" s="199">
        <f>'Summary (10)'!$E87</f>
        <v>1</v>
      </c>
      <c r="D74" s="200">
        <f>'Summary (10)'!$E87</f>
        <v>1</v>
      </c>
      <c r="E74" s="200">
        <f>'Summary (10)'!$E87</f>
        <v>1</v>
      </c>
      <c r="F74" s="200">
        <f>'Summary (10)'!$E87</f>
        <v>1</v>
      </c>
      <c r="G74" s="200">
        <f>'Summary (10)'!$E87</f>
        <v>1</v>
      </c>
      <c r="H74" s="339">
        <f>'Summary (10)'!$E87</f>
        <v>1</v>
      </c>
      <c r="I74" s="201">
        <f>'Summary (10)'!$E87</f>
        <v>1</v>
      </c>
      <c r="J74" s="199">
        <f>'Summary (10)'!$H87</f>
        <v>2</v>
      </c>
      <c r="K74" s="200">
        <f>'Summary (10)'!$H87</f>
        <v>2</v>
      </c>
      <c r="L74" s="200">
        <f>'Summary (10)'!$H87</f>
        <v>2</v>
      </c>
      <c r="M74" s="200">
        <f>'Summary (10)'!$H87</f>
        <v>2</v>
      </c>
      <c r="N74" s="200">
        <f>'Summary (10)'!$H87</f>
        <v>2</v>
      </c>
      <c r="O74" s="339">
        <f>'Summary (10)'!$H87</f>
        <v>2</v>
      </c>
      <c r="P74" s="201">
        <f>'Summary (10)'!$H87</f>
        <v>2</v>
      </c>
      <c r="Q74" s="199">
        <f>'Summary (10)'!$K87</f>
        <v>3</v>
      </c>
      <c r="R74" s="200">
        <f>'Summary (10)'!$K87</f>
        <v>3</v>
      </c>
      <c r="S74" s="200">
        <f>'Summary (10)'!$K87</f>
        <v>3</v>
      </c>
      <c r="T74" s="200">
        <f>'Summary (10)'!$K87</f>
        <v>3</v>
      </c>
      <c r="U74" s="200">
        <f>'Summary (10)'!$K87</f>
        <v>3</v>
      </c>
      <c r="V74" s="339">
        <f>'Summary (10)'!$K87</f>
        <v>3</v>
      </c>
      <c r="W74" s="201">
        <f>'Summary (10)'!$K87</f>
        <v>3</v>
      </c>
      <c r="X74" s="199">
        <f>'Summary (10)'!$N87</f>
        <v>4</v>
      </c>
      <c r="Y74" s="200">
        <f>'Summary (10)'!$N87</f>
        <v>4</v>
      </c>
      <c r="Z74" s="200">
        <f>'Summary (10)'!$N87</f>
        <v>4</v>
      </c>
      <c r="AA74" s="200">
        <f>'Summary (10)'!$N87</f>
        <v>4</v>
      </c>
      <c r="AB74" s="200">
        <f>'Summary (10)'!$N87</f>
        <v>4</v>
      </c>
      <c r="AC74" s="339">
        <f>'Summary (10)'!$N87</f>
        <v>4</v>
      </c>
      <c r="AD74" s="201">
        <f>'Summary (10)'!$N87</f>
        <v>4</v>
      </c>
      <c r="AE74" s="199">
        <f>'Summary (10)'!$Q87</f>
        <v>5</v>
      </c>
      <c r="AF74" s="200">
        <f>'Summary (10)'!$Q87</f>
        <v>5</v>
      </c>
      <c r="AG74" s="200">
        <f>'Summary (10)'!$Q87</f>
        <v>5</v>
      </c>
      <c r="AH74" s="200">
        <f>'Summary (10)'!$Q87</f>
        <v>5</v>
      </c>
      <c r="AI74" s="200">
        <f>'Summary (10)'!$Q87</f>
        <v>5</v>
      </c>
      <c r="AJ74" s="339">
        <f>'Summary (10)'!$Q87</f>
        <v>5</v>
      </c>
      <c r="AK74" s="201">
        <f>'Summary (10)'!$Q87</f>
        <v>5</v>
      </c>
      <c r="AL74" s="199">
        <f>'Summary (10)'!$T87</f>
        <v>6</v>
      </c>
      <c r="AM74" s="200">
        <f>'Summary (10)'!$T87</f>
        <v>6</v>
      </c>
      <c r="AN74" s="200">
        <f>'Summary (10)'!$T87</f>
        <v>6</v>
      </c>
      <c r="AO74" s="200">
        <f>'Summary (10)'!$T87</f>
        <v>6</v>
      </c>
      <c r="AP74" s="200">
        <f>'Summary (10)'!$T87</f>
        <v>6</v>
      </c>
      <c r="AQ74" s="339">
        <f>'Summary (10)'!$T87</f>
        <v>6</v>
      </c>
      <c r="AR74" s="201">
        <f>'Summary (10)'!$T87</f>
        <v>6</v>
      </c>
      <c r="AS74" s="199">
        <f>'Summary (10)'!$W87</f>
        <v>7</v>
      </c>
      <c r="AT74" s="200">
        <f>'Summary (10)'!$W87</f>
        <v>7</v>
      </c>
      <c r="AU74" s="200">
        <f>'Summary (10)'!$W87</f>
        <v>7</v>
      </c>
      <c r="AV74" s="200">
        <f>'Summary (10)'!$W87</f>
        <v>7</v>
      </c>
      <c r="AW74" s="200">
        <f>'Summary (10)'!$W87</f>
        <v>7</v>
      </c>
      <c r="AX74" s="339">
        <f>'Summary (10)'!$W87</f>
        <v>7</v>
      </c>
      <c r="AY74" s="201">
        <f>'Summary (10)'!$W87</f>
        <v>7</v>
      </c>
      <c r="AZ74" s="199">
        <f>'Summary (10)'!$Z87</f>
        <v>8</v>
      </c>
      <c r="BA74" s="200">
        <f>'Summary (10)'!$Z87</f>
        <v>8</v>
      </c>
      <c r="BB74" s="200">
        <f>'Summary (10)'!$Z87</f>
        <v>8</v>
      </c>
      <c r="BC74" s="200">
        <f>'Summary (10)'!$Z87</f>
        <v>8</v>
      </c>
      <c r="BD74" s="200">
        <f>'Summary (10)'!$Z87</f>
        <v>8</v>
      </c>
      <c r="BE74" s="339">
        <f>'Summary (10)'!$Z87</f>
        <v>8</v>
      </c>
      <c r="BF74" s="201">
        <f>'Summary (10)'!$Z87</f>
        <v>8</v>
      </c>
      <c r="BG74" s="199">
        <f>'Summary (10)'!$AC87</f>
        <v>9</v>
      </c>
      <c r="BH74" s="200">
        <f>'Summary (10)'!$AC87</f>
        <v>9</v>
      </c>
      <c r="BI74" s="200">
        <f>'Summary (10)'!$AC87</f>
        <v>9</v>
      </c>
      <c r="BJ74" s="200">
        <f>'Summary (10)'!$AC87</f>
        <v>9</v>
      </c>
      <c r="BK74" s="200">
        <f>'Summary (10)'!$AC87</f>
        <v>9</v>
      </c>
      <c r="BL74" s="339">
        <f>'Summary (10)'!$AC87</f>
        <v>9</v>
      </c>
      <c r="BM74" s="201">
        <f>'Summary (10)'!$AC87</f>
        <v>9</v>
      </c>
      <c r="BN74" s="199">
        <f>'Summary (10)'!$AF87</f>
        <v>10</v>
      </c>
      <c r="BO74" s="200">
        <f>'Summary (10)'!$AF87</f>
        <v>10</v>
      </c>
      <c r="BP74" s="200">
        <f>'Summary (10)'!$AF87</f>
        <v>10</v>
      </c>
      <c r="BQ74" s="200">
        <f>'Summary (10)'!$AF87</f>
        <v>10</v>
      </c>
      <c r="BR74" s="200">
        <f>'Summary (10)'!$AF87</f>
        <v>10</v>
      </c>
      <c r="BS74" s="339">
        <f>'Summary (10)'!$AF87</f>
        <v>10</v>
      </c>
      <c r="BT74" s="201">
        <f>'Summary (10)'!$AF87</f>
        <v>10</v>
      </c>
      <c r="BU74" s="186">
        <f>BS74</f>
        <v>10</v>
      </c>
      <c r="BV74" s="186">
        <f>BT74</f>
        <v>10</v>
      </c>
      <c r="BW74" s="186">
        <f>BU74</f>
        <v>10</v>
      </c>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row>
    <row r="75" spans="1:112" s="56" customFormat="1">
      <c r="A75" s="483" t="s">
        <v>232</v>
      </c>
      <c r="B75" s="483"/>
      <c r="C75" s="202" t="e">
        <f>'Summary (10)'!$E88</f>
        <v>#REF!</v>
      </c>
      <c r="D75" s="65" t="e">
        <f>'Summary (10)'!$E88</f>
        <v>#REF!</v>
      </c>
      <c r="E75" s="65" t="e">
        <f>'Summary (10)'!$E88</f>
        <v>#REF!</v>
      </c>
      <c r="F75" s="65" t="e">
        <f>'Summary (10)'!$E88</f>
        <v>#REF!</v>
      </c>
      <c r="G75" s="65" t="e">
        <f>'Summary (10)'!$E88</f>
        <v>#REF!</v>
      </c>
      <c r="H75" s="340" t="e">
        <f>'Summary (10)'!$E88</f>
        <v>#REF!</v>
      </c>
      <c r="I75" s="203" t="e">
        <f>'Summary (10)'!$E88</f>
        <v>#REF!</v>
      </c>
      <c r="J75" s="202" t="e">
        <f>'Summary (10)'!$H88</f>
        <v>#REF!</v>
      </c>
      <c r="K75" s="65" t="e">
        <f>'Summary (10)'!$H88</f>
        <v>#REF!</v>
      </c>
      <c r="L75" s="65" t="e">
        <f>'Summary (10)'!$H88</f>
        <v>#REF!</v>
      </c>
      <c r="M75" s="65" t="e">
        <f>'Summary (10)'!$H88</f>
        <v>#REF!</v>
      </c>
      <c r="N75" s="65" t="e">
        <f>'Summary (10)'!$H88</f>
        <v>#REF!</v>
      </c>
      <c r="O75" s="340" t="e">
        <f>'Summary (10)'!$H88</f>
        <v>#REF!</v>
      </c>
      <c r="P75" s="203" t="e">
        <f>'Summary (10)'!$H88</f>
        <v>#REF!</v>
      </c>
      <c r="Q75" s="202" t="e">
        <f>'Summary (10)'!$K88</f>
        <v>#REF!</v>
      </c>
      <c r="R75" s="65" t="e">
        <f>'Summary (10)'!$K88</f>
        <v>#REF!</v>
      </c>
      <c r="S75" s="65" t="e">
        <f>'Summary (10)'!$K88</f>
        <v>#REF!</v>
      </c>
      <c r="T75" s="65" t="e">
        <f>'Summary (10)'!$K88</f>
        <v>#REF!</v>
      </c>
      <c r="U75" s="65" t="e">
        <f>'Summary (10)'!$K88</f>
        <v>#REF!</v>
      </c>
      <c r="V75" s="340" t="e">
        <f>'Summary (10)'!$K88</f>
        <v>#REF!</v>
      </c>
      <c r="W75" s="203" t="e">
        <f>'Summary (10)'!$K88</f>
        <v>#REF!</v>
      </c>
      <c r="X75" s="202" t="e">
        <f>'Summary (10)'!$N88</f>
        <v>#REF!</v>
      </c>
      <c r="Y75" s="65" t="e">
        <f>'Summary (10)'!$N88</f>
        <v>#REF!</v>
      </c>
      <c r="Z75" s="65" t="e">
        <f>'Summary (10)'!$N88</f>
        <v>#REF!</v>
      </c>
      <c r="AA75" s="65" t="e">
        <f>'Summary (10)'!$N88</f>
        <v>#REF!</v>
      </c>
      <c r="AB75" s="65" t="e">
        <f>'Summary (10)'!$N88</f>
        <v>#REF!</v>
      </c>
      <c r="AC75" s="340" t="e">
        <f>'Summary (10)'!$N88</f>
        <v>#REF!</v>
      </c>
      <c r="AD75" s="203" t="e">
        <f>'Summary (10)'!$N88</f>
        <v>#REF!</v>
      </c>
      <c r="AE75" s="202" t="e">
        <f>'Summary (10)'!$Q88</f>
        <v>#REF!</v>
      </c>
      <c r="AF75" s="65" t="e">
        <f>'Summary (10)'!$Q88</f>
        <v>#REF!</v>
      </c>
      <c r="AG75" s="65" t="e">
        <f>'Summary (10)'!$Q88</f>
        <v>#REF!</v>
      </c>
      <c r="AH75" s="65" t="e">
        <f>'Summary (10)'!$Q88</f>
        <v>#REF!</v>
      </c>
      <c r="AI75" s="65" t="e">
        <f>'Summary (10)'!$Q88</f>
        <v>#REF!</v>
      </c>
      <c r="AJ75" s="340" t="e">
        <f>'Summary (10)'!$Q88</f>
        <v>#REF!</v>
      </c>
      <c r="AK75" s="203" t="e">
        <f>'Summary (10)'!$Q88</f>
        <v>#REF!</v>
      </c>
      <c r="AL75" s="202" t="e">
        <f>'Summary (10)'!$T88</f>
        <v>#REF!</v>
      </c>
      <c r="AM75" s="65" t="e">
        <f>'Summary (10)'!$T88</f>
        <v>#REF!</v>
      </c>
      <c r="AN75" s="65" t="e">
        <f>'Summary (10)'!$T88</f>
        <v>#REF!</v>
      </c>
      <c r="AO75" s="65" t="e">
        <f>'Summary (10)'!$T88</f>
        <v>#REF!</v>
      </c>
      <c r="AP75" s="65" t="e">
        <f>'Summary (10)'!$T88</f>
        <v>#REF!</v>
      </c>
      <c r="AQ75" s="340" t="e">
        <f>'Summary (10)'!$T88</f>
        <v>#REF!</v>
      </c>
      <c r="AR75" s="203" t="e">
        <f>'Summary (10)'!$T88</f>
        <v>#REF!</v>
      </c>
      <c r="AS75" s="202" t="e">
        <f>'Summary (10)'!$W88</f>
        <v>#REF!</v>
      </c>
      <c r="AT75" s="65" t="e">
        <f>'Summary (10)'!$W88</f>
        <v>#REF!</v>
      </c>
      <c r="AU75" s="65" t="e">
        <f>'Summary (10)'!$W88</f>
        <v>#REF!</v>
      </c>
      <c r="AV75" s="65" t="e">
        <f>'Summary (10)'!$W88</f>
        <v>#REF!</v>
      </c>
      <c r="AW75" s="65" t="e">
        <f>'Summary (10)'!$W88</f>
        <v>#REF!</v>
      </c>
      <c r="AX75" s="340" t="e">
        <f>'Summary (10)'!$W88</f>
        <v>#REF!</v>
      </c>
      <c r="AY75" s="203" t="e">
        <f>'Summary (10)'!$W88</f>
        <v>#REF!</v>
      </c>
      <c r="AZ75" s="202" t="e">
        <f>'Summary (10)'!$Z88</f>
        <v>#REF!</v>
      </c>
      <c r="BA75" s="65" t="e">
        <f>'Summary (10)'!$Z88</f>
        <v>#REF!</v>
      </c>
      <c r="BB75" s="65" t="e">
        <f>'Summary (10)'!$Z88</f>
        <v>#REF!</v>
      </c>
      <c r="BC75" s="65" t="e">
        <f>'Summary (10)'!$Z88</f>
        <v>#REF!</v>
      </c>
      <c r="BD75" s="65" t="e">
        <f>'Summary (10)'!$Z88</f>
        <v>#REF!</v>
      </c>
      <c r="BE75" s="340" t="e">
        <f>'Summary (10)'!$Z88</f>
        <v>#REF!</v>
      </c>
      <c r="BF75" s="203" t="e">
        <f>'Summary (10)'!$Z88</f>
        <v>#REF!</v>
      </c>
      <c r="BG75" s="202" t="e">
        <f>'Summary (10)'!$AC88</f>
        <v>#REF!</v>
      </c>
      <c r="BH75" s="65" t="e">
        <f>'Summary (10)'!$AC88</f>
        <v>#REF!</v>
      </c>
      <c r="BI75" s="65" t="e">
        <f>'Summary (10)'!$AC88</f>
        <v>#REF!</v>
      </c>
      <c r="BJ75" s="65" t="e">
        <f>'Summary (10)'!$AC88</f>
        <v>#REF!</v>
      </c>
      <c r="BK75" s="65" t="e">
        <f>'Summary (10)'!$AC88</f>
        <v>#REF!</v>
      </c>
      <c r="BL75" s="340" t="e">
        <f>'Summary (10)'!$AC88</f>
        <v>#REF!</v>
      </c>
      <c r="BM75" s="203" t="e">
        <f>'Summary (10)'!$AC88</f>
        <v>#REF!</v>
      </c>
      <c r="BN75" s="202" t="e">
        <f>'Summary (10)'!$AF88</f>
        <v>#REF!</v>
      </c>
      <c r="BO75" s="65" t="e">
        <f>'Summary (10)'!$AF88</f>
        <v>#REF!</v>
      </c>
      <c r="BP75" s="65" t="e">
        <f>'Summary (10)'!$AF88</f>
        <v>#REF!</v>
      </c>
      <c r="BQ75" s="65" t="e">
        <f>'Summary (10)'!$AF88</f>
        <v>#REF!</v>
      </c>
      <c r="BR75" s="65" t="e">
        <f>'Summary (10)'!$AF88</f>
        <v>#REF!</v>
      </c>
      <c r="BS75" s="340" t="e">
        <f>'Summary (10)'!$AF88</f>
        <v>#REF!</v>
      </c>
      <c r="BT75" s="203" t="e">
        <f>'Summary (10)'!$AF88</f>
        <v>#REF!</v>
      </c>
      <c r="BU75" s="65">
        <f>'Summary (10)'!AI88</f>
        <v>45413</v>
      </c>
      <c r="BV75" s="65">
        <f>'Summary (10)'!AJ88</f>
        <v>45413</v>
      </c>
      <c r="BW75" s="65">
        <f>'Summary (10)'!AK88</f>
        <v>45413</v>
      </c>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row>
    <row r="76" spans="1:112" s="187" customFormat="1">
      <c r="A76" s="483" t="s">
        <v>233</v>
      </c>
      <c r="B76" s="483"/>
      <c r="C76" s="202" t="e">
        <f>'Summary (10)'!$E89</f>
        <v>#REF!</v>
      </c>
      <c r="D76" s="65" t="e">
        <f>'Summary (10)'!$E89</f>
        <v>#REF!</v>
      </c>
      <c r="E76" s="65" t="e">
        <f>'Summary (10)'!$E89</f>
        <v>#REF!</v>
      </c>
      <c r="F76" s="65" t="e">
        <f>'Summary (10)'!$E89</f>
        <v>#REF!</v>
      </c>
      <c r="G76" s="65" t="e">
        <f>'Summary (10)'!$E89</f>
        <v>#REF!</v>
      </c>
      <c r="H76" s="340" t="e">
        <f>'Summary (10)'!$E89</f>
        <v>#REF!</v>
      </c>
      <c r="I76" s="203" t="e">
        <f>'Summary (10)'!$E89</f>
        <v>#REF!</v>
      </c>
      <c r="J76" s="202" t="e">
        <f>'Summary (10)'!$H89</f>
        <v>#REF!</v>
      </c>
      <c r="K76" s="65" t="e">
        <f>'Summary (10)'!$H89</f>
        <v>#REF!</v>
      </c>
      <c r="L76" s="65" t="e">
        <f>'Summary (10)'!$H89</f>
        <v>#REF!</v>
      </c>
      <c r="M76" s="65" t="e">
        <f>'Summary (10)'!$H89</f>
        <v>#REF!</v>
      </c>
      <c r="N76" s="65" t="e">
        <f>'Summary (10)'!$H89</f>
        <v>#REF!</v>
      </c>
      <c r="O76" s="340" t="e">
        <f>'Summary (10)'!$H89</f>
        <v>#REF!</v>
      </c>
      <c r="P76" s="203" t="e">
        <f>'Summary (10)'!$H89</f>
        <v>#REF!</v>
      </c>
      <c r="Q76" s="202" t="e">
        <f>'Summary (10)'!$K89</f>
        <v>#REF!</v>
      </c>
      <c r="R76" s="65" t="e">
        <f>'Summary (10)'!$K89</f>
        <v>#REF!</v>
      </c>
      <c r="S76" s="65" t="e">
        <f>'Summary (10)'!$K89</f>
        <v>#REF!</v>
      </c>
      <c r="T76" s="65" t="e">
        <f>'Summary (10)'!$K89</f>
        <v>#REF!</v>
      </c>
      <c r="U76" s="65" t="e">
        <f>'Summary (10)'!$K89</f>
        <v>#REF!</v>
      </c>
      <c r="V76" s="340" t="e">
        <f>'Summary (10)'!$K89</f>
        <v>#REF!</v>
      </c>
      <c r="W76" s="203" t="e">
        <f>'Summary (10)'!$K89</f>
        <v>#REF!</v>
      </c>
      <c r="X76" s="202" t="e">
        <f>'Summary (10)'!$N89</f>
        <v>#REF!</v>
      </c>
      <c r="Y76" s="65" t="e">
        <f>'Summary (10)'!$N89</f>
        <v>#REF!</v>
      </c>
      <c r="Z76" s="65" t="e">
        <f>'Summary (10)'!$N89</f>
        <v>#REF!</v>
      </c>
      <c r="AA76" s="65" t="e">
        <f>'Summary (10)'!$N89</f>
        <v>#REF!</v>
      </c>
      <c r="AB76" s="65" t="e">
        <f>'Summary (10)'!$N89</f>
        <v>#REF!</v>
      </c>
      <c r="AC76" s="340" t="e">
        <f>'Summary (10)'!$N89</f>
        <v>#REF!</v>
      </c>
      <c r="AD76" s="203" t="e">
        <f>'Summary (10)'!$N89</f>
        <v>#REF!</v>
      </c>
      <c r="AE76" s="202" t="e">
        <f>'Summary (10)'!$Q89</f>
        <v>#REF!</v>
      </c>
      <c r="AF76" s="65" t="e">
        <f>'Summary (10)'!$Q89</f>
        <v>#REF!</v>
      </c>
      <c r="AG76" s="65" t="e">
        <f>'Summary (10)'!$Q89</f>
        <v>#REF!</v>
      </c>
      <c r="AH76" s="65" t="e">
        <f>'Summary (10)'!$Q89</f>
        <v>#REF!</v>
      </c>
      <c r="AI76" s="65" t="e">
        <f>'Summary (10)'!$Q89</f>
        <v>#REF!</v>
      </c>
      <c r="AJ76" s="340" t="e">
        <f>'Summary (10)'!$Q89</f>
        <v>#REF!</v>
      </c>
      <c r="AK76" s="203" t="e">
        <f>'Summary (10)'!$Q89</f>
        <v>#REF!</v>
      </c>
      <c r="AL76" s="202" t="e">
        <f>'Summary (10)'!$T89</f>
        <v>#REF!</v>
      </c>
      <c r="AM76" s="65" t="e">
        <f>'Summary (10)'!$T89</f>
        <v>#REF!</v>
      </c>
      <c r="AN76" s="65" t="e">
        <f>'Summary (10)'!$T89</f>
        <v>#REF!</v>
      </c>
      <c r="AO76" s="65" t="e">
        <f>'Summary (10)'!$T89</f>
        <v>#REF!</v>
      </c>
      <c r="AP76" s="65" t="e">
        <f>'Summary (10)'!$T89</f>
        <v>#REF!</v>
      </c>
      <c r="AQ76" s="340" t="e">
        <f>'Summary (10)'!$T89</f>
        <v>#REF!</v>
      </c>
      <c r="AR76" s="203" t="e">
        <f>'Summary (10)'!$T89</f>
        <v>#REF!</v>
      </c>
      <c r="AS76" s="202" t="e">
        <f>'Summary (10)'!$W89</f>
        <v>#REF!</v>
      </c>
      <c r="AT76" s="65" t="e">
        <f>'Summary (10)'!$W89</f>
        <v>#REF!</v>
      </c>
      <c r="AU76" s="65" t="e">
        <f>'Summary (10)'!$W89</f>
        <v>#REF!</v>
      </c>
      <c r="AV76" s="65" t="e">
        <f>'Summary (10)'!$W89</f>
        <v>#REF!</v>
      </c>
      <c r="AW76" s="65" t="e">
        <f>'Summary (10)'!$W89</f>
        <v>#REF!</v>
      </c>
      <c r="AX76" s="340" t="e">
        <f>'Summary (10)'!$W89</f>
        <v>#REF!</v>
      </c>
      <c r="AY76" s="203" t="e">
        <f>'Summary (10)'!$W89</f>
        <v>#REF!</v>
      </c>
      <c r="AZ76" s="202" t="e">
        <f>'Summary (10)'!$Z89</f>
        <v>#REF!</v>
      </c>
      <c r="BA76" s="65" t="e">
        <f>'Summary (10)'!$Z89</f>
        <v>#REF!</v>
      </c>
      <c r="BB76" s="65" t="e">
        <f>'Summary (10)'!$Z89</f>
        <v>#REF!</v>
      </c>
      <c r="BC76" s="65" t="e">
        <f>'Summary (10)'!$Z89</f>
        <v>#REF!</v>
      </c>
      <c r="BD76" s="65" t="e">
        <f>'Summary (10)'!$Z89</f>
        <v>#REF!</v>
      </c>
      <c r="BE76" s="340" t="e">
        <f>'Summary (10)'!$Z89</f>
        <v>#REF!</v>
      </c>
      <c r="BF76" s="203" t="e">
        <f>'Summary (10)'!$Z89</f>
        <v>#REF!</v>
      </c>
      <c r="BG76" s="202" t="e">
        <f>'Summary (10)'!$AC89</f>
        <v>#REF!</v>
      </c>
      <c r="BH76" s="65" t="e">
        <f>'Summary (10)'!$AC89</f>
        <v>#REF!</v>
      </c>
      <c r="BI76" s="65" t="e">
        <f>'Summary (10)'!$AC89</f>
        <v>#REF!</v>
      </c>
      <c r="BJ76" s="65" t="e">
        <f>'Summary (10)'!$AC89</f>
        <v>#REF!</v>
      </c>
      <c r="BK76" s="65" t="e">
        <f>'Summary (10)'!$AC89</f>
        <v>#REF!</v>
      </c>
      <c r="BL76" s="340" t="e">
        <f>'Summary (10)'!$AC89</f>
        <v>#REF!</v>
      </c>
      <c r="BM76" s="203" t="e">
        <f>'Summary (10)'!$AC89</f>
        <v>#REF!</v>
      </c>
      <c r="BN76" s="202" t="e">
        <f>'Summary (10)'!$AF89</f>
        <v>#REF!</v>
      </c>
      <c r="BO76" s="65" t="e">
        <f>'Summary (10)'!$AF89</f>
        <v>#REF!</v>
      </c>
      <c r="BP76" s="65" t="e">
        <f>'Summary (10)'!$AF89</f>
        <v>#REF!</v>
      </c>
      <c r="BQ76" s="65" t="e">
        <f>'Summary (10)'!$AF89</f>
        <v>#REF!</v>
      </c>
      <c r="BR76" s="65" t="e">
        <f>'Summary (10)'!$AF89</f>
        <v>#REF!</v>
      </c>
      <c r="BS76" s="340" t="e">
        <f>'Summary (10)'!$AF89</f>
        <v>#REF!</v>
      </c>
      <c r="BT76" s="203" t="e">
        <f>'Summary (10)'!$AF89</f>
        <v>#REF!</v>
      </c>
      <c r="BU76" s="65">
        <f>'Summary (10)'!AI89</f>
        <v>47238</v>
      </c>
      <c r="BV76" s="65">
        <f>'Summary (10)'!AJ89</f>
        <v>47238</v>
      </c>
      <c r="BW76" s="65">
        <f>'Summary (10)'!AK89</f>
        <v>47238</v>
      </c>
    </row>
    <row r="77" spans="1:112" s="60" customFormat="1">
      <c r="A77" s="482" t="s">
        <v>220</v>
      </c>
      <c r="B77" s="482"/>
      <c r="C77" s="202">
        <f>'Summary (10)'!$E90</f>
        <v>0</v>
      </c>
      <c r="D77" s="65">
        <f>'Summary (10)'!$E90</f>
        <v>0</v>
      </c>
      <c r="E77" s="65">
        <f>'Summary (10)'!$E90</f>
        <v>0</v>
      </c>
      <c r="F77" s="65">
        <f>'Summary (10)'!$E90</f>
        <v>0</v>
      </c>
      <c r="G77" s="65">
        <f>'Summary (10)'!$E90</f>
        <v>0</v>
      </c>
      <c r="H77" s="340">
        <f>'Summary (10)'!$E90</f>
        <v>0</v>
      </c>
      <c r="I77" s="203">
        <f>'Summary (10)'!$E90</f>
        <v>0</v>
      </c>
      <c r="J77" s="202">
        <f>'Summary (10)'!$H90</f>
        <v>0</v>
      </c>
      <c r="K77" s="65">
        <f>'Summary (10)'!$H90</f>
        <v>0</v>
      </c>
      <c r="L77" s="65">
        <f>'Summary (10)'!$H90</f>
        <v>0</v>
      </c>
      <c r="M77" s="65">
        <f>'Summary (10)'!$H90</f>
        <v>0</v>
      </c>
      <c r="N77" s="65">
        <f>'Summary (10)'!$H90</f>
        <v>0</v>
      </c>
      <c r="O77" s="340">
        <f>'Summary (10)'!$H90</f>
        <v>0</v>
      </c>
      <c r="P77" s="203">
        <f>'Summary (10)'!$H90</f>
        <v>0</v>
      </c>
      <c r="Q77" s="202">
        <f>'Summary (10)'!$K90</f>
        <v>0</v>
      </c>
      <c r="R77" s="65">
        <f>'Summary (10)'!$K90</f>
        <v>0</v>
      </c>
      <c r="S77" s="65">
        <f>'Summary (10)'!$K90</f>
        <v>0</v>
      </c>
      <c r="T77" s="65">
        <f>'Summary (10)'!$K90</f>
        <v>0</v>
      </c>
      <c r="U77" s="65">
        <f>'Summary (10)'!$K90</f>
        <v>0</v>
      </c>
      <c r="V77" s="340">
        <f>'Summary (10)'!$K90</f>
        <v>0</v>
      </c>
      <c r="W77" s="203">
        <f>'Summary (10)'!$K90</f>
        <v>0</v>
      </c>
      <c r="X77" s="202">
        <f>'Summary (10)'!$N90</f>
        <v>0</v>
      </c>
      <c r="Y77" s="65">
        <f>'Summary (10)'!$N90</f>
        <v>0</v>
      </c>
      <c r="Z77" s="65">
        <f>'Summary (10)'!$N90</f>
        <v>0</v>
      </c>
      <c r="AA77" s="65">
        <f>'Summary (10)'!$N90</f>
        <v>0</v>
      </c>
      <c r="AB77" s="65">
        <f>'Summary (10)'!$N90</f>
        <v>0</v>
      </c>
      <c r="AC77" s="340">
        <f>'Summary (10)'!$N90</f>
        <v>0</v>
      </c>
      <c r="AD77" s="203">
        <f>'Summary (10)'!$N90</f>
        <v>0</v>
      </c>
      <c r="AE77" s="202">
        <f>'Summary (10)'!$Q90</f>
        <v>0</v>
      </c>
      <c r="AF77" s="65">
        <f>'Summary (10)'!$Q90</f>
        <v>0</v>
      </c>
      <c r="AG77" s="65">
        <f>'Summary (10)'!$Q90</f>
        <v>0</v>
      </c>
      <c r="AH77" s="65">
        <f>'Summary (10)'!$Q90</f>
        <v>0</v>
      </c>
      <c r="AI77" s="65">
        <f>'Summary (10)'!$Q90</f>
        <v>0</v>
      </c>
      <c r="AJ77" s="340">
        <f>'Summary (10)'!$Q90</f>
        <v>0</v>
      </c>
      <c r="AK77" s="203">
        <f>'Summary (10)'!$Q90</f>
        <v>0</v>
      </c>
      <c r="AL77" s="202">
        <f>'Summary (10)'!$T90</f>
        <v>0</v>
      </c>
      <c r="AM77" s="65">
        <f>'Summary (10)'!$T90</f>
        <v>0</v>
      </c>
      <c r="AN77" s="65">
        <f>'Summary (10)'!$T90</f>
        <v>0</v>
      </c>
      <c r="AO77" s="65">
        <f>'Summary (10)'!$T90</f>
        <v>0</v>
      </c>
      <c r="AP77" s="65">
        <f>'Summary (10)'!$T90</f>
        <v>0</v>
      </c>
      <c r="AQ77" s="340">
        <f>'Summary (10)'!$T90</f>
        <v>0</v>
      </c>
      <c r="AR77" s="203">
        <f>'Summary (10)'!$T90</f>
        <v>0</v>
      </c>
      <c r="AS77" s="202">
        <f>'Summary (10)'!$W90</f>
        <v>0</v>
      </c>
      <c r="AT77" s="65">
        <f>'Summary (10)'!$W90</f>
        <v>0</v>
      </c>
      <c r="AU77" s="65">
        <f>'Summary (10)'!$W90</f>
        <v>0</v>
      </c>
      <c r="AV77" s="65">
        <f>'Summary (10)'!$W90</f>
        <v>0</v>
      </c>
      <c r="AW77" s="65">
        <f>'Summary (10)'!$W90</f>
        <v>0</v>
      </c>
      <c r="AX77" s="340">
        <f>'Summary (10)'!$W90</f>
        <v>0</v>
      </c>
      <c r="AY77" s="203">
        <f>'Summary (10)'!$W90</f>
        <v>0</v>
      </c>
      <c r="AZ77" s="202">
        <f>'Summary (10)'!$Z90</f>
        <v>0</v>
      </c>
      <c r="BA77" s="65">
        <f>'Summary (10)'!$Z90</f>
        <v>0</v>
      </c>
      <c r="BB77" s="65">
        <f>'Summary (10)'!$Z90</f>
        <v>0</v>
      </c>
      <c r="BC77" s="65">
        <f>'Summary (10)'!$Z90</f>
        <v>0</v>
      </c>
      <c r="BD77" s="65">
        <f>'Summary (10)'!$Z90</f>
        <v>0</v>
      </c>
      <c r="BE77" s="340">
        <f>'Summary (10)'!$Z90</f>
        <v>0</v>
      </c>
      <c r="BF77" s="203">
        <f>'Summary (10)'!$Z90</f>
        <v>0</v>
      </c>
      <c r="BG77" s="202">
        <f>'Summary (10)'!$AC90</f>
        <v>0</v>
      </c>
      <c r="BH77" s="65">
        <f>'Summary (10)'!$AC90</f>
        <v>0</v>
      </c>
      <c r="BI77" s="65">
        <f>'Summary (10)'!$AC90</f>
        <v>0</v>
      </c>
      <c r="BJ77" s="65">
        <f>'Summary (10)'!$AC90</f>
        <v>0</v>
      </c>
      <c r="BK77" s="65">
        <f>'Summary (10)'!$AC90</f>
        <v>0</v>
      </c>
      <c r="BL77" s="340">
        <f>'Summary (10)'!$AC90</f>
        <v>0</v>
      </c>
      <c r="BM77" s="203">
        <f>'Summary (10)'!$AC90</f>
        <v>0</v>
      </c>
      <c r="BN77" s="202">
        <f>'Summary (10)'!$AF90</f>
        <v>0</v>
      </c>
      <c r="BO77" s="65">
        <f>'Summary (10)'!$AF90</f>
        <v>0</v>
      </c>
      <c r="BP77" s="65">
        <f>'Summary (10)'!$AF90</f>
        <v>0</v>
      </c>
      <c r="BQ77" s="65">
        <f>'Summary (10)'!$AF90</f>
        <v>0</v>
      </c>
      <c r="BR77" s="65">
        <f>'Summary (10)'!$AF90</f>
        <v>0</v>
      </c>
      <c r="BS77" s="340">
        <f>'Summary (10)'!$AF90</f>
        <v>0</v>
      </c>
      <c r="BT77" s="203">
        <f>'Summary (10)'!$AF90</f>
        <v>0</v>
      </c>
      <c r="BU77" s="65">
        <f>'Summary (10)'!AI90</f>
        <v>0</v>
      </c>
      <c r="BV77" s="65">
        <f>'Summary (10)'!AJ90</f>
        <v>0</v>
      </c>
      <c r="BW77" s="65">
        <f>'Summary (10)'!AK90</f>
        <v>0</v>
      </c>
    </row>
    <row r="78" spans="1:112" s="60" customFormat="1" ht="16.5" thickBot="1">
      <c r="A78" s="484" t="s">
        <v>234</v>
      </c>
      <c r="B78" s="484"/>
      <c r="C78" s="204" t="e">
        <f>'Summary (10)'!$E91</f>
        <v>#REF!</v>
      </c>
      <c r="D78" s="205" t="e">
        <f>'Summary (10)'!$E91</f>
        <v>#REF!</v>
      </c>
      <c r="E78" s="205" t="e">
        <f>'Summary (10)'!$E91</f>
        <v>#REF!</v>
      </c>
      <c r="F78" s="205" t="e">
        <f>'Summary (10)'!$E91</f>
        <v>#REF!</v>
      </c>
      <c r="G78" s="205" t="e">
        <f>'Summary (10)'!$E91</f>
        <v>#REF!</v>
      </c>
      <c r="H78" s="341" t="e">
        <f>'Summary (10)'!$E91</f>
        <v>#REF!</v>
      </c>
      <c r="I78" s="206" t="e">
        <f>'Summary (10)'!$E91</f>
        <v>#REF!</v>
      </c>
      <c r="J78" s="204" t="e">
        <f>'Summary (10)'!$H91</f>
        <v>#REF!</v>
      </c>
      <c r="K78" s="205" t="e">
        <f>'Summary (10)'!$H91</f>
        <v>#REF!</v>
      </c>
      <c r="L78" s="205" t="e">
        <f>'Summary (10)'!$H91</f>
        <v>#REF!</v>
      </c>
      <c r="M78" s="205" t="e">
        <f>'Summary (10)'!$H91</f>
        <v>#REF!</v>
      </c>
      <c r="N78" s="205" t="e">
        <f>'Summary (10)'!$H91</f>
        <v>#REF!</v>
      </c>
      <c r="O78" s="341" t="e">
        <f>'Summary (10)'!$H91</f>
        <v>#REF!</v>
      </c>
      <c r="P78" s="206" t="e">
        <f>'Summary (10)'!$H91</f>
        <v>#REF!</v>
      </c>
      <c r="Q78" s="204" t="e">
        <f>'Summary (10)'!$K91</f>
        <v>#REF!</v>
      </c>
      <c r="R78" s="205" t="e">
        <f>'Summary (10)'!$K91</f>
        <v>#REF!</v>
      </c>
      <c r="S78" s="205" t="e">
        <f>'Summary (10)'!$K91</f>
        <v>#REF!</v>
      </c>
      <c r="T78" s="205" t="e">
        <f>'Summary (10)'!$K91</f>
        <v>#REF!</v>
      </c>
      <c r="U78" s="205" t="e">
        <f>'Summary (10)'!$K91</f>
        <v>#REF!</v>
      </c>
      <c r="V78" s="341" t="e">
        <f>'Summary (10)'!$K91</f>
        <v>#REF!</v>
      </c>
      <c r="W78" s="206" t="e">
        <f>'Summary (10)'!$K91</f>
        <v>#REF!</v>
      </c>
      <c r="X78" s="204" t="e">
        <f>'Summary (10)'!$N91</f>
        <v>#REF!</v>
      </c>
      <c r="Y78" s="205" t="e">
        <f>'Summary (10)'!$N91</f>
        <v>#REF!</v>
      </c>
      <c r="Z78" s="205" t="e">
        <f>'Summary (10)'!$N91</f>
        <v>#REF!</v>
      </c>
      <c r="AA78" s="205" t="e">
        <f>'Summary (10)'!$N91</f>
        <v>#REF!</v>
      </c>
      <c r="AB78" s="205" t="e">
        <f>'Summary (10)'!$N91</f>
        <v>#REF!</v>
      </c>
      <c r="AC78" s="341" t="e">
        <f>'Summary (10)'!$N91</f>
        <v>#REF!</v>
      </c>
      <c r="AD78" s="206" t="e">
        <f>'Summary (10)'!$N91</f>
        <v>#REF!</v>
      </c>
      <c r="AE78" s="204" t="e">
        <f>'Summary (10)'!$Q91</f>
        <v>#REF!</v>
      </c>
      <c r="AF78" s="205" t="e">
        <f>'Summary (10)'!$Q91</f>
        <v>#REF!</v>
      </c>
      <c r="AG78" s="205" t="e">
        <f>'Summary (10)'!$Q91</f>
        <v>#REF!</v>
      </c>
      <c r="AH78" s="205" t="e">
        <f>'Summary (10)'!$Q91</f>
        <v>#REF!</v>
      </c>
      <c r="AI78" s="205" t="e">
        <f>'Summary (10)'!$Q91</f>
        <v>#REF!</v>
      </c>
      <c r="AJ78" s="341" t="e">
        <f>'Summary (10)'!$Q91</f>
        <v>#REF!</v>
      </c>
      <c r="AK78" s="206" t="e">
        <f>'Summary (10)'!$Q91</f>
        <v>#REF!</v>
      </c>
      <c r="AL78" s="204" t="e">
        <f>'Summary (10)'!$T91</f>
        <v>#REF!</v>
      </c>
      <c r="AM78" s="205" t="e">
        <f>'Summary (10)'!$T91</f>
        <v>#REF!</v>
      </c>
      <c r="AN78" s="205" t="e">
        <f>'Summary (10)'!$T91</f>
        <v>#REF!</v>
      </c>
      <c r="AO78" s="205" t="e">
        <f>'Summary (10)'!$T91</f>
        <v>#REF!</v>
      </c>
      <c r="AP78" s="205" t="e">
        <f>'Summary (10)'!$T91</f>
        <v>#REF!</v>
      </c>
      <c r="AQ78" s="341" t="e">
        <f>'Summary (10)'!$T91</f>
        <v>#REF!</v>
      </c>
      <c r="AR78" s="206" t="e">
        <f>'Summary (10)'!$T91</f>
        <v>#REF!</v>
      </c>
      <c r="AS78" s="204" t="e">
        <f>'Summary (10)'!$W91</f>
        <v>#REF!</v>
      </c>
      <c r="AT78" s="205" t="e">
        <f>'Summary (10)'!$W91</f>
        <v>#REF!</v>
      </c>
      <c r="AU78" s="205" t="e">
        <f>'Summary (10)'!$W91</f>
        <v>#REF!</v>
      </c>
      <c r="AV78" s="205" t="e">
        <f>'Summary (10)'!$W91</f>
        <v>#REF!</v>
      </c>
      <c r="AW78" s="205" t="e">
        <f>'Summary (10)'!$W91</f>
        <v>#REF!</v>
      </c>
      <c r="AX78" s="341" t="e">
        <f>'Summary (10)'!$W91</f>
        <v>#REF!</v>
      </c>
      <c r="AY78" s="206" t="e">
        <f>'Summary (10)'!$W91</f>
        <v>#REF!</v>
      </c>
      <c r="AZ78" s="204" t="e">
        <f>'Summary (10)'!$Z91</f>
        <v>#REF!</v>
      </c>
      <c r="BA78" s="205" t="e">
        <f>'Summary (10)'!$Z91</f>
        <v>#REF!</v>
      </c>
      <c r="BB78" s="205" t="e">
        <f>'Summary (10)'!$Z91</f>
        <v>#REF!</v>
      </c>
      <c r="BC78" s="205" t="e">
        <f>'Summary (10)'!$Z91</f>
        <v>#REF!</v>
      </c>
      <c r="BD78" s="205" t="e">
        <f>'Summary (10)'!$Z91</f>
        <v>#REF!</v>
      </c>
      <c r="BE78" s="341" t="e">
        <f>'Summary (10)'!$Z91</f>
        <v>#REF!</v>
      </c>
      <c r="BF78" s="206" t="e">
        <f>'Summary (10)'!$Z91</f>
        <v>#REF!</v>
      </c>
      <c r="BG78" s="204" t="e">
        <f>'Summary (10)'!$AC91</f>
        <v>#REF!</v>
      </c>
      <c r="BH78" s="205" t="e">
        <f>'Summary (10)'!$AC91</f>
        <v>#REF!</v>
      </c>
      <c r="BI78" s="205" t="e">
        <f>'Summary (10)'!$AC91</f>
        <v>#REF!</v>
      </c>
      <c r="BJ78" s="205" t="e">
        <f>'Summary (10)'!$AC91</f>
        <v>#REF!</v>
      </c>
      <c r="BK78" s="205" t="e">
        <f>'Summary (10)'!$AC91</f>
        <v>#REF!</v>
      </c>
      <c r="BL78" s="341" t="e">
        <f>'Summary (10)'!$AC91</f>
        <v>#REF!</v>
      </c>
      <c r="BM78" s="206" t="e">
        <f>'Summary (10)'!$AC91</f>
        <v>#REF!</v>
      </c>
      <c r="BN78" s="204" t="e">
        <f>'Summary (10)'!$AF91</f>
        <v>#REF!</v>
      </c>
      <c r="BO78" s="205" t="e">
        <f>'Summary (10)'!$AF91</f>
        <v>#REF!</v>
      </c>
      <c r="BP78" s="205" t="e">
        <f>'Summary (10)'!$AF91</f>
        <v>#REF!</v>
      </c>
      <c r="BQ78" s="205" t="e">
        <f>'Summary (10)'!$AF91</f>
        <v>#REF!</v>
      </c>
      <c r="BR78" s="205" t="e">
        <f>'Summary (10)'!$AF91</f>
        <v>#REF!</v>
      </c>
      <c r="BS78" s="341" t="e">
        <f>'Summary (10)'!$AF91</f>
        <v>#REF!</v>
      </c>
      <c r="BT78" s="206" t="e">
        <f>'Summary (10)'!$AF91</f>
        <v>#REF!</v>
      </c>
      <c r="BU78" s="187"/>
      <c r="BV78" s="187"/>
      <c r="BW78" s="188"/>
    </row>
    <row r="79" spans="1:112" s="294" customFormat="1">
      <c r="A79" s="515" t="s">
        <v>324</v>
      </c>
      <c r="B79" s="515"/>
      <c r="C79" s="516" t="e">
        <f>LOOKUP(C75,'Dropdown Lists'!$K$1:$K$20,'Dropdown Lists'!$N$1:$N$20)</f>
        <v>#REF!</v>
      </c>
      <c r="D79" s="517"/>
      <c r="E79" s="517"/>
      <c r="F79" s="517"/>
      <c r="G79" s="518"/>
      <c r="H79" s="519"/>
      <c r="I79" s="518"/>
      <c r="J79" s="516" t="e">
        <f>LOOKUP(J75,'Dropdown Lists'!$K$1:$K$20,'Dropdown Lists'!$N$1:$N$20)</f>
        <v>#REF!</v>
      </c>
      <c r="K79" s="518"/>
      <c r="L79" s="518"/>
      <c r="M79" s="518"/>
      <c r="N79" s="518"/>
      <c r="O79" s="519"/>
      <c r="P79" s="518"/>
      <c r="Q79" s="516" t="e">
        <f>LOOKUP(Q75,'Dropdown Lists'!$K$1:$K$20,'Dropdown Lists'!$N$1:$N$20)</f>
        <v>#REF!</v>
      </c>
      <c r="R79" s="518"/>
      <c r="S79" s="518"/>
      <c r="T79" s="518"/>
      <c r="U79" s="518"/>
      <c r="V79" s="519"/>
      <c r="W79" s="518"/>
      <c r="X79" s="516" t="e">
        <f>LOOKUP(X75,'Dropdown Lists'!$K$1:$K$20,'Dropdown Lists'!$N$1:$N$20)</f>
        <v>#REF!</v>
      </c>
      <c r="Y79" s="518"/>
      <c r="Z79" s="518"/>
      <c r="AA79" s="518"/>
      <c r="AB79" s="518"/>
      <c r="AC79" s="519"/>
      <c r="AD79" s="518"/>
      <c r="AE79" s="516" t="e">
        <f>LOOKUP(AE75,'Dropdown Lists'!$K$1:$K$20,'Dropdown Lists'!$N$1:$N$20)</f>
        <v>#REF!</v>
      </c>
      <c r="AF79" s="518"/>
      <c r="AG79" s="518"/>
      <c r="AH79" s="518"/>
      <c r="AI79" s="518"/>
      <c r="AJ79" s="519"/>
      <c r="AK79" s="518"/>
      <c r="AL79" s="516" t="e">
        <f>LOOKUP(AL75,'Dropdown Lists'!$K$1:$K$20,'Dropdown Lists'!$N$1:$N$20)</f>
        <v>#REF!</v>
      </c>
      <c r="AM79" s="518"/>
      <c r="AN79" s="518"/>
      <c r="AO79" s="518"/>
      <c r="AP79" s="518"/>
      <c r="AQ79" s="519"/>
      <c r="AR79" s="518"/>
      <c r="AS79" s="516" t="e">
        <f>LOOKUP(AS75,'Dropdown Lists'!$K$1:$K$20,'Dropdown Lists'!$N$1:$N$20)</f>
        <v>#REF!</v>
      </c>
      <c r="AT79" s="518"/>
      <c r="AU79" s="518"/>
      <c r="AV79" s="518"/>
      <c r="AW79" s="518"/>
      <c r="AX79" s="519"/>
      <c r="AY79" s="518"/>
      <c r="AZ79" s="516" t="e">
        <f>LOOKUP(AZ75,'Dropdown Lists'!$K$1:$K$20,'Dropdown Lists'!$N$1:$N$20)</f>
        <v>#REF!</v>
      </c>
      <c r="BA79" s="518"/>
      <c r="BB79" s="518"/>
      <c r="BC79" s="518"/>
      <c r="BD79" s="518"/>
      <c r="BE79" s="519"/>
      <c r="BF79" s="518"/>
      <c r="BG79" s="516" t="e">
        <f>LOOKUP(BG75,'Dropdown Lists'!$K$1:$K$20,'Dropdown Lists'!$N$1:$N$20)</f>
        <v>#REF!</v>
      </c>
      <c r="BH79" s="518"/>
      <c r="BI79" s="518"/>
      <c r="BJ79" s="518"/>
      <c r="BK79" s="518"/>
      <c r="BL79" s="519"/>
      <c r="BM79" s="518"/>
      <c r="BN79" s="516" t="e">
        <f>LOOKUP(BN75,'Dropdown Lists'!$K$1:$K$20,'Dropdown Lists'!$N$1:$N$20)</f>
        <v>#REF!</v>
      </c>
      <c r="BO79" s="518"/>
      <c r="BP79" s="518"/>
      <c r="BQ79" s="518"/>
      <c r="BR79" s="518"/>
      <c r="BS79" s="519"/>
      <c r="BT79" s="518"/>
      <c r="BU79" s="520"/>
      <c r="BV79" s="520"/>
      <c r="BW79" s="521"/>
    </row>
    <row r="80" spans="1:112" s="315" customFormat="1">
      <c r="C80" s="293"/>
      <c r="D80" s="295"/>
      <c r="E80" s="295"/>
      <c r="F80" s="295"/>
      <c r="G80" s="251"/>
      <c r="H80" s="292"/>
      <c r="I80" s="251"/>
      <c r="J80" s="251"/>
      <c r="K80" s="251"/>
      <c r="L80" s="251"/>
      <c r="M80" s="251"/>
      <c r="N80" s="251"/>
      <c r="O80" s="292"/>
      <c r="P80" s="251"/>
      <c r="Q80" s="251"/>
      <c r="R80" s="251"/>
      <c r="S80" s="251"/>
      <c r="T80" s="251"/>
      <c r="U80" s="251"/>
      <c r="V80" s="292"/>
      <c r="W80" s="251"/>
      <c r="X80" s="251"/>
      <c r="Y80" s="251"/>
      <c r="Z80" s="251"/>
      <c r="AA80" s="251"/>
      <c r="AB80" s="251"/>
      <c r="AC80" s="292"/>
      <c r="AD80" s="251"/>
      <c r="AE80" s="251"/>
      <c r="AF80" s="251"/>
      <c r="AG80" s="251"/>
      <c r="AH80" s="251"/>
      <c r="AI80" s="251"/>
      <c r="AJ80" s="292"/>
      <c r="AK80" s="251"/>
      <c r="AL80" s="251"/>
      <c r="AM80" s="251"/>
      <c r="AN80" s="251"/>
      <c r="AO80" s="251"/>
      <c r="AP80" s="251"/>
      <c r="AQ80" s="292"/>
      <c r="AR80" s="251"/>
      <c r="AS80" s="251"/>
      <c r="AT80" s="251"/>
      <c r="AU80" s="251"/>
      <c r="AV80" s="251"/>
      <c r="AW80" s="251"/>
      <c r="AX80" s="292"/>
      <c r="AY80" s="251"/>
      <c r="AZ80" s="251"/>
      <c r="BA80" s="251"/>
      <c r="BB80" s="251"/>
      <c r="BC80" s="251"/>
      <c r="BD80" s="251"/>
      <c r="BE80" s="292"/>
      <c r="BF80" s="251"/>
      <c r="BG80" s="251"/>
      <c r="BH80" s="251"/>
      <c r="BI80" s="251"/>
      <c r="BJ80" s="251"/>
      <c r="BK80" s="251"/>
      <c r="BL80" s="292"/>
      <c r="BM80" s="251"/>
      <c r="BN80" s="251"/>
      <c r="BO80" s="251"/>
      <c r="BP80" s="251"/>
      <c r="BQ80" s="251"/>
      <c r="BR80" s="251"/>
      <c r="BS80" s="292"/>
      <c r="BT80" s="251"/>
      <c r="BU80" s="56"/>
      <c r="BV80" s="56"/>
      <c r="BW80" s="67"/>
    </row>
    <row r="81" spans="2:112">
      <c r="B81" s="251"/>
      <c r="C81" s="293"/>
      <c r="D81" s="295"/>
      <c r="E81" s="295"/>
      <c r="F81" s="295"/>
      <c r="BN81" s="251"/>
      <c r="BO81" s="251"/>
      <c r="BP81" s="251"/>
      <c r="BS81" s="292"/>
      <c r="BU81" s="56"/>
      <c r="BV81" s="56"/>
      <c r="BW81" s="67"/>
      <c r="BX81" s="290"/>
      <c r="BY81" s="290"/>
      <c r="BZ81" s="290"/>
      <c r="CA81" s="290"/>
      <c r="CB81" s="290"/>
      <c r="CC81" s="290"/>
      <c r="CD81" s="290"/>
      <c r="CE81" s="290"/>
      <c r="CF81" s="290"/>
      <c r="CG81" s="290"/>
      <c r="CH81" s="290"/>
      <c r="CI81" s="290"/>
      <c r="CJ81" s="290"/>
      <c r="CK81" s="290"/>
      <c r="CL81" s="290"/>
      <c r="CM81" s="290"/>
      <c r="CN81" s="290"/>
      <c r="CO81" s="290"/>
      <c r="CP81" s="290"/>
      <c r="CQ81" s="290"/>
      <c r="CR81" s="290"/>
      <c r="CS81" s="290"/>
      <c r="CT81" s="290"/>
      <c r="CU81" s="290"/>
      <c r="CV81" s="290"/>
      <c r="CW81" s="290"/>
      <c r="CX81" s="290"/>
      <c r="CY81" s="290"/>
      <c r="CZ81" s="290"/>
      <c r="DA81" s="290"/>
      <c r="DB81" s="290"/>
      <c r="DC81" s="290"/>
      <c r="DD81" s="290"/>
      <c r="DE81" s="290"/>
      <c r="DF81" s="290"/>
      <c r="DG81" s="290"/>
      <c r="DH81" s="290"/>
    </row>
    <row r="82" spans="2:112">
      <c r="B82" s="251"/>
      <c r="BN82" s="251"/>
      <c r="BO82" s="251"/>
      <c r="BP82" s="251"/>
      <c r="BS82" s="292"/>
      <c r="BU82" s="56"/>
      <c r="BV82" s="56"/>
      <c r="BW82" s="67"/>
      <c r="BX82" s="290"/>
      <c r="BY82" s="290"/>
      <c r="BZ82" s="290"/>
      <c r="CA82" s="290"/>
      <c r="CB82" s="290"/>
      <c r="CC82" s="290"/>
      <c r="CD82" s="290"/>
      <c r="CE82" s="290"/>
      <c r="CF82" s="290"/>
      <c r="CG82" s="290"/>
      <c r="CH82" s="290"/>
      <c r="CI82" s="290"/>
      <c r="CJ82" s="290"/>
      <c r="CK82" s="290"/>
      <c r="CL82" s="290"/>
      <c r="CM82" s="290"/>
      <c r="CN82" s="290"/>
      <c r="CO82" s="290"/>
      <c r="CP82" s="290"/>
      <c r="CQ82" s="290"/>
      <c r="CR82" s="290"/>
      <c r="CS82" s="290"/>
      <c r="CT82" s="290"/>
      <c r="CU82" s="290"/>
      <c r="CV82" s="290"/>
      <c r="CW82" s="290"/>
      <c r="CX82" s="290"/>
      <c r="CY82" s="290"/>
      <c r="CZ82" s="290"/>
      <c r="DA82" s="290"/>
      <c r="DB82" s="290"/>
      <c r="DC82" s="290"/>
      <c r="DD82" s="290"/>
      <c r="DE82" s="290"/>
      <c r="DF82" s="290"/>
      <c r="DG82" s="290"/>
      <c r="DH82" s="290"/>
    </row>
    <row r="83" spans="2:112">
      <c r="B83" s="251"/>
      <c r="BN83" s="251"/>
      <c r="BO83" s="251"/>
      <c r="BP83" s="251"/>
      <c r="BS83" s="292"/>
      <c r="BU83" s="56"/>
      <c r="BV83" s="56"/>
      <c r="BW83" s="67"/>
      <c r="BX83" s="290"/>
      <c r="BY83" s="290"/>
      <c r="BZ83" s="290"/>
      <c r="CA83" s="290"/>
      <c r="CB83" s="290"/>
      <c r="CC83" s="290"/>
      <c r="CD83" s="290"/>
      <c r="CE83" s="290"/>
      <c r="CF83" s="290"/>
      <c r="CG83" s="290"/>
      <c r="CH83" s="290"/>
      <c r="CI83" s="290"/>
      <c r="CJ83" s="290"/>
      <c r="CK83" s="290"/>
      <c r="CL83" s="290"/>
      <c r="CM83" s="290"/>
      <c r="CN83" s="290"/>
      <c r="CO83" s="290"/>
      <c r="CP83" s="290"/>
      <c r="CQ83" s="290"/>
      <c r="CR83" s="290"/>
      <c r="CS83" s="290"/>
      <c r="CT83" s="290"/>
      <c r="CU83" s="290"/>
      <c r="CV83" s="290"/>
      <c r="CW83" s="290"/>
      <c r="CX83" s="290"/>
      <c r="CY83" s="290"/>
      <c r="CZ83" s="290"/>
      <c r="DA83" s="290"/>
      <c r="DB83" s="290"/>
      <c r="DC83" s="290"/>
      <c r="DD83" s="290"/>
      <c r="DE83" s="290"/>
      <c r="DF83" s="290"/>
      <c r="DG83" s="290"/>
      <c r="DH83" s="290"/>
    </row>
    <row r="84" spans="2:112">
      <c r="B84" s="251"/>
      <c r="BN84" s="251"/>
      <c r="BO84" s="251"/>
      <c r="BP84" s="251"/>
      <c r="BS84" s="292"/>
      <c r="BU84" s="56"/>
      <c r="BV84" s="56"/>
      <c r="BW84" s="67"/>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row>
    <row r="85" spans="2:112">
      <c r="B85" s="251"/>
      <c r="BN85" s="251"/>
      <c r="BO85" s="251"/>
      <c r="BP85" s="251"/>
      <c r="BS85" s="292"/>
      <c r="BU85" s="56"/>
      <c r="BV85" s="56"/>
      <c r="BW85" s="67"/>
      <c r="BX85" s="290"/>
      <c r="BY85" s="290"/>
      <c r="BZ85" s="290"/>
      <c r="CA85" s="290"/>
      <c r="CB85" s="290"/>
      <c r="CC85" s="290"/>
      <c r="CD85" s="290"/>
      <c r="CE85" s="290"/>
      <c r="CF85" s="290"/>
      <c r="CG85" s="290"/>
      <c r="CH85" s="290"/>
      <c r="CI85" s="290"/>
      <c r="CJ85" s="290"/>
      <c r="CK85" s="290"/>
      <c r="CL85" s="290"/>
      <c r="CM85" s="290"/>
      <c r="CN85" s="290"/>
      <c r="CO85" s="290"/>
      <c r="CP85" s="290"/>
      <c r="CQ85" s="290"/>
      <c r="CR85" s="290"/>
      <c r="CS85" s="290"/>
      <c r="CT85" s="290"/>
      <c r="CU85" s="290"/>
      <c r="CV85" s="290"/>
      <c r="CW85" s="290"/>
      <c r="CX85" s="290"/>
      <c r="CY85" s="290"/>
      <c r="CZ85" s="290"/>
      <c r="DA85" s="290"/>
      <c r="DB85" s="290"/>
      <c r="DC85" s="290"/>
      <c r="DD85" s="290"/>
      <c r="DE85" s="290"/>
      <c r="DF85" s="290"/>
      <c r="DG85" s="290"/>
      <c r="DH85" s="290"/>
    </row>
    <row r="86" spans="2:112">
      <c r="B86" s="251"/>
      <c r="BN86" s="251"/>
      <c r="BO86" s="251"/>
      <c r="BP86" s="251"/>
      <c r="BS86" s="292"/>
      <c r="BU86" s="56"/>
      <c r="BV86" s="56"/>
      <c r="BW86" s="67"/>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row>
    <row r="87" spans="2:112">
      <c r="B87" s="251"/>
      <c r="I87" s="56"/>
      <c r="J87" s="56"/>
      <c r="K87" s="56"/>
      <c r="L87" s="56"/>
      <c r="M87" s="56"/>
      <c r="N87" s="56"/>
      <c r="O87" s="289"/>
      <c r="P87" s="56"/>
      <c r="Q87" s="56"/>
      <c r="R87" s="56"/>
      <c r="S87" s="56"/>
      <c r="T87" s="56"/>
      <c r="U87" s="56"/>
      <c r="V87" s="289"/>
      <c r="W87" s="56"/>
      <c r="X87" s="56"/>
      <c r="Y87" s="56"/>
      <c r="Z87" s="56"/>
      <c r="AA87" s="56"/>
      <c r="AB87" s="56"/>
      <c r="AC87" s="289"/>
      <c r="AD87" s="56"/>
      <c r="AE87" s="56"/>
      <c r="AF87" s="56"/>
      <c r="AG87" s="56"/>
      <c r="AH87" s="56"/>
      <c r="AI87" s="56"/>
      <c r="AJ87" s="289"/>
      <c r="AK87" s="56"/>
      <c r="AL87" s="56"/>
      <c r="BN87" s="251"/>
      <c r="BO87" s="251"/>
      <c r="BP87" s="251"/>
      <c r="BS87" s="292"/>
      <c r="BU87" s="56"/>
      <c r="BV87" s="56"/>
      <c r="BW87" s="67"/>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row>
    <row r="88" spans="2:112">
      <c r="B88" s="251"/>
      <c r="F88" s="56"/>
      <c r="G88" s="56"/>
      <c r="H88" s="289"/>
      <c r="I88" s="56"/>
      <c r="J88" s="56"/>
      <c r="K88" s="56"/>
      <c r="L88" s="56"/>
      <c r="M88" s="56"/>
      <c r="N88" s="56"/>
      <c r="O88" s="289"/>
      <c r="P88" s="56"/>
      <c r="Q88" s="56"/>
      <c r="R88" s="56"/>
      <c r="S88" s="56"/>
      <c r="T88" s="56"/>
      <c r="U88" s="56"/>
      <c r="V88" s="289"/>
      <c r="W88" s="56"/>
      <c r="X88" s="56"/>
      <c r="Y88" s="56"/>
      <c r="Z88" s="56"/>
      <c r="AA88" s="56"/>
      <c r="AB88" s="56"/>
      <c r="AC88" s="289"/>
      <c r="AD88" s="56"/>
      <c r="AE88" s="56"/>
      <c r="AF88" s="56"/>
      <c r="AG88" s="56"/>
      <c r="AH88" s="56"/>
      <c r="AI88" s="56"/>
      <c r="AJ88" s="289"/>
      <c r="AK88" s="56"/>
      <c r="AL88" s="56"/>
      <c r="BN88" s="251"/>
      <c r="BO88" s="251"/>
      <c r="BP88" s="251"/>
      <c r="BS88" s="292"/>
      <c r="BU88" s="56"/>
      <c r="BV88" s="56"/>
      <c r="BW88" s="67"/>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row>
    <row r="89" spans="2:112">
      <c r="B89" s="251"/>
      <c r="F89" s="56"/>
      <c r="G89" s="56"/>
      <c r="H89" s="289"/>
      <c r="I89" s="56"/>
      <c r="J89" s="56"/>
      <c r="K89" s="56"/>
      <c r="L89" s="56"/>
      <c r="M89" s="56"/>
      <c r="N89" s="56"/>
      <c r="O89" s="289"/>
      <c r="P89" s="56"/>
      <c r="Q89" s="56"/>
      <c r="R89" s="56"/>
      <c r="S89" s="56"/>
      <c r="T89" s="56"/>
      <c r="U89" s="56"/>
      <c r="V89" s="289"/>
      <c r="W89" s="56"/>
      <c r="X89" s="56"/>
      <c r="Y89" s="56"/>
      <c r="Z89" s="56"/>
      <c r="AA89" s="56"/>
      <c r="AB89" s="56"/>
      <c r="AC89" s="289"/>
      <c r="AD89" s="56"/>
      <c r="AE89" s="56"/>
      <c r="AF89" s="56"/>
      <c r="AG89" s="56"/>
      <c r="AH89" s="56"/>
      <c r="AI89" s="56"/>
      <c r="AJ89" s="289"/>
      <c r="AK89" s="56"/>
      <c r="AL89" s="56"/>
      <c r="BN89" s="251"/>
      <c r="BO89" s="251"/>
      <c r="BP89" s="251"/>
      <c r="BS89" s="292"/>
      <c r="BU89" s="56"/>
      <c r="BV89" s="56"/>
      <c r="BW89" s="67"/>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row>
    <row r="90" spans="2:112">
      <c r="B90" s="251"/>
      <c r="F90" s="56"/>
      <c r="G90" s="56"/>
      <c r="H90" s="289"/>
      <c r="I90" s="56"/>
      <c r="J90" s="56"/>
      <c r="K90" s="56"/>
      <c r="L90" s="56"/>
      <c r="M90" s="56"/>
      <c r="N90" s="56"/>
      <c r="O90" s="289"/>
      <c r="P90" s="56"/>
      <c r="Q90" s="56"/>
      <c r="R90" s="56"/>
      <c r="S90" s="56"/>
      <c r="T90" s="56"/>
      <c r="U90" s="56"/>
      <c r="V90" s="289"/>
      <c r="W90" s="56"/>
      <c r="X90" s="56"/>
      <c r="Y90" s="56"/>
      <c r="Z90" s="56"/>
      <c r="AA90" s="56"/>
      <c r="AB90" s="56"/>
      <c r="AC90" s="289"/>
      <c r="AD90" s="56"/>
      <c r="AE90" s="56"/>
      <c r="AF90" s="56"/>
      <c r="AG90" s="56"/>
      <c r="AH90" s="56"/>
      <c r="AI90" s="56"/>
      <c r="AJ90" s="289"/>
      <c r="AK90" s="56"/>
      <c r="AL90" s="56"/>
      <c r="BN90" s="251"/>
      <c r="BO90" s="251"/>
      <c r="BP90" s="251"/>
      <c r="BS90" s="292"/>
      <c r="BU90" s="56"/>
      <c r="BV90" s="56"/>
      <c r="BW90" s="67"/>
      <c r="BX90" s="290"/>
      <c r="BY90" s="290"/>
      <c r="BZ90" s="290"/>
      <c r="CA90" s="290"/>
      <c r="CB90" s="290"/>
      <c r="CC90" s="290"/>
      <c r="CD90" s="290"/>
      <c r="CE90" s="290"/>
      <c r="CF90" s="290"/>
      <c r="CG90" s="290"/>
      <c r="CH90" s="290"/>
      <c r="CI90" s="290"/>
      <c r="CJ90" s="290"/>
      <c r="CK90" s="290"/>
      <c r="CL90" s="290"/>
      <c r="CM90" s="290"/>
      <c r="CN90" s="290"/>
      <c r="CO90" s="290"/>
      <c r="CP90" s="290"/>
      <c r="CQ90" s="290"/>
      <c r="CR90" s="290"/>
      <c r="CS90" s="290"/>
      <c r="CT90" s="290"/>
      <c r="CU90" s="290"/>
      <c r="CV90" s="290"/>
      <c r="CW90" s="290"/>
      <c r="CX90" s="290"/>
      <c r="CY90" s="290"/>
      <c r="CZ90" s="290"/>
      <c r="DA90" s="290"/>
      <c r="DB90" s="290"/>
      <c r="DC90" s="290"/>
      <c r="DD90" s="290"/>
      <c r="DE90" s="290"/>
      <c r="DF90" s="290"/>
      <c r="DG90" s="290"/>
      <c r="DH90" s="290"/>
    </row>
    <row r="91" spans="2:112">
      <c r="B91" s="251"/>
      <c r="F91" s="56"/>
      <c r="G91" s="56"/>
      <c r="H91" s="289"/>
      <c r="I91" s="56"/>
      <c r="J91" s="56"/>
      <c r="K91" s="56"/>
      <c r="L91" s="56"/>
      <c r="M91" s="56"/>
      <c r="N91" s="56"/>
      <c r="O91" s="289"/>
      <c r="P91" s="56"/>
      <c r="Q91" s="56"/>
      <c r="R91" s="56"/>
      <c r="S91" s="56"/>
      <c r="T91" s="56"/>
      <c r="U91" s="56"/>
      <c r="V91" s="289"/>
      <c r="W91" s="56"/>
      <c r="X91" s="56"/>
      <c r="Y91" s="56"/>
      <c r="Z91" s="56"/>
      <c r="AA91" s="56"/>
      <c r="AB91" s="56"/>
      <c r="AC91" s="289"/>
      <c r="AD91" s="56"/>
      <c r="AE91" s="56"/>
      <c r="AF91" s="56"/>
      <c r="AG91" s="56"/>
      <c r="AH91" s="56"/>
      <c r="AI91" s="56"/>
      <c r="BN91" s="251"/>
      <c r="BO91" s="251"/>
      <c r="BP91" s="251"/>
      <c r="BS91" s="292"/>
      <c r="BU91" s="56"/>
      <c r="BV91" s="56"/>
      <c r="BW91" s="67"/>
      <c r="BX91" s="290"/>
      <c r="BY91" s="290"/>
      <c r="BZ91" s="290"/>
      <c r="CA91" s="290"/>
      <c r="CB91" s="290"/>
      <c r="CC91" s="290"/>
      <c r="CD91" s="290"/>
      <c r="CE91" s="290"/>
      <c r="CF91" s="290"/>
      <c r="CG91" s="290"/>
      <c r="CH91" s="290"/>
      <c r="CI91" s="290"/>
      <c r="CJ91" s="290"/>
      <c r="CK91" s="290"/>
      <c r="CL91" s="290"/>
      <c r="CM91" s="290"/>
      <c r="CN91" s="290"/>
      <c r="CO91" s="290"/>
      <c r="CP91" s="290"/>
      <c r="CQ91" s="290"/>
      <c r="CR91" s="290"/>
      <c r="CS91" s="290"/>
      <c r="CT91" s="290"/>
      <c r="CU91" s="290"/>
      <c r="CV91" s="290"/>
      <c r="CW91" s="290"/>
      <c r="CX91" s="290"/>
      <c r="CY91" s="290"/>
      <c r="CZ91" s="290"/>
      <c r="DA91" s="290"/>
      <c r="DB91" s="290"/>
      <c r="DC91" s="290"/>
      <c r="DD91" s="290"/>
      <c r="DE91" s="290"/>
      <c r="DF91" s="290"/>
      <c r="DG91" s="290"/>
      <c r="DH91" s="290"/>
    </row>
    <row r="92" spans="2:112">
      <c r="B92" s="251"/>
      <c r="AJ92" s="289"/>
      <c r="AK92" s="56"/>
      <c r="AL92" s="56"/>
      <c r="BN92" s="251"/>
      <c r="BO92" s="251"/>
      <c r="BP92" s="251"/>
      <c r="BS92" s="292"/>
      <c r="BU92" s="56"/>
      <c r="BV92" s="56"/>
      <c r="BW92" s="67"/>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row>
    <row r="93" spans="2:112">
      <c r="B93" s="251"/>
      <c r="AJ93" s="289"/>
      <c r="AK93" s="56"/>
      <c r="AL93" s="56"/>
      <c r="BN93" s="251"/>
      <c r="BO93" s="251"/>
      <c r="BP93" s="251"/>
      <c r="BS93" s="292"/>
      <c r="BU93" s="56"/>
      <c r="BV93" s="56"/>
      <c r="BW93" s="67"/>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row>
    <row r="94" spans="2:112">
      <c r="B94" s="251"/>
      <c r="BN94" s="251"/>
      <c r="BO94" s="251"/>
      <c r="BP94" s="251"/>
      <c r="BS94" s="292"/>
      <c r="BU94" s="56"/>
      <c r="BV94" s="56"/>
      <c r="BW94" s="67"/>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row>
    <row r="95" spans="2:112">
      <c r="B95" s="251"/>
      <c r="BN95" s="251"/>
      <c r="BO95" s="251"/>
      <c r="BP95" s="251"/>
      <c r="BS95" s="292"/>
      <c r="BU95" s="56"/>
      <c r="BV95" s="56"/>
      <c r="BW95" s="67"/>
      <c r="BX95" s="290"/>
      <c r="BY95" s="290"/>
      <c r="BZ95" s="290"/>
      <c r="CA95" s="290"/>
      <c r="CB95" s="290"/>
      <c r="CC95" s="290"/>
      <c r="CD95" s="290"/>
      <c r="CE95" s="290"/>
      <c r="CF95" s="290"/>
      <c r="CG95" s="290"/>
      <c r="CH95" s="290"/>
      <c r="CI95" s="290"/>
      <c r="CJ95" s="290"/>
      <c r="CK95" s="290"/>
      <c r="CL95" s="290"/>
      <c r="CM95" s="290"/>
      <c r="CN95" s="290"/>
      <c r="CO95" s="290"/>
      <c r="CP95" s="290"/>
      <c r="CQ95" s="290"/>
      <c r="CR95" s="290"/>
      <c r="CS95" s="290"/>
      <c r="CT95" s="290"/>
      <c r="CU95" s="290"/>
      <c r="CV95" s="290"/>
      <c r="CW95" s="290"/>
      <c r="CX95" s="290"/>
      <c r="CY95" s="290"/>
      <c r="CZ95" s="290"/>
      <c r="DA95" s="290"/>
      <c r="DB95" s="290"/>
      <c r="DC95" s="290"/>
      <c r="DD95" s="290"/>
      <c r="DE95" s="290"/>
      <c r="DF95" s="290"/>
      <c r="DG95" s="290"/>
      <c r="DH95" s="290"/>
    </row>
    <row r="96" spans="2:112">
      <c r="B96" s="251"/>
      <c r="BN96" s="251"/>
      <c r="BO96" s="251"/>
      <c r="BP96" s="251"/>
      <c r="BS96" s="292"/>
      <c r="BU96" s="56"/>
      <c r="BV96" s="56"/>
      <c r="BW96" s="67"/>
      <c r="BX96" s="290"/>
      <c r="BY96" s="290"/>
      <c r="BZ96" s="290"/>
      <c r="CA96" s="290"/>
      <c r="CB96" s="290"/>
      <c r="CC96" s="290"/>
      <c r="CD96" s="290"/>
      <c r="CE96" s="290"/>
      <c r="CF96" s="290"/>
      <c r="CG96" s="290"/>
      <c r="CH96" s="290"/>
      <c r="CI96" s="290"/>
      <c r="CJ96" s="290"/>
      <c r="CK96" s="290"/>
      <c r="CL96" s="290"/>
      <c r="CM96" s="290"/>
      <c r="CN96" s="290"/>
      <c r="CO96" s="290"/>
      <c r="CP96" s="290"/>
      <c r="CQ96" s="290"/>
      <c r="CR96" s="290"/>
      <c r="CS96" s="290"/>
      <c r="CT96" s="290"/>
      <c r="CU96" s="290"/>
      <c r="CV96" s="290"/>
      <c r="CW96" s="290"/>
      <c r="CX96" s="290"/>
      <c r="CY96" s="290"/>
      <c r="CZ96" s="290"/>
      <c r="DA96" s="290"/>
      <c r="DB96" s="290"/>
      <c r="DC96" s="290"/>
      <c r="DD96" s="290"/>
      <c r="DE96" s="290"/>
      <c r="DF96" s="290"/>
      <c r="DG96" s="290"/>
      <c r="DH96" s="290"/>
    </row>
    <row r="97" spans="2:112">
      <c r="B97" s="251"/>
      <c r="BN97" s="251"/>
      <c r="BO97" s="251"/>
      <c r="BP97" s="251"/>
      <c r="BS97" s="292"/>
      <c r="BU97" s="56"/>
      <c r="BV97" s="56"/>
      <c r="BW97" s="67"/>
      <c r="BX97" s="290"/>
      <c r="BY97" s="290"/>
      <c r="BZ97" s="290"/>
      <c r="CA97" s="290"/>
      <c r="CB97" s="290"/>
      <c r="CC97" s="290"/>
      <c r="CD97" s="290"/>
      <c r="CE97" s="290"/>
      <c r="CF97" s="290"/>
      <c r="CG97" s="290"/>
      <c r="CH97" s="290"/>
      <c r="CI97" s="290"/>
      <c r="CJ97" s="290"/>
      <c r="CK97" s="290"/>
      <c r="CL97" s="290"/>
      <c r="CM97" s="290"/>
      <c r="CN97" s="290"/>
      <c r="CO97" s="290"/>
      <c r="CP97" s="290"/>
      <c r="CQ97" s="290"/>
      <c r="CR97" s="290"/>
      <c r="CS97" s="290"/>
      <c r="CT97" s="290"/>
      <c r="CU97" s="290"/>
      <c r="CV97" s="290"/>
      <c r="CW97" s="290"/>
      <c r="CX97" s="290"/>
      <c r="CY97" s="290"/>
      <c r="CZ97" s="290"/>
      <c r="DA97" s="290"/>
      <c r="DB97" s="290"/>
      <c r="DC97" s="290"/>
      <c r="DD97" s="290"/>
      <c r="DE97" s="290"/>
      <c r="DF97" s="290"/>
      <c r="DG97" s="290"/>
      <c r="DH97" s="290"/>
    </row>
    <row r="98" spans="2:112">
      <c r="B98" s="251"/>
      <c r="BN98" s="251"/>
      <c r="BO98" s="251"/>
      <c r="BP98" s="251"/>
      <c r="BS98" s="292"/>
      <c r="BU98" s="56"/>
      <c r="BV98" s="56"/>
      <c r="BW98" s="67"/>
      <c r="BX98" s="290"/>
      <c r="BY98" s="290"/>
      <c r="BZ98" s="290"/>
      <c r="CA98" s="290"/>
      <c r="CB98" s="290"/>
      <c r="CC98" s="290"/>
      <c r="CD98" s="290"/>
      <c r="CE98" s="290"/>
      <c r="CF98" s="290"/>
      <c r="CG98" s="290"/>
      <c r="CH98" s="290"/>
      <c r="CI98" s="290"/>
      <c r="CJ98" s="290"/>
      <c r="CK98" s="290"/>
      <c r="CL98" s="290"/>
      <c r="CM98" s="290"/>
      <c r="CN98" s="290"/>
      <c r="CO98" s="290"/>
      <c r="CP98" s="290"/>
      <c r="CQ98" s="290"/>
      <c r="CR98" s="290"/>
      <c r="CS98" s="290"/>
      <c r="CT98" s="290"/>
      <c r="CU98" s="290"/>
      <c r="CV98" s="290"/>
      <c r="CW98" s="290"/>
      <c r="CX98" s="290"/>
      <c r="CY98" s="290"/>
      <c r="CZ98" s="290"/>
      <c r="DA98" s="290"/>
      <c r="DB98" s="290"/>
      <c r="DC98" s="290"/>
      <c r="DD98" s="290"/>
      <c r="DE98" s="290"/>
      <c r="DF98" s="290"/>
      <c r="DG98" s="290"/>
      <c r="DH98" s="290"/>
    </row>
    <row r="99" spans="2:112">
      <c r="B99" s="251"/>
      <c r="BN99" s="251"/>
      <c r="BO99" s="251"/>
      <c r="BP99" s="251"/>
      <c r="BS99" s="292"/>
      <c r="BU99" s="56"/>
      <c r="BV99" s="56"/>
      <c r="BW99" s="67"/>
      <c r="BX99" s="290"/>
      <c r="BY99" s="290"/>
      <c r="BZ99" s="290"/>
      <c r="CA99" s="290"/>
      <c r="CB99" s="290"/>
      <c r="CC99" s="290"/>
      <c r="CD99" s="290"/>
      <c r="CE99" s="290"/>
      <c r="CF99" s="290"/>
      <c r="CG99" s="290"/>
      <c r="CH99" s="290"/>
      <c r="CI99" s="290"/>
      <c r="CJ99" s="290"/>
      <c r="CK99" s="290"/>
      <c r="CL99" s="290"/>
      <c r="CM99" s="290"/>
      <c r="CN99" s="290"/>
      <c r="CO99" s="290"/>
      <c r="CP99" s="290"/>
      <c r="CQ99" s="290"/>
      <c r="CR99" s="290"/>
      <c r="CS99" s="290"/>
      <c r="CT99" s="290"/>
      <c r="CU99" s="290"/>
      <c r="CV99" s="290"/>
      <c r="CW99" s="290"/>
      <c r="CX99" s="290"/>
      <c r="CY99" s="290"/>
      <c r="CZ99" s="290"/>
      <c r="DA99" s="290"/>
      <c r="DB99" s="290"/>
      <c r="DC99" s="290"/>
      <c r="DD99" s="290"/>
      <c r="DE99" s="290"/>
      <c r="DF99" s="290"/>
      <c r="DG99" s="290"/>
      <c r="DH99" s="290"/>
    </row>
    <row r="100" spans="2:112">
      <c r="B100" s="251"/>
      <c r="BN100" s="251"/>
      <c r="BO100" s="251"/>
      <c r="BP100" s="251"/>
      <c r="BS100" s="292"/>
      <c r="BU100" s="56"/>
      <c r="BV100" s="56"/>
      <c r="BW100" s="67"/>
      <c r="BX100" s="290"/>
      <c r="BY100" s="290"/>
      <c r="BZ100" s="290"/>
      <c r="CA100" s="290"/>
      <c r="CB100" s="290"/>
      <c r="CC100" s="290"/>
      <c r="CD100" s="290"/>
      <c r="CE100" s="290"/>
      <c r="CF100" s="290"/>
      <c r="CG100" s="290"/>
      <c r="CH100" s="290"/>
      <c r="CI100" s="290"/>
      <c r="CJ100" s="290"/>
      <c r="CK100" s="290"/>
      <c r="CL100" s="290"/>
      <c r="CM100" s="290"/>
      <c r="CN100" s="290"/>
      <c r="CO100" s="290"/>
      <c r="CP100" s="290"/>
      <c r="CQ100" s="290"/>
      <c r="CR100" s="290"/>
      <c r="CS100" s="290"/>
      <c r="CT100" s="290"/>
      <c r="CU100" s="290"/>
      <c r="CV100" s="290"/>
      <c r="CW100" s="290"/>
      <c r="CX100" s="290"/>
      <c r="CY100" s="290"/>
      <c r="CZ100" s="290"/>
      <c r="DA100" s="290"/>
      <c r="DB100" s="290"/>
      <c r="DC100" s="290"/>
      <c r="DD100" s="290"/>
      <c r="DE100" s="290"/>
      <c r="DF100" s="290"/>
      <c r="DG100" s="290"/>
      <c r="DH100" s="290"/>
    </row>
    <row r="101" spans="2:112">
      <c r="B101" s="251"/>
      <c r="BN101" s="251"/>
      <c r="BO101" s="251"/>
      <c r="BP101" s="251"/>
      <c r="BS101" s="292"/>
      <c r="BU101" s="56"/>
      <c r="BV101" s="56"/>
      <c r="BW101" s="67"/>
      <c r="BX101" s="290"/>
      <c r="BY101" s="290"/>
      <c r="BZ101" s="290"/>
      <c r="CA101" s="290"/>
      <c r="CB101" s="290"/>
      <c r="CC101" s="290"/>
      <c r="CD101" s="290"/>
      <c r="CE101" s="290"/>
      <c r="CF101" s="290"/>
      <c r="CG101" s="290"/>
      <c r="CH101" s="290"/>
      <c r="CI101" s="290"/>
      <c r="CJ101" s="290"/>
      <c r="CK101" s="290"/>
      <c r="CL101" s="290"/>
      <c r="CM101" s="290"/>
      <c r="CN101" s="290"/>
      <c r="CO101" s="290"/>
      <c r="CP101" s="290"/>
      <c r="CQ101" s="290"/>
      <c r="CR101" s="290"/>
      <c r="CS101" s="290"/>
      <c r="CT101" s="290"/>
      <c r="CU101" s="290"/>
      <c r="CV101" s="290"/>
      <c r="CW101" s="290"/>
      <c r="CX101" s="290"/>
      <c r="CY101" s="290"/>
      <c r="CZ101" s="290"/>
      <c r="DA101" s="290"/>
      <c r="DB101" s="290"/>
      <c r="DC101" s="290"/>
      <c r="DD101" s="290"/>
      <c r="DE101" s="290"/>
      <c r="DF101" s="290"/>
      <c r="DG101" s="290"/>
      <c r="DH101" s="290"/>
    </row>
    <row r="102" spans="2:112">
      <c r="B102" s="251"/>
      <c r="BN102" s="251"/>
      <c r="BO102" s="251"/>
      <c r="BP102" s="251"/>
      <c r="BS102" s="292"/>
      <c r="BU102" s="56"/>
      <c r="BV102" s="56"/>
      <c r="BW102" s="67"/>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row>
    <row r="103" spans="2:112">
      <c r="B103" s="251"/>
      <c r="BN103" s="251"/>
      <c r="BO103" s="251"/>
      <c r="BP103" s="251"/>
      <c r="BS103" s="292"/>
      <c r="BU103" s="56"/>
      <c r="BV103" s="56"/>
      <c r="BW103" s="67"/>
      <c r="BX103" s="290"/>
      <c r="BY103" s="290"/>
      <c r="BZ103" s="290"/>
      <c r="CA103" s="290"/>
      <c r="CB103" s="290"/>
      <c r="CC103" s="290"/>
      <c r="CD103" s="290"/>
      <c r="CE103" s="290"/>
      <c r="CF103" s="290"/>
      <c r="CG103" s="290"/>
      <c r="CH103" s="290"/>
      <c r="CI103" s="290"/>
      <c r="CJ103" s="290"/>
      <c r="CK103" s="290"/>
      <c r="CL103" s="290"/>
      <c r="CM103" s="290"/>
      <c r="CN103" s="290"/>
      <c r="CO103" s="290"/>
      <c r="CP103" s="290"/>
      <c r="CQ103" s="290"/>
      <c r="CR103" s="290"/>
      <c r="CS103" s="290"/>
      <c r="CT103" s="290"/>
      <c r="CU103" s="290"/>
      <c r="CV103" s="290"/>
      <c r="CW103" s="290"/>
      <c r="CX103" s="290"/>
      <c r="CY103" s="290"/>
      <c r="CZ103" s="290"/>
      <c r="DA103" s="290"/>
      <c r="DB103" s="290"/>
      <c r="DC103" s="290"/>
      <c r="DD103" s="290"/>
      <c r="DE103" s="290"/>
      <c r="DF103" s="290"/>
      <c r="DG103" s="290"/>
      <c r="DH103" s="290"/>
    </row>
    <row r="104" spans="2:112">
      <c r="B104" s="251"/>
      <c r="BN104" s="251"/>
      <c r="BO104" s="251"/>
      <c r="BP104" s="251"/>
      <c r="BS104" s="292"/>
      <c r="BU104" s="56"/>
      <c r="BV104" s="56"/>
      <c r="BW104" s="67"/>
      <c r="BX104" s="290"/>
      <c r="BY104" s="290"/>
      <c r="BZ104" s="290"/>
      <c r="CA104" s="290"/>
      <c r="CB104" s="290"/>
      <c r="CC104" s="290"/>
      <c r="CD104" s="290"/>
      <c r="CE104" s="290"/>
      <c r="CF104" s="290"/>
      <c r="CG104" s="290"/>
      <c r="CH104" s="290"/>
      <c r="CI104" s="290"/>
      <c r="CJ104" s="290"/>
      <c r="CK104" s="290"/>
      <c r="CL104" s="290"/>
      <c r="CM104" s="290"/>
      <c r="CN104" s="290"/>
      <c r="CO104" s="290"/>
      <c r="CP104" s="290"/>
      <c r="CQ104" s="290"/>
      <c r="CR104" s="290"/>
      <c r="CS104" s="290"/>
      <c r="CT104" s="290"/>
      <c r="CU104" s="290"/>
      <c r="CV104" s="290"/>
      <c r="CW104" s="290"/>
      <c r="CX104" s="290"/>
      <c r="CY104" s="290"/>
      <c r="CZ104" s="290"/>
      <c r="DA104" s="290"/>
      <c r="DB104" s="290"/>
      <c r="DC104" s="290"/>
      <c r="DD104" s="290"/>
      <c r="DE104" s="290"/>
      <c r="DF104" s="290"/>
      <c r="DG104" s="290"/>
      <c r="DH104" s="290"/>
    </row>
    <row r="105" spans="2:112">
      <c r="B105" s="251"/>
      <c r="BN105" s="251"/>
      <c r="BO105" s="251"/>
      <c r="BP105" s="251"/>
      <c r="BS105" s="292"/>
      <c r="BU105" s="56"/>
      <c r="BV105" s="56"/>
      <c r="BW105" s="67"/>
      <c r="BX105" s="290"/>
      <c r="BY105" s="290"/>
      <c r="BZ105" s="290"/>
      <c r="CA105" s="290"/>
      <c r="CB105" s="290"/>
      <c r="CC105" s="290"/>
      <c r="CD105" s="290"/>
      <c r="CE105" s="290"/>
      <c r="CF105" s="290"/>
      <c r="CG105" s="290"/>
      <c r="CH105" s="290"/>
      <c r="CI105" s="290"/>
      <c r="CJ105" s="290"/>
      <c r="CK105" s="290"/>
      <c r="CL105" s="290"/>
      <c r="CM105" s="290"/>
      <c r="CN105" s="290"/>
      <c r="CO105" s="290"/>
      <c r="CP105" s="290"/>
      <c r="CQ105" s="290"/>
      <c r="CR105" s="290"/>
      <c r="CS105" s="290"/>
      <c r="CT105" s="290"/>
      <c r="CU105" s="290"/>
      <c r="CV105" s="290"/>
      <c r="CW105" s="290"/>
      <c r="CX105" s="290"/>
      <c r="CY105" s="290"/>
      <c r="CZ105" s="290"/>
      <c r="DA105" s="290"/>
      <c r="DB105" s="290"/>
      <c r="DC105" s="290"/>
      <c r="DD105" s="290"/>
      <c r="DE105" s="290"/>
      <c r="DF105" s="290"/>
      <c r="DG105" s="290"/>
      <c r="DH105" s="290"/>
    </row>
    <row r="106" spans="2:112">
      <c r="B106" s="251"/>
      <c r="BN106" s="251"/>
      <c r="BO106" s="251"/>
      <c r="BP106" s="251"/>
      <c r="BS106" s="292"/>
      <c r="BU106" s="56"/>
      <c r="BV106" s="56"/>
      <c r="BW106" s="67"/>
      <c r="BX106" s="290"/>
      <c r="BY106" s="290"/>
      <c r="BZ106" s="290"/>
      <c r="CA106" s="290"/>
      <c r="CB106" s="290"/>
      <c r="CC106" s="290"/>
      <c r="CD106" s="290"/>
      <c r="CE106" s="290"/>
      <c r="CF106" s="290"/>
      <c r="CG106" s="290"/>
      <c r="CH106" s="290"/>
      <c r="CI106" s="290"/>
      <c r="CJ106" s="290"/>
      <c r="CK106" s="290"/>
      <c r="CL106" s="290"/>
      <c r="CM106" s="290"/>
      <c r="CN106" s="290"/>
      <c r="CO106" s="290"/>
      <c r="CP106" s="290"/>
      <c r="CQ106" s="290"/>
      <c r="CR106" s="290"/>
      <c r="CS106" s="290"/>
      <c r="CT106" s="290"/>
      <c r="CU106" s="290"/>
      <c r="CV106" s="290"/>
      <c r="CW106" s="290"/>
      <c r="CX106" s="290"/>
      <c r="CY106" s="290"/>
      <c r="CZ106" s="290"/>
      <c r="DA106" s="290"/>
      <c r="DB106" s="290"/>
      <c r="DC106" s="290"/>
      <c r="DD106" s="290"/>
      <c r="DE106" s="290"/>
      <c r="DF106" s="290"/>
      <c r="DG106" s="290"/>
      <c r="DH106" s="290"/>
    </row>
    <row r="107" spans="2:112">
      <c r="B107" s="251"/>
      <c r="BN107" s="251"/>
      <c r="BO107" s="251"/>
      <c r="BP107" s="251"/>
      <c r="BS107" s="292"/>
      <c r="BU107" s="56"/>
      <c r="BV107" s="56"/>
      <c r="BW107" s="67"/>
      <c r="BX107" s="290"/>
      <c r="BY107" s="290"/>
      <c r="BZ107" s="290"/>
      <c r="CA107" s="290"/>
      <c r="CB107" s="290"/>
      <c r="CC107" s="290"/>
      <c r="CD107" s="290"/>
      <c r="CE107" s="290"/>
      <c r="CF107" s="290"/>
      <c r="CG107" s="290"/>
      <c r="CH107" s="290"/>
      <c r="CI107" s="290"/>
      <c r="CJ107" s="290"/>
      <c r="CK107" s="290"/>
      <c r="CL107" s="290"/>
      <c r="CM107" s="290"/>
      <c r="CN107" s="290"/>
      <c r="CO107" s="290"/>
      <c r="CP107" s="290"/>
      <c r="CQ107" s="290"/>
      <c r="CR107" s="290"/>
      <c r="CS107" s="290"/>
      <c r="CT107" s="290"/>
      <c r="CU107" s="290"/>
      <c r="CV107" s="290"/>
      <c r="CW107" s="290"/>
      <c r="CX107" s="290"/>
      <c r="CY107" s="290"/>
      <c r="CZ107" s="290"/>
      <c r="DA107" s="290"/>
      <c r="DB107" s="290"/>
      <c r="DC107" s="290"/>
      <c r="DD107" s="290"/>
      <c r="DE107" s="290"/>
      <c r="DF107" s="290"/>
      <c r="DG107" s="290"/>
      <c r="DH107" s="290"/>
    </row>
    <row r="108" spans="2:112">
      <c r="B108" s="251"/>
      <c r="BN108" s="251"/>
      <c r="BO108" s="251"/>
      <c r="BP108" s="251"/>
      <c r="BS108" s="292"/>
      <c r="BU108" s="56"/>
      <c r="BV108" s="56"/>
      <c r="BW108" s="67"/>
      <c r="BX108" s="290"/>
      <c r="BY108" s="290"/>
      <c r="BZ108" s="290"/>
      <c r="CA108" s="290"/>
      <c r="CB108" s="290"/>
      <c r="CC108" s="290"/>
      <c r="CD108" s="290"/>
      <c r="CE108" s="290"/>
      <c r="CF108" s="290"/>
      <c r="CG108" s="290"/>
      <c r="CH108" s="290"/>
      <c r="CI108" s="290"/>
      <c r="CJ108" s="290"/>
      <c r="CK108" s="290"/>
      <c r="CL108" s="290"/>
      <c r="CM108" s="290"/>
      <c r="CN108" s="290"/>
      <c r="CO108" s="290"/>
      <c r="CP108" s="290"/>
      <c r="CQ108" s="290"/>
      <c r="CR108" s="290"/>
      <c r="CS108" s="290"/>
      <c r="CT108" s="290"/>
      <c r="CU108" s="290"/>
      <c r="CV108" s="290"/>
      <c r="CW108" s="290"/>
      <c r="CX108" s="290"/>
      <c r="CY108" s="290"/>
      <c r="CZ108" s="290"/>
      <c r="DA108" s="290"/>
      <c r="DB108" s="290"/>
      <c r="DC108" s="290"/>
      <c r="DD108" s="290"/>
      <c r="DE108" s="290"/>
      <c r="DF108" s="290"/>
      <c r="DG108" s="290"/>
      <c r="DH108" s="290"/>
    </row>
    <row r="109" spans="2:112">
      <c r="B109" s="251"/>
      <c r="BN109" s="251"/>
      <c r="BO109" s="251"/>
      <c r="BP109" s="251"/>
      <c r="BS109" s="292"/>
      <c r="BU109" s="56"/>
      <c r="BV109" s="56"/>
      <c r="BW109" s="67"/>
      <c r="BX109" s="290"/>
      <c r="BY109" s="290"/>
      <c r="BZ109" s="290"/>
      <c r="CA109" s="290"/>
      <c r="CB109" s="290"/>
      <c r="CC109" s="290"/>
      <c r="CD109" s="290"/>
      <c r="CE109" s="290"/>
      <c r="CF109" s="290"/>
      <c r="CG109" s="290"/>
      <c r="CH109" s="290"/>
      <c r="CI109" s="290"/>
      <c r="CJ109" s="290"/>
      <c r="CK109" s="290"/>
      <c r="CL109" s="290"/>
      <c r="CM109" s="290"/>
      <c r="CN109" s="290"/>
      <c r="CO109" s="290"/>
      <c r="CP109" s="290"/>
      <c r="CQ109" s="290"/>
      <c r="CR109" s="290"/>
      <c r="CS109" s="290"/>
      <c r="CT109" s="290"/>
      <c r="CU109" s="290"/>
      <c r="CV109" s="290"/>
      <c r="CW109" s="290"/>
      <c r="CX109" s="290"/>
      <c r="CY109" s="290"/>
      <c r="CZ109" s="290"/>
      <c r="DA109" s="290"/>
      <c r="DB109" s="290"/>
      <c r="DC109" s="290"/>
      <c r="DD109" s="290"/>
      <c r="DE109" s="290"/>
      <c r="DF109" s="290"/>
      <c r="DG109" s="290"/>
      <c r="DH109" s="290"/>
    </row>
    <row r="110" spans="2:112">
      <c r="B110" s="251"/>
      <c r="BN110" s="251"/>
      <c r="BO110" s="251"/>
      <c r="BP110" s="251"/>
      <c r="BS110" s="292"/>
      <c r="BU110" s="56"/>
      <c r="BV110" s="56"/>
      <c r="BW110" s="67"/>
      <c r="BX110" s="290"/>
      <c r="BY110" s="290"/>
      <c r="BZ110" s="290"/>
      <c r="CA110" s="290"/>
      <c r="CB110" s="290"/>
      <c r="CC110" s="290"/>
      <c r="CD110" s="290"/>
      <c r="CE110" s="290"/>
      <c r="CF110" s="290"/>
      <c r="CG110" s="290"/>
      <c r="CH110" s="290"/>
      <c r="CI110" s="290"/>
      <c r="CJ110" s="290"/>
      <c r="CK110" s="290"/>
      <c r="CL110" s="290"/>
      <c r="CM110" s="290"/>
      <c r="CN110" s="290"/>
      <c r="CO110" s="290"/>
      <c r="CP110" s="290"/>
      <c r="CQ110" s="290"/>
      <c r="CR110" s="290"/>
      <c r="CS110" s="290"/>
      <c r="CT110" s="290"/>
      <c r="CU110" s="290"/>
      <c r="CV110" s="290"/>
      <c r="CW110" s="290"/>
      <c r="CX110" s="290"/>
      <c r="CY110" s="290"/>
      <c r="CZ110" s="290"/>
      <c r="DA110" s="290"/>
      <c r="DB110" s="290"/>
      <c r="DC110" s="290"/>
      <c r="DD110" s="290"/>
      <c r="DE110" s="290"/>
      <c r="DF110" s="290"/>
      <c r="DG110" s="290"/>
      <c r="DH110" s="290"/>
    </row>
    <row r="111" spans="2:112">
      <c r="B111" s="251"/>
      <c r="BN111" s="251"/>
      <c r="BO111" s="251"/>
      <c r="BP111" s="251"/>
      <c r="BS111" s="292"/>
      <c r="BU111" s="56"/>
      <c r="BV111" s="56"/>
      <c r="BW111" s="67"/>
      <c r="BX111" s="290"/>
      <c r="BY111" s="290"/>
      <c r="BZ111" s="290"/>
      <c r="CA111" s="290"/>
      <c r="CB111" s="290"/>
      <c r="CC111" s="290"/>
      <c r="CD111" s="290"/>
      <c r="CE111" s="290"/>
      <c r="CF111" s="290"/>
      <c r="CG111" s="290"/>
      <c r="CH111" s="290"/>
      <c r="CI111" s="290"/>
      <c r="CJ111" s="290"/>
      <c r="CK111" s="290"/>
      <c r="CL111" s="290"/>
      <c r="CM111" s="290"/>
      <c r="CN111" s="290"/>
      <c r="CO111" s="290"/>
      <c r="CP111" s="290"/>
      <c r="CQ111" s="290"/>
      <c r="CR111" s="290"/>
      <c r="CS111" s="290"/>
      <c r="CT111" s="290"/>
      <c r="CU111" s="290"/>
      <c r="CV111" s="290"/>
      <c r="CW111" s="290"/>
      <c r="CX111" s="290"/>
      <c r="CY111" s="290"/>
      <c r="CZ111" s="290"/>
      <c r="DA111" s="290"/>
      <c r="DB111" s="290"/>
      <c r="DC111" s="290"/>
      <c r="DD111" s="290"/>
      <c r="DE111" s="290"/>
      <c r="DF111" s="290"/>
      <c r="DG111" s="290"/>
      <c r="DH111" s="290"/>
    </row>
    <row r="112" spans="2:112">
      <c r="B112" s="251"/>
      <c r="BN112" s="251"/>
      <c r="BO112" s="251"/>
      <c r="BP112" s="251"/>
      <c r="BS112" s="292"/>
      <c r="BU112" s="56"/>
      <c r="BV112" s="56"/>
      <c r="BW112" s="67"/>
      <c r="BX112" s="290"/>
      <c r="BY112" s="290"/>
      <c r="BZ112" s="290"/>
      <c r="CA112" s="290"/>
      <c r="CB112" s="290"/>
      <c r="CC112" s="290"/>
      <c r="CD112" s="290"/>
      <c r="CE112" s="290"/>
      <c r="CF112" s="290"/>
      <c r="CG112" s="290"/>
      <c r="CH112" s="290"/>
      <c r="CI112" s="290"/>
      <c r="CJ112" s="290"/>
      <c r="CK112" s="290"/>
      <c r="CL112" s="290"/>
      <c r="CM112" s="290"/>
      <c r="CN112" s="290"/>
      <c r="CO112" s="290"/>
      <c r="CP112" s="290"/>
      <c r="CQ112" s="290"/>
      <c r="CR112" s="290"/>
      <c r="CS112" s="290"/>
      <c r="CT112" s="290"/>
      <c r="CU112" s="290"/>
      <c r="CV112" s="290"/>
      <c r="CW112" s="290"/>
      <c r="CX112" s="290"/>
      <c r="CY112" s="290"/>
      <c r="CZ112" s="290"/>
      <c r="DA112" s="290"/>
      <c r="DB112" s="290"/>
      <c r="DC112" s="290"/>
      <c r="DD112" s="290"/>
      <c r="DE112" s="290"/>
      <c r="DF112" s="290"/>
      <c r="DG112" s="290"/>
      <c r="DH112" s="290"/>
    </row>
    <row r="113" spans="2:112">
      <c r="B113" s="251"/>
      <c r="BN113" s="251"/>
      <c r="BO113" s="251"/>
      <c r="BP113" s="251"/>
      <c r="BS113" s="292"/>
      <c r="BU113" s="56"/>
      <c r="BV113" s="56"/>
      <c r="BW113" s="67"/>
      <c r="BX113" s="290"/>
      <c r="BY113" s="290"/>
      <c r="BZ113" s="290"/>
      <c r="CA113" s="290"/>
      <c r="CB113" s="290"/>
      <c r="CC113" s="290"/>
      <c r="CD113" s="290"/>
      <c r="CE113" s="290"/>
      <c r="CF113" s="290"/>
      <c r="CG113" s="290"/>
      <c r="CH113" s="290"/>
      <c r="CI113" s="290"/>
      <c r="CJ113" s="290"/>
      <c r="CK113" s="290"/>
      <c r="CL113" s="290"/>
      <c r="CM113" s="290"/>
      <c r="CN113" s="290"/>
      <c r="CO113" s="290"/>
      <c r="CP113" s="290"/>
      <c r="CQ113" s="290"/>
      <c r="CR113" s="290"/>
      <c r="CS113" s="290"/>
      <c r="CT113" s="290"/>
      <c r="CU113" s="290"/>
      <c r="CV113" s="290"/>
      <c r="CW113" s="290"/>
      <c r="CX113" s="290"/>
      <c r="CY113" s="290"/>
      <c r="CZ113" s="290"/>
      <c r="DA113" s="290"/>
      <c r="DB113" s="290"/>
      <c r="DC113" s="290"/>
      <c r="DD113" s="290"/>
      <c r="DE113" s="290"/>
      <c r="DF113" s="290"/>
      <c r="DG113" s="290"/>
      <c r="DH113" s="290"/>
    </row>
    <row r="114" spans="2:112">
      <c r="B114" s="251"/>
      <c r="BN114" s="251"/>
      <c r="BO114" s="251"/>
      <c r="BP114" s="251"/>
      <c r="BS114" s="292"/>
      <c r="BU114" s="56"/>
      <c r="BV114" s="56"/>
      <c r="BW114" s="67"/>
      <c r="BX114" s="290"/>
      <c r="BY114" s="290"/>
      <c r="BZ114" s="290"/>
      <c r="CA114" s="290"/>
      <c r="CB114" s="290"/>
      <c r="CC114" s="290"/>
      <c r="CD114" s="290"/>
      <c r="CE114" s="290"/>
      <c r="CF114" s="290"/>
      <c r="CG114" s="290"/>
      <c r="CH114" s="290"/>
      <c r="CI114" s="290"/>
      <c r="CJ114" s="290"/>
      <c r="CK114" s="290"/>
      <c r="CL114" s="290"/>
      <c r="CM114" s="290"/>
      <c r="CN114" s="290"/>
      <c r="CO114" s="290"/>
      <c r="CP114" s="290"/>
      <c r="CQ114" s="290"/>
      <c r="CR114" s="290"/>
      <c r="CS114" s="290"/>
      <c r="CT114" s="290"/>
      <c r="CU114" s="290"/>
      <c r="CV114" s="290"/>
      <c r="CW114" s="290"/>
      <c r="CX114" s="290"/>
      <c r="CY114" s="290"/>
      <c r="CZ114" s="290"/>
      <c r="DA114" s="290"/>
      <c r="DB114" s="290"/>
      <c r="DC114" s="290"/>
      <c r="DD114" s="290"/>
      <c r="DE114" s="290"/>
      <c r="DF114" s="290"/>
      <c r="DG114" s="290"/>
      <c r="DH114" s="290"/>
    </row>
    <row r="115" spans="2:112">
      <c r="B115" s="251"/>
      <c r="BN115" s="251"/>
      <c r="BO115" s="251"/>
      <c r="BP115" s="251"/>
      <c r="BS115" s="292"/>
      <c r="BU115" s="56"/>
      <c r="BV115" s="56"/>
      <c r="BW115" s="67"/>
      <c r="BX115" s="290"/>
      <c r="BY115" s="290"/>
      <c r="BZ115" s="290"/>
      <c r="CA115" s="290"/>
      <c r="CB115" s="290"/>
      <c r="CC115" s="290"/>
      <c r="CD115" s="290"/>
      <c r="CE115" s="290"/>
      <c r="CF115" s="290"/>
      <c r="CG115" s="290"/>
      <c r="CH115" s="290"/>
      <c r="CI115" s="290"/>
      <c r="CJ115" s="290"/>
      <c r="CK115" s="290"/>
      <c r="CL115" s="290"/>
      <c r="CM115" s="290"/>
      <c r="CN115" s="290"/>
      <c r="CO115" s="290"/>
      <c r="CP115" s="290"/>
      <c r="CQ115" s="290"/>
      <c r="CR115" s="290"/>
      <c r="CS115" s="290"/>
      <c r="CT115" s="290"/>
      <c r="CU115" s="290"/>
      <c r="CV115" s="290"/>
      <c r="CW115" s="290"/>
      <c r="CX115" s="290"/>
      <c r="CY115" s="290"/>
      <c r="CZ115" s="290"/>
      <c r="DA115" s="290"/>
      <c r="DB115" s="290"/>
      <c r="DC115" s="290"/>
      <c r="DD115" s="290"/>
      <c r="DE115" s="290"/>
      <c r="DF115" s="290"/>
      <c r="DG115" s="290"/>
      <c r="DH115" s="290"/>
    </row>
    <row r="116" spans="2:112">
      <c r="B116" s="251"/>
      <c r="BN116" s="251"/>
      <c r="BO116" s="251"/>
      <c r="BP116" s="251"/>
      <c r="BS116" s="292"/>
      <c r="BU116" s="56"/>
      <c r="BV116" s="56"/>
      <c r="BW116" s="67"/>
      <c r="BX116" s="290"/>
      <c r="BY116" s="290"/>
      <c r="BZ116" s="290"/>
      <c r="CA116" s="290"/>
      <c r="CB116" s="290"/>
      <c r="CC116" s="290"/>
      <c r="CD116" s="290"/>
      <c r="CE116" s="290"/>
      <c r="CF116" s="290"/>
      <c r="CG116" s="290"/>
      <c r="CH116" s="290"/>
      <c r="CI116" s="290"/>
      <c r="CJ116" s="290"/>
      <c r="CK116" s="290"/>
      <c r="CL116" s="290"/>
      <c r="CM116" s="290"/>
      <c r="CN116" s="290"/>
      <c r="CO116" s="290"/>
      <c r="CP116" s="290"/>
      <c r="CQ116" s="290"/>
      <c r="CR116" s="290"/>
      <c r="CS116" s="290"/>
      <c r="CT116" s="290"/>
      <c r="CU116" s="290"/>
      <c r="CV116" s="290"/>
      <c r="CW116" s="290"/>
      <c r="CX116" s="290"/>
      <c r="CY116" s="290"/>
      <c r="CZ116" s="290"/>
      <c r="DA116" s="290"/>
      <c r="DB116" s="290"/>
      <c r="DC116" s="290"/>
      <c r="DD116" s="290"/>
      <c r="DE116" s="290"/>
      <c r="DF116" s="290"/>
      <c r="DG116" s="290"/>
      <c r="DH116" s="290"/>
    </row>
    <row r="117" spans="2:112">
      <c r="B117" s="251"/>
      <c r="BN117" s="251"/>
      <c r="BO117" s="251"/>
      <c r="BP117" s="251"/>
      <c r="BS117" s="292"/>
      <c r="BU117" s="56"/>
      <c r="BV117" s="56"/>
      <c r="BW117" s="67"/>
      <c r="BX117" s="290"/>
      <c r="BY117" s="290"/>
      <c r="BZ117" s="290"/>
      <c r="CA117" s="290"/>
      <c r="CB117" s="290"/>
      <c r="CC117" s="290"/>
      <c r="CD117" s="290"/>
      <c r="CE117" s="290"/>
      <c r="CF117" s="290"/>
      <c r="CG117" s="290"/>
      <c r="CH117" s="290"/>
      <c r="CI117" s="290"/>
      <c r="CJ117" s="290"/>
      <c r="CK117" s="290"/>
      <c r="CL117" s="290"/>
      <c r="CM117" s="290"/>
      <c r="CN117" s="290"/>
      <c r="CO117" s="290"/>
      <c r="CP117" s="290"/>
      <c r="CQ117" s="290"/>
      <c r="CR117" s="290"/>
      <c r="CS117" s="290"/>
      <c r="CT117" s="290"/>
      <c r="CU117" s="290"/>
      <c r="CV117" s="290"/>
      <c r="CW117" s="290"/>
      <c r="CX117" s="290"/>
      <c r="CY117" s="290"/>
      <c r="CZ117" s="290"/>
      <c r="DA117" s="290"/>
      <c r="DB117" s="290"/>
      <c r="DC117" s="290"/>
      <c r="DD117" s="290"/>
      <c r="DE117" s="290"/>
      <c r="DF117" s="290"/>
      <c r="DG117" s="290"/>
      <c r="DH117" s="290"/>
    </row>
    <row r="118" spans="2:112">
      <c r="B118" s="251"/>
      <c r="BN118" s="251"/>
      <c r="BO118" s="251"/>
      <c r="BP118" s="251"/>
      <c r="BS118" s="292"/>
      <c r="BU118" s="56"/>
      <c r="BV118" s="56"/>
      <c r="BW118" s="67"/>
      <c r="BX118" s="290"/>
      <c r="BY118" s="290"/>
      <c r="BZ118" s="290"/>
      <c r="CA118" s="290"/>
      <c r="CB118" s="290"/>
      <c r="CC118" s="290"/>
      <c r="CD118" s="290"/>
      <c r="CE118" s="290"/>
      <c r="CF118" s="290"/>
      <c r="CG118" s="290"/>
      <c r="CH118" s="290"/>
      <c r="CI118" s="290"/>
      <c r="CJ118" s="290"/>
      <c r="CK118" s="290"/>
      <c r="CL118" s="290"/>
      <c r="CM118" s="290"/>
      <c r="CN118" s="290"/>
      <c r="CO118" s="290"/>
      <c r="CP118" s="290"/>
      <c r="CQ118" s="290"/>
      <c r="CR118" s="290"/>
      <c r="CS118" s="290"/>
      <c r="CT118" s="290"/>
      <c r="CU118" s="290"/>
      <c r="CV118" s="290"/>
      <c r="CW118" s="290"/>
      <c r="CX118" s="290"/>
      <c r="CY118" s="290"/>
      <c r="CZ118" s="290"/>
      <c r="DA118" s="290"/>
      <c r="DB118" s="290"/>
      <c r="DC118" s="290"/>
      <c r="DD118" s="290"/>
      <c r="DE118" s="290"/>
      <c r="DF118" s="290"/>
      <c r="DG118" s="290"/>
      <c r="DH118" s="290"/>
    </row>
    <row r="119" spans="2:112">
      <c r="B119" s="251"/>
      <c r="BN119" s="251"/>
      <c r="BO119" s="251"/>
      <c r="BP119" s="251"/>
      <c r="BS119" s="292"/>
      <c r="BU119" s="56"/>
      <c r="BV119" s="56"/>
      <c r="BW119" s="67"/>
      <c r="BX119" s="290"/>
      <c r="BY119" s="290"/>
      <c r="BZ119" s="290"/>
      <c r="CA119" s="290"/>
      <c r="CB119" s="290"/>
      <c r="CC119" s="290"/>
      <c r="CD119" s="290"/>
      <c r="CE119" s="290"/>
      <c r="CF119" s="290"/>
      <c r="CG119" s="290"/>
      <c r="CH119" s="290"/>
      <c r="CI119" s="290"/>
      <c r="CJ119" s="290"/>
      <c r="CK119" s="290"/>
      <c r="CL119" s="290"/>
      <c r="CM119" s="290"/>
      <c r="CN119" s="290"/>
      <c r="CO119" s="290"/>
      <c r="CP119" s="290"/>
      <c r="CQ119" s="290"/>
      <c r="CR119" s="290"/>
      <c r="CS119" s="290"/>
      <c r="CT119" s="290"/>
      <c r="CU119" s="290"/>
      <c r="CV119" s="290"/>
      <c r="CW119" s="290"/>
      <c r="CX119" s="290"/>
      <c r="CY119" s="290"/>
      <c r="CZ119" s="290"/>
      <c r="DA119" s="290"/>
      <c r="DB119" s="290"/>
      <c r="DC119" s="290"/>
      <c r="DD119" s="290"/>
      <c r="DE119" s="290"/>
      <c r="DF119" s="290"/>
      <c r="DG119" s="290"/>
      <c r="DH119" s="290"/>
    </row>
    <row r="120" spans="2:112">
      <c r="B120" s="251"/>
      <c r="BN120" s="251"/>
      <c r="BO120" s="251"/>
      <c r="BP120" s="251"/>
      <c r="BS120" s="292"/>
      <c r="BU120" s="56"/>
      <c r="BV120" s="56"/>
      <c r="BW120" s="67"/>
      <c r="BX120" s="290"/>
      <c r="BY120" s="290"/>
      <c r="BZ120" s="290"/>
      <c r="CA120" s="290"/>
      <c r="CB120" s="290"/>
      <c r="CC120" s="290"/>
      <c r="CD120" s="290"/>
      <c r="CE120" s="290"/>
      <c r="CF120" s="290"/>
      <c r="CG120" s="290"/>
      <c r="CH120" s="290"/>
      <c r="CI120" s="290"/>
      <c r="CJ120" s="290"/>
      <c r="CK120" s="290"/>
      <c r="CL120" s="290"/>
      <c r="CM120" s="290"/>
      <c r="CN120" s="290"/>
      <c r="CO120" s="290"/>
      <c r="CP120" s="290"/>
      <c r="CQ120" s="290"/>
      <c r="CR120" s="290"/>
      <c r="CS120" s="290"/>
      <c r="CT120" s="290"/>
      <c r="CU120" s="290"/>
      <c r="CV120" s="290"/>
      <c r="CW120" s="290"/>
      <c r="CX120" s="290"/>
      <c r="CY120" s="290"/>
      <c r="CZ120" s="290"/>
      <c r="DA120" s="290"/>
      <c r="DB120" s="290"/>
      <c r="DC120" s="290"/>
      <c r="DD120" s="290"/>
      <c r="DE120" s="290"/>
      <c r="DF120" s="290"/>
      <c r="DG120" s="290"/>
      <c r="DH120" s="290"/>
    </row>
    <row r="121" spans="2:112">
      <c r="B121" s="251"/>
      <c r="BN121" s="251"/>
      <c r="BO121" s="251"/>
      <c r="BP121" s="251"/>
      <c r="BS121" s="292"/>
      <c r="BU121" s="56"/>
      <c r="BV121" s="56"/>
      <c r="BW121" s="67"/>
      <c r="BX121" s="290"/>
      <c r="BY121" s="290"/>
      <c r="BZ121" s="290"/>
      <c r="CA121" s="290"/>
      <c r="CB121" s="290"/>
      <c r="CC121" s="290"/>
      <c r="CD121" s="290"/>
      <c r="CE121" s="290"/>
      <c r="CF121" s="290"/>
      <c r="CG121" s="290"/>
      <c r="CH121" s="290"/>
      <c r="CI121" s="290"/>
      <c r="CJ121" s="290"/>
      <c r="CK121" s="290"/>
      <c r="CL121" s="290"/>
      <c r="CM121" s="290"/>
      <c r="CN121" s="290"/>
      <c r="CO121" s="290"/>
      <c r="CP121" s="290"/>
      <c r="CQ121" s="290"/>
      <c r="CR121" s="290"/>
      <c r="CS121" s="290"/>
      <c r="CT121" s="290"/>
      <c r="CU121" s="290"/>
      <c r="CV121" s="290"/>
      <c r="CW121" s="290"/>
      <c r="CX121" s="290"/>
      <c r="CY121" s="290"/>
      <c r="CZ121" s="290"/>
      <c r="DA121" s="290"/>
      <c r="DB121" s="290"/>
      <c r="DC121" s="290"/>
      <c r="DD121" s="290"/>
      <c r="DE121" s="290"/>
      <c r="DF121" s="290"/>
      <c r="DG121" s="290"/>
      <c r="DH121" s="290"/>
    </row>
    <row r="122" spans="2:112">
      <c r="B122" s="251"/>
      <c r="BN122" s="251"/>
      <c r="BO122" s="251"/>
      <c r="BP122" s="251"/>
      <c r="BS122" s="292"/>
      <c r="BU122" s="56"/>
      <c r="BV122" s="56"/>
      <c r="BW122" s="67"/>
      <c r="BX122" s="290"/>
      <c r="BY122" s="290"/>
      <c r="BZ122" s="290"/>
      <c r="CA122" s="290"/>
      <c r="CB122" s="290"/>
      <c r="CC122" s="290"/>
      <c r="CD122" s="290"/>
      <c r="CE122" s="290"/>
      <c r="CF122" s="290"/>
      <c r="CG122" s="290"/>
      <c r="CH122" s="290"/>
      <c r="CI122" s="290"/>
      <c r="CJ122" s="290"/>
      <c r="CK122" s="290"/>
      <c r="CL122" s="290"/>
      <c r="CM122" s="290"/>
      <c r="CN122" s="290"/>
      <c r="CO122" s="290"/>
      <c r="CP122" s="290"/>
      <c r="CQ122" s="290"/>
      <c r="CR122" s="290"/>
      <c r="CS122" s="290"/>
      <c r="CT122" s="290"/>
      <c r="CU122" s="290"/>
      <c r="CV122" s="290"/>
      <c r="CW122" s="290"/>
      <c r="CX122" s="290"/>
      <c r="CY122" s="290"/>
      <c r="CZ122" s="290"/>
      <c r="DA122" s="290"/>
      <c r="DB122" s="290"/>
      <c r="DC122" s="290"/>
      <c r="DD122" s="290"/>
      <c r="DE122" s="290"/>
      <c r="DF122" s="290"/>
      <c r="DG122" s="290"/>
      <c r="DH122" s="290"/>
    </row>
    <row r="123" spans="2:112">
      <c r="B123" s="251"/>
      <c r="BN123" s="251"/>
      <c r="BO123" s="251"/>
      <c r="BP123" s="251"/>
      <c r="BS123" s="292"/>
      <c r="BU123" s="56"/>
      <c r="BV123" s="56"/>
      <c r="BW123" s="67"/>
      <c r="BX123" s="290"/>
      <c r="BY123" s="290"/>
      <c r="BZ123" s="290"/>
      <c r="CA123" s="290"/>
      <c r="CB123" s="290"/>
      <c r="CC123" s="290"/>
      <c r="CD123" s="290"/>
      <c r="CE123" s="290"/>
      <c r="CF123" s="290"/>
      <c r="CG123" s="290"/>
      <c r="CH123" s="290"/>
      <c r="CI123" s="290"/>
      <c r="CJ123" s="290"/>
      <c r="CK123" s="290"/>
      <c r="CL123" s="290"/>
      <c r="CM123" s="290"/>
      <c r="CN123" s="290"/>
      <c r="CO123" s="290"/>
      <c r="CP123" s="290"/>
      <c r="CQ123" s="290"/>
      <c r="CR123" s="290"/>
      <c r="CS123" s="290"/>
      <c r="CT123" s="290"/>
      <c r="CU123" s="290"/>
      <c r="CV123" s="290"/>
      <c r="CW123" s="290"/>
      <c r="CX123" s="290"/>
      <c r="CY123" s="290"/>
      <c r="CZ123" s="290"/>
      <c r="DA123" s="290"/>
      <c r="DB123" s="290"/>
      <c r="DC123" s="290"/>
      <c r="DD123" s="290"/>
      <c r="DE123" s="290"/>
      <c r="DF123" s="290"/>
      <c r="DG123" s="290"/>
      <c r="DH123" s="290"/>
    </row>
    <row r="124" spans="2:112">
      <c r="B124" s="251"/>
      <c r="BP124" s="67"/>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c r="CL124" s="290"/>
      <c r="CM124" s="290"/>
      <c r="CN124" s="290"/>
      <c r="CO124" s="290"/>
      <c r="CP124" s="290"/>
      <c r="CQ124" s="290"/>
      <c r="CR124" s="290"/>
      <c r="CS124" s="290"/>
      <c r="CT124" s="290"/>
      <c r="CU124" s="290"/>
      <c r="CV124" s="290"/>
      <c r="CW124" s="290"/>
      <c r="CX124" s="290"/>
      <c r="CY124" s="290"/>
      <c r="CZ124" s="290"/>
      <c r="DA124" s="290"/>
    </row>
    <row r="125" spans="2:112">
      <c r="B125" s="251"/>
      <c r="BP125" s="67"/>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c r="CL125" s="290"/>
      <c r="CM125" s="290"/>
      <c r="CN125" s="290"/>
      <c r="CO125" s="290"/>
      <c r="CP125" s="290"/>
      <c r="CQ125" s="290"/>
      <c r="CR125" s="290"/>
      <c r="CS125" s="290"/>
      <c r="CT125" s="290"/>
      <c r="CU125" s="290"/>
      <c r="CV125" s="290"/>
      <c r="CW125" s="290"/>
      <c r="CX125" s="290"/>
      <c r="CY125" s="290"/>
      <c r="CZ125" s="290"/>
      <c r="DA125" s="290"/>
    </row>
    <row r="126" spans="2:112">
      <c r="B126" s="251"/>
      <c r="BP126" s="67"/>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c r="CL126" s="290"/>
      <c r="CM126" s="290"/>
      <c r="CN126" s="290"/>
      <c r="CO126" s="290"/>
      <c r="CP126" s="290"/>
      <c r="CQ126" s="290"/>
      <c r="CR126" s="290"/>
      <c r="CS126" s="290"/>
      <c r="CT126" s="290"/>
      <c r="CU126" s="290"/>
      <c r="CV126" s="290"/>
      <c r="CW126" s="290"/>
      <c r="CX126" s="290"/>
      <c r="CY126" s="290"/>
      <c r="CZ126" s="290"/>
      <c r="DA126" s="290"/>
    </row>
    <row r="127" spans="2:112">
      <c r="B127" s="251"/>
      <c r="BP127" s="67"/>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c r="CL127" s="290"/>
      <c r="CM127" s="290"/>
      <c r="CN127" s="290"/>
      <c r="CO127" s="290"/>
      <c r="CP127" s="290"/>
      <c r="CQ127" s="290"/>
      <c r="CR127" s="290"/>
      <c r="CS127" s="290"/>
      <c r="CT127" s="290"/>
      <c r="CU127" s="290"/>
      <c r="CV127" s="290"/>
      <c r="CW127" s="290"/>
      <c r="CX127" s="290"/>
      <c r="CY127" s="290"/>
      <c r="CZ127" s="290"/>
      <c r="DA127" s="290"/>
    </row>
    <row r="128" spans="2:112">
      <c r="B128" s="251"/>
      <c r="BP128" s="67"/>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c r="CL128" s="290"/>
      <c r="CM128" s="290"/>
      <c r="CN128" s="290"/>
      <c r="CO128" s="290"/>
      <c r="CP128" s="290"/>
      <c r="CQ128" s="290"/>
      <c r="CR128" s="290"/>
      <c r="CS128" s="290"/>
      <c r="CT128" s="290"/>
      <c r="CU128" s="290"/>
      <c r="CV128" s="290"/>
      <c r="CW128" s="290"/>
      <c r="CX128" s="290"/>
      <c r="CY128" s="290"/>
      <c r="CZ128" s="290"/>
      <c r="DA128" s="290"/>
    </row>
    <row r="129" spans="2:105">
      <c r="B129" s="251"/>
      <c r="BP129" s="67"/>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c r="CL129" s="290"/>
      <c r="CM129" s="290"/>
      <c r="CN129" s="290"/>
      <c r="CO129" s="290"/>
      <c r="CP129" s="290"/>
      <c r="CQ129" s="290"/>
      <c r="CR129" s="290"/>
      <c r="CS129" s="290"/>
      <c r="CT129" s="290"/>
      <c r="CU129" s="290"/>
      <c r="CV129" s="290"/>
      <c r="CW129" s="290"/>
      <c r="CX129" s="290"/>
      <c r="CY129" s="290"/>
      <c r="CZ129" s="290"/>
      <c r="DA129" s="290"/>
    </row>
    <row r="130" spans="2:105">
      <c r="B130" s="251"/>
      <c r="BP130" s="67"/>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c r="CL130" s="290"/>
      <c r="CM130" s="290"/>
      <c r="CN130" s="290"/>
      <c r="CO130" s="290"/>
      <c r="CP130" s="290"/>
      <c r="CQ130" s="290"/>
      <c r="CR130" s="290"/>
      <c r="CS130" s="290"/>
      <c r="CT130" s="290"/>
      <c r="CU130" s="290"/>
      <c r="CV130" s="290"/>
      <c r="CW130" s="290"/>
      <c r="CX130" s="290"/>
      <c r="CY130" s="290"/>
      <c r="CZ130" s="290"/>
      <c r="DA130" s="290"/>
    </row>
    <row r="131" spans="2:105">
      <c r="B131" s="251"/>
      <c r="BP131" s="67"/>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c r="CL131" s="290"/>
      <c r="CM131" s="290"/>
      <c r="CN131" s="290"/>
      <c r="CO131" s="290"/>
      <c r="CP131" s="290"/>
      <c r="CQ131" s="290"/>
      <c r="CR131" s="290"/>
      <c r="CS131" s="290"/>
      <c r="CT131" s="290"/>
      <c r="CU131" s="290"/>
      <c r="CV131" s="290"/>
      <c r="CW131" s="290"/>
      <c r="CX131" s="290"/>
      <c r="CY131" s="290"/>
      <c r="CZ131" s="290"/>
      <c r="DA131" s="290"/>
    </row>
    <row r="132" spans="2:105">
      <c r="B132" s="251"/>
      <c r="BP132" s="67"/>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c r="CL132" s="290"/>
      <c r="CM132" s="290"/>
      <c r="CN132" s="290"/>
      <c r="CO132" s="290"/>
      <c r="CP132" s="290"/>
      <c r="CQ132" s="290"/>
      <c r="CR132" s="290"/>
      <c r="CS132" s="290"/>
      <c r="CT132" s="290"/>
      <c r="CU132" s="290"/>
      <c r="CV132" s="290"/>
      <c r="CW132" s="290"/>
      <c r="CX132" s="290"/>
      <c r="CY132" s="290"/>
      <c r="CZ132" s="290"/>
      <c r="DA132" s="290"/>
    </row>
    <row r="133" spans="2:105">
      <c r="B133" s="251"/>
      <c r="BP133" s="67"/>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c r="CL133" s="290"/>
      <c r="CM133" s="290"/>
      <c r="CN133" s="290"/>
      <c r="CO133" s="290"/>
      <c r="CP133" s="290"/>
      <c r="CQ133" s="290"/>
      <c r="CR133" s="290"/>
      <c r="CS133" s="290"/>
      <c r="CT133" s="290"/>
      <c r="CU133" s="290"/>
      <c r="CV133" s="290"/>
      <c r="CW133" s="290"/>
      <c r="CX133" s="290"/>
      <c r="CY133" s="290"/>
      <c r="CZ133" s="290"/>
      <c r="DA133" s="290"/>
    </row>
    <row r="134" spans="2:105">
      <c r="B134" s="251"/>
      <c r="BP134" s="67"/>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c r="CL134" s="290"/>
      <c r="CM134" s="290"/>
      <c r="CN134" s="290"/>
      <c r="CO134" s="290"/>
      <c r="CP134" s="290"/>
      <c r="CQ134" s="290"/>
      <c r="CR134" s="290"/>
      <c r="CS134" s="290"/>
      <c r="CT134" s="290"/>
      <c r="CU134" s="290"/>
      <c r="CV134" s="290"/>
      <c r="CW134" s="290"/>
      <c r="CX134" s="290"/>
      <c r="CY134" s="290"/>
      <c r="CZ134" s="290"/>
      <c r="DA134" s="290"/>
    </row>
    <row r="135" spans="2:105">
      <c r="B135" s="251"/>
      <c r="BP135" s="67"/>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c r="CL135" s="290"/>
      <c r="CM135" s="290"/>
      <c r="CN135" s="290"/>
      <c r="CO135" s="290"/>
      <c r="CP135" s="290"/>
      <c r="CQ135" s="290"/>
      <c r="CR135" s="290"/>
      <c r="CS135" s="290"/>
      <c r="CT135" s="290"/>
      <c r="CU135" s="290"/>
      <c r="CV135" s="290"/>
      <c r="CW135" s="290"/>
      <c r="CX135" s="290"/>
      <c r="CY135" s="290"/>
      <c r="CZ135" s="290"/>
      <c r="DA135" s="290"/>
    </row>
    <row r="136" spans="2:105">
      <c r="B136" s="251"/>
      <c r="BP136" s="67"/>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290"/>
      <c r="CM136" s="290"/>
      <c r="CN136" s="290"/>
      <c r="CO136" s="290"/>
      <c r="CP136" s="290"/>
      <c r="CQ136" s="290"/>
      <c r="CR136" s="290"/>
      <c r="CS136" s="290"/>
      <c r="CT136" s="290"/>
      <c r="CU136" s="290"/>
      <c r="CV136" s="290"/>
      <c r="CW136" s="290"/>
      <c r="CX136" s="290"/>
      <c r="CY136" s="290"/>
      <c r="CZ136" s="290"/>
      <c r="DA136" s="290"/>
    </row>
    <row r="137" spans="2:105">
      <c r="B137" s="251"/>
      <c r="BP137" s="67"/>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c r="CL137" s="290"/>
      <c r="CM137" s="290"/>
      <c r="CN137" s="290"/>
      <c r="CO137" s="290"/>
      <c r="CP137" s="290"/>
      <c r="CQ137" s="290"/>
      <c r="CR137" s="290"/>
      <c r="CS137" s="290"/>
      <c r="CT137" s="290"/>
      <c r="CU137" s="290"/>
      <c r="CV137" s="290"/>
      <c r="CW137" s="290"/>
      <c r="CX137" s="290"/>
      <c r="CY137" s="290"/>
      <c r="CZ137" s="290"/>
      <c r="DA137" s="290"/>
    </row>
    <row r="138" spans="2:105">
      <c r="B138" s="251"/>
      <c r="BP138" s="67"/>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c r="CL138" s="290"/>
      <c r="CM138" s="290"/>
      <c r="CN138" s="290"/>
      <c r="CO138" s="290"/>
      <c r="CP138" s="290"/>
      <c r="CQ138" s="290"/>
      <c r="CR138" s="290"/>
      <c r="CS138" s="290"/>
      <c r="CT138" s="290"/>
      <c r="CU138" s="290"/>
      <c r="CV138" s="290"/>
      <c r="CW138" s="290"/>
      <c r="CX138" s="290"/>
      <c r="CY138" s="290"/>
      <c r="CZ138" s="290"/>
      <c r="DA138" s="290"/>
    </row>
    <row r="139" spans="2:105">
      <c r="B139" s="251"/>
      <c r="BP139" s="67"/>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c r="CL139" s="290"/>
      <c r="CM139" s="290"/>
      <c r="CN139" s="290"/>
      <c r="CO139" s="290"/>
      <c r="CP139" s="290"/>
      <c r="CQ139" s="290"/>
      <c r="CR139" s="290"/>
      <c r="CS139" s="290"/>
      <c r="CT139" s="290"/>
      <c r="CU139" s="290"/>
      <c r="CV139" s="290"/>
      <c r="CW139" s="290"/>
      <c r="CX139" s="290"/>
      <c r="CY139" s="290"/>
      <c r="CZ139" s="290"/>
      <c r="DA139" s="290"/>
    </row>
    <row r="140" spans="2:105">
      <c r="B140" s="251"/>
      <c r="BP140" s="67"/>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c r="CL140" s="290"/>
      <c r="CM140" s="290"/>
      <c r="CN140" s="290"/>
      <c r="CO140" s="290"/>
      <c r="CP140" s="290"/>
      <c r="CQ140" s="290"/>
      <c r="CR140" s="290"/>
      <c r="CS140" s="290"/>
      <c r="CT140" s="290"/>
      <c r="CU140" s="290"/>
      <c r="CV140" s="290"/>
      <c r="CW140" s="290"/>
      <c r="CX140" s="290"/>
      <c r="CY140" s="290"/>
      <c r="CZ140" s="290"/>
      <c r="DA140" s="290"/>
    </row>
    <row r="141" spans="2:105">
      <c r="B141" s="251"/>
      <c r="BP141" s="67"/>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c r="CL141" s="290"/>
      <c r="CM141" s="290"/>
      <c r="CN141" s="290"/>
      <c r="CO141" s="290"/>
      <c r="CP141" s="290"/>
      <c r="CQ141" s="290"/>
      <c r="CR141" s="290"/>
      <c r="CS141" s="290"/>
      <c r="CT141" s="290"/>
      <c r="CU141" s="290"/>
      <c r="CV141" s="290"/>
      <c r="CW141" s="290"/>
      <c r="CX141" s="290"/>
      <c r="CY141" s="290"/>
      <c r="CZ141" s="290"/>
      <c r="DA141" s="290"/>
    </row>
    <row r="142" spans="2:105">
      <c r="B142" s="251"/>
      <c r="BP142" s="67"/>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c r="CL142" s="290"/>
      <c r="CM142" s="290"/>
      <c r="CN142" s="290"/>
      <c r="CO142" s="290"/>
      <c r="CP142" s="290"/>
      <c r="CQ142" s="290"/>
      <c r="CR142" s="290"/>
      <c r="CS142" s="290"/>
      <c r="CT142" s="290"/>
      <c r="CU142" s="290"/>
      <c r="CV142" s="290"/>
      <c r="CW142" s="290"/>
      <c r="CX142" s="290"/>
      <c r="CY142" s="290"/>
      <c r="CZ142" s="290"/>
      <c r="DA142" s="290"/>
    </row>
    <row r="143" spans="2:105">
      <c r="B143" s="251"/>
      <c r="BP143" s="67"/>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c r="CL143" s="290"/>
      <c r="CM143" s="290"/>
      <c r="CN143" s="290"/>
      <c r="CO143" s="290"/>
      <c r="CP143" s="290"/>
      <c r="CQ143" s="290"/>
      <c r="CR143" s="290"/>
      <c r="CS143" s="290"/>
      <c r="CT143" s="290"/>
      <c r="CU143" s="290"/>
      <c r="CV143" s="290"/>
      <c r="CW143" s="290"/>
      <c r="CX143" s="290"/>
      <c r="CY143" s="290"/>
      <c r="CZ143" s="290"/>
      <c r="DA143" s="290"/>
    </row>
    <row r="144" spans="2:105">
      <c r="B144" s="251"/>
      <c r="BP144" s="67"/>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c r="CL144" s="290"/>
      <c r="CM144" s="290"/>
      <c r="CN144" s="290"/>
      <c r="CO144" s="290"/>
      <c r="CP144" s="290"/>
      <c r="CQ144" s="290"/>
      <c r="CR144" s="290"/>
      <c r="CS144" s="290"/>
      <c r="CT144" s="290"/>
      <c r="CU144" s="290"/>
      <c r="CV144" s="290"/>
      <c r="CW144" s="290"/>
      <c r="CX144" s="290"/>
      <c r="CY144" s="290"/>
      <c r="CZ144" s="290"/>
      <c r="DA144" s="290"/>
    </row>
    <row r="145" spans="2:105">
      <c r="B145" s="251"/>
      <c r="BP145" s="67"/>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c r="CL145" s="290"/>
      <c r="CM145" s="290"/>
      <c r="CN145" s="290"/>
      <c r="CO145" s="290"/>
      <c r="CP145" s="290"/>
      <c r="CQ145" s="290"/>
      <c r="CR145" s="290"/>
      <c r="CS145" s="290"/>
      <c r="CT145" s="290"/>
      <c r="CU145" s="290"/>
      <c r="CV145" s="290"/>
      <c r="CW145" s="290"/>
      <c r="CX145" s="290"/>
      <c r="CY145" s="290"/>
      <c r="CZ145" s="290"/>
      <c r="DA145" s="290"/>
    </row>
    <row r="146" spans="2:105">
      <c r="B146" s="251"/>
      <c r="BP146" s="67"/>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c r="CL146" s="290"/>
      <c r="CM146" s="290"/>
      <c r="CN146" s="290"/>
      <c r="CO146" s="290"/>
      <c r="CP146" s="290"/>
      <c r="CQ146" s="290"/>
      <c r="CR146" s="290"/>
      <c r="CS146" s="290"/>
      <c r="CT146" s="290"/>
      <c r="CU146" s="290"/>
      <c r="CV146" s="290"/>
      <c r="CW146" s="290"/>
      <c r="CX146" s="290"/>
      <c r="CY146" s="290"/>
      <c r="CZ146" s="290"/>
      <c r="DA146" s="290"/>
    </row>
    <row r="147" spans="2:105">
      <c r="B147" s="251"/>
      <c r="BP147" s="67"/>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c r="CL147" s="290"/>
      <c r="CM147" s="290"/>
      <c r="CN147" s="290"/>
      <c r="CO147" s="290"/>
      <c r="CP147" s="290"/>
      <c r="CQ147" s="290"/>
      <c r="CR147" s="290"/>
      <c r="CS147" s="290"/>
      <c r="CT147" s="290"/>
      <c r="CU147" s="290"/>
      <c r="CV147" s="290"/>
      <c r="CW147" s="290"/>
      <c r="CX147" s="290"/>
      <c r="CY147" s="290"/>
      <c r="CZ147" s="290"/>
      <c r="DA147" s="290"/>
    </row>
    <row r="148" spans="2:105">
      <c r="B148" s="251"/>
      <c r="BP148" s="67"/>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c r="CL148" s="290"/>
      <c r="CM148" s="290"/>
      <c r="CN148" s="290"/>
      <c r="CO148" s="290"/>
      <c r="CP148" s="290"/>
      <c r="CQ148" s="290"/>
      <c r="CR148" s="290"/>
      <c r="CS148" s="290"/>
      <c r="CT148" s="290"/>
      <c r="CU148" s="290"/>
      <c r="CV148" s="290"/>
      <c r="CW148" s="290"/>
      <c r="CX148" s="290"/>
      <c r="CY148" s="290"/>
      <c r="CZ148" s="290"/>
      <c r="DA148" s="290"/>
    </row>
    <row r="149" spans="2:105">
      <c r="B149" s="251"/>
      <c r="BP149" s="67"/>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c r="CL149" s="290"/>
      <c r="CM149" s="290"/>
      <c r="CN149" s="290"/>
      <c r="CO149" s="290"/>
      <c r="CP149" s="290"/>
      <c r="CQ149" s="290"/>
      <c r="CR149" s="290"/>
      <c r="CS149" s="290"/>
      <c r="CT149" s="290"/>
      <c r="CU149" s="290"/>
      <c r="CV149" s="290"/>
      <c r="CW149" s="290"/>
      <c r="CX149" s="290"/>
      <c r="CY149" s="290"/>
      <c r="CZ149" s="290"/>
      <c r="DA149" s="290"/>
    </row>
    <row r="150" spans="2:105">
      <c r="B150" s="251"/>
      <c r="BP150" s="67"/>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c r="CL150" s="290"/>
      <c r="CM150" s="290"/>
      <c r="CN150" s="290"/>
      <c r="CO150" s="290"/>
      <c r="CP150" s="290"/>
      <c r="CQ150" s="290"/>
      <c r="CR150" s="290"/>
      <c r="CS150" s="290"/>
      <c r="CT150" s="290"/>
      <c r="CU150" s="290"/>
      <c r="CV150" s="290"/>
      <c r="CW150" s="290"/>
      <c r="CX150" s="290"/>
      <c r="CY150" s="290"/>
      <c r="CZ150" s="290"/>
      <c r="DA150" s="290"/>
    </row>
    <row r="151" spans="2:105">
      <c r="B151" s="251"/>
      <c r="BP151" s="67"/>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c r="CL151" s="290"/>
      <c r="CM151" s="290"/>
      <c r="CN151" s="290"/>
      <c r="CO151" s="290"/>
      <c r="CP151" s="290"/>
      <c r="CQ151" s="290"/>
      <c r="CR151" s="290"/>
      <c r="CS151" s="290"/>
      <c r="CT151" s="290"/>
      <c r="CU151" s="290"/>
      <c r="CV151" s="290"/>
      <c r="CW151" s="290"/>
      <c r="CX151" s="290"/>
      <c r="CY151" s="290"/>
      <c r="CZ151" s="290"/>
      <c r="DA151" s="290"/>
    </row>
    <row r="152" spans="2:105">
      <c r="B152" s="251"/>
      <c r="BP152" s="67"/>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c r="CL152" s="290"/>
      <c r="CM152" s="290"/>
      <c r="CN152" s="290"/>
      <c r="CO152" s="290"/>
      <c r="CP152" s="290"/>
      <c r="CQ152" s="290"/>
      <c r="CR152" s="290"/>
      <c r="CS152" s="290"/>
      <c r="CT152" s="290"/>
      <c r="CU152" s="290"/>
      <c r="CV152" s="290"/>
      <c r="CW152" s="290"/>
      <c r="CX152" s="290"/>
      <c r="CY152" s="290"/>
      <c r="CZ152" s="290"/>
      <c r="DA152" s="290"/>
    </row>
    <row r="153" spans="2:105">
      <c r="B153" s="251"/>
      <c r="BP153" s="67"/>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c r="CL153" s="290"/>
      <c r="CM153" s="290"/>
      <c r="CN153" s="290"/>
      <c r="CO153" s="290"/>
      <c r="CP153" s="290"/>
      <c r="CQ153" s="290"/>
      <c r="CR153" s="290"/>
      <c r="CS153" s="290"/>
      <c r="CT153" s="290"/>
      <c r="CU153" s="290"/>
      <c r="CV153" s="290"/>
      <c r="CW153" s="290"/>
      <c r="CX153" s="290"/>
      <c r="CY153" s="290"/>
      <c r="CZ153" s="290"/>
      <c r="DA153" s="290"/>
    </row>
    <row r="154" spans="2:105">
      <c r="B154" s="251"/>
      <c r="BP154" s="67"/>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c r="CL154" s="290"/>
      <c r="CM154" s="290"/>
      <c r="CN154" s="290"/>
      <c r="CO154" s="290"/>
      <c r="CP154" s="290"/>
      <c r="CQ154" s="290"/>
      <c r="CR154" s="290"/>
      <c r="CS154" s="290"/>
      <c r="CT154" s="290"/>
      <c r="CU154" s="290"/>
      <c r="CV154" s="290"/>
      <c r="CW154" s="290"/>
      <c r="CX154" s="290"/>
      <c r="CY154" s="290"/>
      <c r="CZ154" s="290"/>
      <c r="DA154" s="290"/>
    </row>
    <row r="155" spans="2:105">
      <c r="B155" s="251"/>
      <c r="BP155" s="67"/>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row>
    <row r="156" spans="2:105">
      <c r="B156" s="251"/>
      <c r="BP156" s="67"/>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row>
    <row r="157" spans="2:105">
      <c r="B157" s="251"/>
      <c r="BP157" s="67"/>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row>
    <row r="158" spans="2:105">
      <c r="B158" s="251"/>
      <c r="BP158" s="67"/>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c r="CL158" s="290"/>
      <c r="CM158" s="290"/>
      <c r="CN158" s="290"/>
      <c r="CO158" s="290"/>
      <c r="CP158" s="290"/>
      <c r="CQ158" s="290"/>
      <c r="CR158" s="290"/>
      <c r="CS158" s="290"/>
      <c r="CT158" s="290"/>
      <c r="CU158" s="290"/>
      <c r="CV158" s="290"/>
      <c r="CW158" s="290"/>
      <c r="CX158" s="290"/>
      <c r="CY158" s="290"/>
      <c r="CZ158" s="290"/>
      <c r="DA158" s="290"/>
    </row>
    <row r="159" spans="2:105">
      <c r="B159" s="251"/>
      <c r="BP159" s="67"/>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row>
    <row r="160" spans="2:105">
      <c r="B160" s="251"/>
      <c r="BP160" s="67"/>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row>
    <row r="161" spans="2:105">
      <c r="B161" s="251"/>
      <c r="BP161" s="67"/>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row>
    <row r="162" spans="2:105">
      <c r="B162" s="251"/>
      <c r="BP162" s="67"/>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row>
    <row r="163" spans="2:105">
      <c r="B163" s="251"/>
      <c r="BP163" s="67"/>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0"/>
      <c r="CX163" s="290"/>
      <c r="CY163" s="290"/>
      <c r="CZ163" s="290"/>
      <c r="DA163" s="290"/>
    </row>
    <row r="164" spans="2:105">
      <c r="B164" s="251"/>
      <c r="BP164" s="67"/>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c r="CL164" s="290"/>
      <c r="CM164" s="290"/>
      <c r="CN164" s="290"/>
      <c r="CO164" s="290"/>
      <c r="CP164" s="290"/>
      <c r="CQ164" s="290"/>
      <c r="CR164" s="290"/>
      <c r="CS164" s="290"/>
      <c r="CT164" s="290"/>
      <c r="CU164" s="290"/>
      <c r="CV164" s="290"/>
      <c r="CW164" s="290"/>
      <c r="CX164" s="290"/>
      <c r="CY164" s="290"/>
      <c r="CZ164" s="290"/>
      <c r="DA164" s="290"/>
    </row>
    <row r="165" spans="2:105">
      <c r="B165" s="251"/>
      <c r="BP165" s="67"/>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c r="CL165" s="290"/>
      <c r="CM165" s="290"/>
      <c r="CN165" s="290"/>
      <c r="CO165" s="290"/>
      <c r="CP165" s="290"/>
      <c r="CQ165" s="290"/>
      <c r="CR165" s="290"/>
      <c r="CS165" s="290"/>
      <c r="CT165" s="290"/>
      <c r="CU165" s="290"/>
      <c r="CV165" s="290"/>
      <c r="CW165" s="290"/>
      <c r="CX165" s="290"/>
      <c r="CY165" s="290"/>
      <c r="CZ165" s="290"/>
      <c r="DA165" s="290"/>
    </row>
    <row r="166" spans="2:105">
      <c r="B166" s="251"/>
      <c r="BP166" s="67"/>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row>
    <row r="167" spans="2:105">
      <c r="B167" s="251"/>
      <c r="BP167" s="67"/>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c r="CL167" s="290"/>
      <c r="CM167" s="290"/>
      <c r="CN167" s="290"/>
      <c r="CO167" s="290"/>
      <c r="CP167" s="290"/>
      <c r="CQ167" s="290"/>
      <c r="CR167" s="290"/>
      <c r="CS167" s="290"/>
      <c r="CT167" s="290"/>
      <c r="CU167" s="290"/>
      <c r="CV167" s="290"/>
      <c r="CW167" s="290"/>
      <c r="CX167" s="290"/>
      <c r="CY167" s="290"/>
      <c r="CZ167" s="290"/>
      <c r="DA167" s="290"/>
    </row>
    <row r="168" spans="2:105">
      <c r="B168" s="251"/>
      <c r="BP168" s="67"/>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c r="CL168" s="290"/>
      <c r="CM168" s="290"/>
      <c r="CN168" s="290"/>
      <c r="CO168" s="290"/>
      <c r="CP168" s="290"/>
      <c r="CQ168" s="290"/>
      <c r="CR168" s="290"/>
      <c r="CS168" s="290"/>
      <c r="CT168" s="290"/>
      <c r="CU168" s="290"/>
      <c r="CV168" s="290"/>
      <c r="CW168" s="290"/>
      <c r="CX168" s="290"/>
      <c r="CY168" s="290"/>
      <c r="CZ168" s="290"/>
      <c r="DA168" s="290"/>
    </row>
    <row r="169" spans="2:105">
      <c r="B169" s="251"/>
      <c r="BP169" s="67"/>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c r="CL169" s="290"/>
      <c r="CM169" s="290"/>
      <c r="CN169" s="290"/>
      <c r="CO169" s="290"/>
      <c r="CP169" s="290"/>
      <c r="CQ169" s="290"/>
      <c r="CR169" s="290"/>
      <c r="CS169" s="290"/>
      <c r="CT169" s="290"/>
      <c r="CU169" s="290"/>
      <c r="CV169" s="290"/>
      <c r="CW169" s="290"/>
      <c r="CX169" s="290"/>
      <c r="CY169" s="290"/>
      <c r="CZ169" s="290"/>
      <c r="DA169" s="290"/>
    </row>
    <row r="170" spans="2:105">
      <c r="B170" s="251"/>
      <c r="BP170" s="67"/>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c r="CL170" s="290"/>
      <c r="CM170" s="290"/>
      <c r="CN170" s="290"/>
      <c r="CO170" s="290"/>
      <c r="CP170" s="290"/>
      <c r="CQ170" s="290"/>
      <c r="CR170" s="290"/>
      <c r="CS170" s="290"/>
      <c r="CT170" s="290"/>
      <c r="CU170" s="290"/>
      <c r="CV170" s="290"/>
      <c r="CW170" s="290"/>
      <c r="CX170" s="290"/>
      <c r="CY170" s="290"/>
      <c r="CZ170" s="290"/>
      <c r="DA170" s="290"/>
    </row>
    <row r="171" spans="2:105">
      <c r="B171" s="251"/>
      <c r="BP171" s="67"/>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c r="CL171" s="290"/>
      <c r="CM171" s="290"/>
      <c r="CN171" s="290"/>
      <c r="CO171" s="290"/>
      <c r="CP171" s="290"/>
      <c r="CQ171" s="290"/>
      <c r="CR171" s="290"/>
      <c r="CS171" s="290"/>
      <c r="CT171" s="290"/>
      <c r="CU171" s="290"/>
      <c r="CV171" s="290"/>
      <c r="CW171" s="290"/>
      <c r="CX171" s="290"/>
      <c r="CY171" s="290"/>
      <c r="CZ171" s="290"/>
      <c r="DA171" s="290"/>
    </row>
    <row r="172" spans="2:105">
      <c r="B172" s="251"/>
      <c r="BP172" s="67"/>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c r="CL172" s="290"/>
      <c r="CM172" s="290"/>
      <c r="CN172" s="290"/>
      <c r="CO172" s="290"/>
      <c r="CP172" s="290"/>
      <c r="CQ172" s="290"/>
      <c r="CR172" s="290"/>
      <c r="CS172" s="290"/>
      <c r="CT172" s="290"/>
      <c r="CU172" s="290"/>
      <c r="CV172" s="290"/>
      <c r="CW172" s="290"/>
      <c r="CX172" s="290"/>
      <c r="CY172" s="290"/>
      <c r="CZ172" s="290"/>
      <c r="DA172" s="290"/>
    </row>
    <row r="173" spans="2:105">
      <c r="B173" s="251"/>
      <c r="BP173" s="67"/>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c r="CL173" s="290"/>
      <c r="CM173" s="290"/>
      <c r="CN173" s="290"/>
      <c r="CO173" s="290"/>
      <c r="CP173" s="290"/>
      <c r="CQ173" s="290"/>
      <c r="CR173" s="290"/>
      <c r="CS173" s="290"/>
      <c r="CT173" s="290"/>
      <c r="CU173" s="290"/>
      <c r="CV173" s="290"/>
      <c r="CW173" s="290"/>
      <c r="CX173" s="290"/>
      <c r="CY173" s="290"/>
      <c r="CZ173" s="290"/>
      <c r="DA173" s="290"/>
    </row>
    <row r="174" spans="2:105">
      <c r="B174" s="251"/>
      <c r="BP174" s="67"/>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c r="CL174" s="290"/>
      <c r="CM174" s="290"/>
      <c r="CN174" s="290"/>
      <c r="CO174" s="290"/>
      <c r="CP174" s="290"/>
      <c r="CQ174" s="290"/>
      <c r="CR174" s="290"/>
      <c r="CS174" s="290"/>
      <c r="CT174" s="290"/>
      <c r="CU174" s="290"/>
      <c r="CV174" s="290"/>
      <c r="CW174" s="290"/>
      <c r="CX174" s="290"/>
      <c r="CY174" s="290"/>
      <c r="CZ174" s="290"/>
      <c r="DA174" s="290"/>
    </row>
    <row r="175" spans="2:105">
      <c r="B175" s="251"/>
      <c r="BP175" s="67"/>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c r="CL175" s="290"/>
      <c r="CM175" s="290"/>
      <c r="CN175" s="290"/>
      <c r="CO175" s="290"/>
      <c r="CP175" s="290"/>
      <c r="CQ175" s="290"/>
      <c r="CR175" s="290"/>
      <c r="CS175" s="290"/>
      <c r="CT175" s="290"/>
      <c r="CU175" s="290"/>
      <c r="CV175" s="290"/>
      <c r="CW175" s="290"/>
      <c r="CX175" s="290"/>
      <c r="CY175" s="290"/>
      <c r="CZ175" s="290"/>
      <c r="DA175" s="290"/>
    </row>
    <row r="176" spans="2:105">
      <c r="B176" s="251"/>
      <c r="BP176" s="67"/>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c r="CL176" s="290"/>
      <c r="CM176" s="290"/>
      <c r="CN176" s="290"/>
      <c r="CO176" s="290"/>
      <c r="CP176" s="290"/>
      <c r="CQ176" s="290"/>
      <c r="CR176" s="290"/>
      <c r="CS176" s="290"/>
      <c r="CT176" s="290"/>
      <c r="CU176" s="290"/>
      <c r="CV176" s="290"/>
      <c r="CW176" s="290"/>
      <c r="CX176" s="290"/>
      <c r="CY176" s="290"/>
      <c r="CZ176" s="290"/>
      <c r="DA176" s="290"/>
    </row>
    <row r="177" spans="2:105">
      <c r="B177" s="251"/>
      <c r="BP177" s="67"/>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c r="CL177" s="290"/>
      <c r="CM177" s="290"/>
      <c r="CN177" s="290"/>
      <c r="CO177" s="290"/>
      <c r="CP177" s="290"/>
      <c r="CQ177" s="290"/>
      <c r="CR177" s="290"/>
      <c r="CS177" s="290"/>
      <c r="CT177" s="290"/>
      <c r="CU177" s="290"/>
      <c r="CV177" s="290"/>
      <c r="CW177" s="290"/>
      <c r="CX177" s="290"/>
      <c r="CY177" s="290"/>
      <c r="CZ177" s="290"/>
      <c r="DA177" s="290"/>
    </row>
    <row r="178" spans="2:105">
      <c r="B178" s="251"/>
      <c r="BP178" s="67"/>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c r="CL178" s="290"/>
      <c r="CM178" s="290"/>
      <c r="CN178" s="290"/>
      <c r="CO178" s="290"/>
      <c r="CP178" s="290"/>
      <c r="CQ178" s="290"/>
      <c r="CR178" s="290"/>
      <c r="CS178" s="290"/>
      <c r="CT178" s="290"/>
      <c r="CU178" s="290"/>
      <c r="CV178" s="290"/>
      <c r="CW178" s="290"/>
      <c r="CX178" s="290"/>
      <c r="CY178" s="290"/>
      <c r="CZ178" s="290"/>
      <c r="DA178" s="290"/>
    </row>
    <row r="179" spans="2:105">
      <c r="B179" s="251"/>
      <c r="BP179" s="67"/>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c r="CL179" s="290"/>
      <c r="CM179" s="290"/>
      <c r="CN179" s="290"/>
      <c r="CO179" s="290"/>
      <c r="CP179" s="290"/>
      <c r="CQ179" s="290"/>
      <c r="CR179" s="290"/>
      <c r="CS179" s="290"/>
      <c r="CT179" s="290"/>
      <c r="CU179" s="290"/>
      <c r="CV179" s="290"/>
      <c r="CW179" s="290"/>
      <c r="CX179" s="290"/>
      <c r="CY179" s="290"/>
      <c r="CZ179" s="290"/>
      <c r="DA179" s="290"/>
    </row>
    <row r="180" spans="2:105">
      <c r="B180" s="251"/>
      <c r="BP180" s="67"/>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c r="CL180" s="290"/>
      <c r="CM180" s="290"/>
      <c r="CN180" s="290"/>
      <c r="CO180" s="290"/>
      <c r="CP180" s="290"/>
      <c r="CQ180" s="290"/>
      <c r="CR180" s="290"/>
      <c r="CS180" s="290"/>
      <c r="CT180" s="290"/>
      <c r="CU180" s="290"/>
      <c r="CV180" s="290"/>
      <c r="CW180" s="290"/>
      <c r="CX180" s="290"/>
      <c r="CY180" s="290"/>
      <c r="CZ180" s="290"/>
      <c r="DA180" s="290"/>
    </row>
    <row r="181" spans="2:105">
      <c r="B181" s="251"/>
      <c r="BP181" s="67"/>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c r="CL181" s="290"/>
      <c r="CM181" s="290"/>
      <c r="CN181" s="290"/>
      <c r="CO181" s="290"/>
      <c r="CP181" s="290"/>
      <c r="CQ181" s="290"/>
      <c r="CR181" s="290"/>
      <c r="CS181" s="290"/>
      <c r="CT181" s="290"/>
      <c r="CU181" s="290"/>
      <c r="CV181" s="290"/>
      <c r="CW181" s="290"/>
      <c r="CX181" s="290"/>
      <c r="CY181" s="290"/>
      <c r="CZ181" s="290"/>
      <c r="DA181" s="290"/>
    </row>
    <row r="182" spans="2:105">
      <c r="B182" s="251"/>
      <c r="BP182" s="67"/>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c r="CL182" s="290"/>
      <c r="CM182" s="290"/>
      <c r="CN182" s="290"/>
      <c r="CO182" s="290"/>
      <c r="CP182" s="290"/>
      <c r="CQ182" s="290"/>
      <c r="CR182" s="290"/>
      <c r="CS182" s="290"/>
      <c r="CT182" s="290"/>
      <c r="CU182" s="290"/>
      <c r="CV182" s="290"/>
      <c r="CW182" s="290"/>
      <c r="CX182" s="290"/>
      <c r="CY182" s="290"/>
      <c r="CZ182" s="290"/>
      <c r="DA182" s="290"/>
    </row>
    <row r="183" spans="2:105">
      <c r="B183" s="251"/>
      <c r="BP183" s="67"/>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c r="CL183" s="290"/>
      <c r="CM183" s="290"/>
      <c r="CN183" s="290"/>
      <c r="CO183" s="290"/>
      <c r="CP183" s="290"/>
      <c r="CQ183" s="290"/>
      <c r="CR183" s="290"/>
      <c r="CS183" s="290"/>
      <c r="CT183" s="290"/>
      <c r="CU183" s="290"/>
      <c r="CV183" s="290"/>
      <c r="CW183" s="290"/>
      <c r="CX183" s="290"/>
      <c r="CY183" s="290"/>
      <c r="CZ183" s="290"/>
      <c r="DA183" s="290"/>
    </row>
    <row r="184" spans="2:105">
      <c r="B184" s="251"/>
      <c r="BP184" s="67"/>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c r="CL184" s="290"/>
      <c r="CM184" s="290"/>
      <c r="CN184" s="290"/>
      <c r="CO184" s="290"/>
      <c r="CP184" s="290"/>
      <c r="CQ184" s="290"/>
      <c r="CR184" s="290"/>
      <c r="CS184" s="290"/>
      <c r="CT184" s="290"/>
      <c r="CU184" s="290"/>
      <c r="CV184" s="290"/>
      <c r="CW184" s="290"/>
      <c r="CX184" s="290"/>
      <c r="CY184" s="290"/>
      <c r="CZ184" s="290"/>
      <c r="DA184" s="290"/>
    </row>
    <row r="185" spans="2:105">
      <c r="B185" s="251"/>
      <c r="BP185" s="67"/>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c r="CL185" s="290"/>
      <c r="CM185" s="290"/>
      <c r="CN185" s="290"/>
      <c r="CO185" s="290"/>
      <c r="CP185" s="290"/>
      <c r="CQ185" s="290"/>
      <c r="CR185" s="290"/>
      <c r="CS185" s="290"/>
      <c r="CT185" s="290"/>
      <c r="CU185" s="290"/>
      <c r="CV185" s="290"/>
      <c r="CW185" s="290"/>
      <c r="CX185" s="290"/>
      <c r="CY185" s="290"/>
      <c r="CZ185" s="290"/>
      <c r="DA185" s="290"/>
    </row>
    <row r="186" spans="2:105">
      <c r="B186" s="251"/>
      <c r="BP186" s="67"/>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c r="CL186" s="290"/>
      <c r="CM186" s="290"/>
      <c r="CN186" s="290"/>
      <c r="CO186" s="290"/>
      <c r="CP186" s="290"/>
      <c r="CQ186" s="290"/>
      <c r="CR186" s="290"/>
      <c r="CS186" s="290"/>
      <c r="CT186" s="290"/>
      <c r="CU186" s="290"/>
      <c r="CV186" s="290"/>
      <c r="CW186" s="290"/>
      <c r="CX186" s="290"/>
      <c r="CY186" s="290"/>
      <c r="CZ186" s="290"/>
      <c r="DA186" s="290"/>
    </row>
    <row r="187" spans="2:105">
      <c r="B187" s="251"/>
      <c r="BP187" s="67"/>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c r="CL187" s="290"/>
      <c r="CM187" s="290"/>
      <c r="CN187" s="290"/>
      <c r="CO187" s="290"/>
      <c r="CP187" s="290"/>
      <c r="CQ187" s="290"/>
      <c r="CR187" s="290"/>
      <c r="CS187" s="290"/>
      <c r="CT187" s="290"/>
      <c r="CU187" s="290"/>
      <c r="CV187" s="290"/>
      <c r="CW187" s="290"/>
      <c r="CX187" s="290"/>
      <c r="CY187" s="290"/>
      <c r="CZ187" s="290"/>
      <c r="DA187" s="290"/>
    </row>
    <row r="188" spans="2:105">
      <c r="B188" s="251"/>
      <c r="BP188" s="67"/>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c r="CL188" s="290"/>
      <c r="CM188" s="290"/>
      <c r="CN188" s="290"/>
      <c r="CO188" s="290"/>
      <c r="CP188" s="290"/>
      <c r="CQ188" s="290"/>
      <c r="CR188" s="290"/>
      <c r="CS188" s="290"/>
      <c r="CT188" s="290"/>
      <c r="CU188" s="290"/>
      <c r="CV188" s="290"/>
      <c r="CW188" s="290"/>
      <c r="CX188" s="290"/>
      <c r="CY188" s="290"/>
      <c r="CZ188" s="290"/>
      <c r="DA188" s="290"/>
    </row>
    <row r="189" spans="2:105">
      <c r="B189" s="251"/>
      <c r="BP189" s="67"/>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c r="CL189" s="290"/>
      <c r="CM189" s="290"/>
      <c r="CN189" s="290"/>
      <c r="CO189" s="290"/>
      <c r="CP189" s="290"/>
      <c r="CQ189" s="290"/>
      <c r="CR189" s="290"/>
      <c r="CS189" s="290"/>
      <c r="CT189" s="290"/>
      <c r="CU189" s="290"/>
      <c r="CV189" s="290"/>
      <c r="CW189" s="290"/>
      <c r="CX189" s="290"/>
      <c r="CY189" s="290"/>
      <c r="CZ189" s="290"/>
      <c r="DA189" s="290"/>
    </row>
    <row r="190" spans="2:105">
      <c r="B190" s="251"/>
      <c r="BP190" s="67"/>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c r="CL190" s="290"/>
      <c r="CM190" s="290"/>
      <c r="CN190" s="290"/>
      <c r="CO190" s="290"/>
      <c r="CP190" s="290"/>
      <c r="CQ190" s="290"/>
      <c r="CR190" s="290"/>
      <c r="CS190" s="290"/>
      <c r="CT190" s="290"/>
      <c r="CU190" s="290"/>
      <c r="CV190" s="290"/>
      <c r="CW190" s="290"/>
      <c r="CX190" s="290"/>
      <c r="CY190" s="290"/>
      <c r="CZ190" s="290"/>
      <c r="DA190" s="290"/>
    </row>
    <row r="191" spans="2:105">
      <c r="B191" s="251"/>
      <c r="BP191" s="67"/>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c r="CL191" s="290"/>
      <c r="CM191" s="290"/>
      <c r="CN191" s="290"/>
      <c r="CO191" s="290"/>
      <c r="CP191" s="290"/>
      <c r="CQ191" s="290"/>
      <c r="CR191" s="290"/>
      <c r="CS191" s="290"/>
      <c r="CT191" s="290"/>
      <c r="CU191" s="290"/>
      <c r="CV191" s="290"/>
      <c r="CW191" s="290"/>
      <c r="CX191" s="290"/>
      <c r="CY191" s="290"/>
      <c r="CZ191" s="290"/>
      <c r="DA191" s="290"/>
    </row>
    <row r="192" spans="2:105">
      <c r="B192" s="251"/>
      <c r="BP192" s="67"/>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c r="CL192" s="290"/>
      <c r="CM192" s="290"/>
      <c r="CN192" s="290"/>
      <c r="CO192" s="290"/>
      <c r="CP192" s="290"/>
      <c r="CQ192" s="290"/>
      <c r="CR192" s="290"/>
      <c r="CS192" s="290"/>
      <c r="CT192" s="290"/>
      <c r="CU192" s="290"/>
      <c r="CV192" s="290"/>
      <c r="CW192" s="290"/>
      <c r="CX192" s="290"/>
      <c r="CY192" s="290"/>
      <c r="CZ192" s="290"/>
      <c r="DA192" s="290"/>
    </row>
    <row r="193" spans="2:105">
      <c r="B193" s="251"/>
      <c r="BP193" s="67"/>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c r="CL193" s="290"/>
      <c r="CM193" s="290"/>
      <c r="CN193" s="290"/>
      <c r="CO193" s="290"/>
      <c r="CP193" s="290"/>
      <c r="CQ193" s="290"/>
      <c r="CR193" s="290"/>
      <c r="CS193" s="290"/>
      <c r="CT193" s="290"/>
      <c r="CU193" s="290"/>
      <c r="CV193" s="290"/>
      <c r="CW193" s="290"/>
      <c r="CX193" s="290"/>
      <c r="CY193" s="290"/>
      <c r="CZ193" s="290"/>
      <c r="DA193" s="290"/>
    </row>
    <row r="194" spans="2:105">
      <c r="B194" s="251"/>
      <c r="BP194" s="67"/>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c r="CL194" s="290"/>
      <c r="CM194" s="290"/>
      <c r="CN194" s="290"/>
      <c r="CO194" s="290"/>
      <c r="CP194" s="290"/>
      <c r="CQ194" s="290"/>
      <c r="CR194" s="290"/>
      <c r="CS194" s="290"/>
      <c r="CT194" s="290"/>
      <c r="CU194" s="290"/>
      <c r="CV194" s="290"/>
      <c r="CW194" s="290"/>
      <c r="CX194" s="290"/>
      <c r="CY194" s="290"/>
      <c r="CZ194" s="290"/>
      <c r="DA194" s="290"/>
    </row>
    <row r="195" spans="2:105">
      <c r="B195" s="251"/>
      <c r="BP195" s="67"/>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c r="CL195" s="290"/>
      <c r="CM195" s="290"/>
      <c r="CN195" s="290"/>
      <c r="CO195" s="290"/>
      <c r="CP195" s="290"/>
      <c r="CQ195" s="290"/>
      <c r="CR195" s="290"/>
      <c r="CS195" s="290"/>
      <c r="CT195" s="290"/>
      <c r="CU195" s="290"/>
      <c r="CV195" s="290"/>
      <c r="CW195" s="290"/>
      <c r="CX195" s="290"/>
      <c r="CY195" s="290"/>
      <c r="CZ195" s="290"/>
      <c r="DA195" s="290"/>
    </row>
    <row r="196" spans="2:105">
      <c r="B196" s="251"/>
      <c r="BP196" s="67"/>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c r="CL196" s="290"/>
      <c r="CM196" s="290"/>
      <c r="CN196" s="290"/>
      <c r="CO196" s="290"/>
      <c r="CP196" s="290"/>
      <c r="CQ196" s="290"/>
      <c r="CR196" s="290"/>
      <c r="CS196" s="290"/>
      <c r="CT196" s="290"/>
      <c r="CU196" s="290"/>
      <c r="CV196" s="290"/>
      <c r="CW196" s="290"/>
      <c r="CX196" s="290"/>
      <c r="CY196" s="290"/>
      <c r="CZ196" s="290"/>
      <c r="DA196" s="290"/>
    </row>
    <row r="197" spans="2:105">
      <c r="B197" s="251"/>
      <c r="BP197" s="67"/>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c r="CL197" s="290"/>
      <c r="CM197" s="290"/>
      <c r="CN197" s="290"/>
      <c r="CO197" s="290"/>
      <c r="CP197" s="290"/>
      <c r="CQ197" s="290"/>
      <c r="CR197" s="290"/>
      <c r="CS197" s="290"/>
      <c r="CT197" s="290"/>
      <c r="CU197" s="290"/>
      <c r="CV197" s="290"/>
      <c r="CW197" s="290"/>
      <c r="CX197" s="290"/>
      <c r="CY197" s="290"/>
      <c r="CZ197" s="290"/>
      <c r="DA197" s="290"/>
    </row>
    <row r="198" spans="2:105">
      <c r="B198" s="251"/>
      <c r="BP198" s="67"/>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row>
    <row r="199" spans="2:105">
      <c r="B199" s="251"/>
      <c r="BP199" s="67"/>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c r="CL199" s="290"/>
      <c r="CM199" s="290"/>
      <c r="CN199" s="290"/>
      <c r="CO199" s="290"/>
      <c r="CP199" s="290"/>
      <c r="CQ199" s="290"/>
      <c r="CR199" s="290"/>
      <c r="CS199" s="290"/>
      <c r="CT199" s="290"/>
      <c r="CU199" s="290"/>
      <c r="CV199" s="290"/>
      <c r="CW199" s="290"/>
      <c r="CX199" s="290"/>
      <c r="CY199" s="290"/>
      <c r="CZ199" s="290"/>
      <c r="DA199" s="290"/>
    </row>
    <row r="200" spans="2:105">
      <c r="B200" s="251"/>
      <c r="BP200" s="67"/>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row>
    <row r="201" spans="2:105">
      <c r="B201" s="251"/>
      <c r="BP201" s="67"/>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c r="CL201" s="290"/>
      <c r="CM201" s="290"/>
      <c r="CN201" s="290"/>
      <c r="CO201" s="290"/>
      <c r="CP201" s="290"/>
      <c r="CQ201" s="290"/>
      <c r="CR201" s="290"/>
      <c r="CS201" s="290"/>
      <c r="CT201" s="290"/>
      <c r="CU201" s="290"/>
      <c r="CV201" s="290"/>
      <c r="CW201" s="290"/>
      <c r="CX201" s="290"/>
      <c r="CY201" s="290"/>
      <c r="CZ201" s="290"/>
      <c r="DA201" s="290"/>
    </row>
    <row r="202" spans="2:105">
      <c r="B202" s="251"/>
      <c r="BP202" s="67"/>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c r="CL202" s="290"/>
      <c r="CM202" s="290"/>
      <c r="CN202" s="290"/>
      <c r="CO202" s="290"/>
      <c r="CP202" s="290"/>
      <c r="CQ202" s="290"/>
      <c r="CR202" s="290"/>
      <c r="CS202" s="290"/>
      <c r="CT202" s="290"/>
      <c r="CU202" s="290"/>
      <c r="CV202" s="290"/>
      <c r="CW202" s="290"/>
      <c r="CX202" s="290"/>
      <c r="CY202" s="290"/>
      <c r="CZ202" s="290"/>
      <c r="DA202" s="290"/>
    </row>
    <row r="203" spans="2:105">
      <c r="B203" s="251"/>
      <c r="BP203" s="67"/>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c r="CL203" s="290"/>
      <c r="CM203" s="290"/>
      <c r="CN203" s="290"/>
      <c r="CO203" s="290"/>
      <c r="CP203" s="290"/>
      <c r="CQ203" s="290"/>
      <c r="CR203" s="290"/>
      <c r="CS203" s="290"/>
      <c r="CT203" s="290"/>
      <c r="CU203" s="290"/>
      <c r="CV203" s="290"/>
      <c r="CW203" s="290"/>
      <c r="CX203" s="290"/>
      <c r="CY203" s="290"/>
      <c r="CZ203" s="290"/>
      <c r="DA203" s="290"/>
    </row>
    <row r="204" spans="2:105">
      <c r="B204" s="251"/>
      <c r="BP204" s="67"/>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c r="CL204" s="290"/>
      <c r="CM204" s="290"/>
      <c r="CN204" s="290"/>
      <c r="CO204" s="290"/>
      <c r="CP204" s="290"/>
      <c r="CQ204" s="290"/>
      <c r="CR204" s="290"/>
      <c r="CS204" s="290"/>
      <c r="CT204" s="290"/>
      <c r="CU204" s="290"/>
      <c r="CV204" s="290"/>
      <c r="CW204" s="290"/>
      <c r="CX204" s="290"/>
      <c r="CY204" s="290"/>
      <c r="CZ204" s="290"/>
      <c r="DA204" s="290"/>
    </row>
    <row r="205" spans="2:105">
      <c r="B205" s="251"/>
      <c r="BP205" s="67"/>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c r="CL205" s="290"/>
      <c r="CM205" s="290"/>
      <c r="CN205" s="290"/>
      <c r="CO205" s="290"/>
      <c r="CP205" s="290"/>
      <c r="CQ205" s="290"/>
      <c r="CR205" s="290"/>
      <c r="CS205" s="290"/>
      <c r="CT205" s="290"/>
      <c r="CU205" s="290"/>
      <c r="CV205" s="290"/>
      <c r="CW205" s="290"/>
      <c r="CX205" s="290"/>
      <c r="CY205" s="290"/>
      <c r="CZ205" s="290"/>
      <c r="DA205" s="290"/>
    </row>
    <row r="206" spans="2:105">
      <c r="B206" s="251"/>
      <c r="BP206" s="67"/>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c r="CL206" s="290"/>
      <c r="CM206" s="290"/>
      <c r="CN206" s="290"/>
      <c r="CO206" s="290"/>
      <c r="CP206" s="290"/>
      <c r="CQ206" s="290"/>
      <c r="CR206" s="290"/>
      <c r="CS206" s="290"/>
      <c r="CT206" s="290"/>
      <c r="CU206" s="290"/>
      <c r="CV206" s="290"/>
      <c r="CW206" s="290"/>
      <c r="CX206" s="290"/>
      <c r="CY206" s="290"/>
      <c r="CZ206" s="290"/>
      <c r="DA206" s="290"/>
    </row>
    <row r="207" spans="2:105">
      <c r="B207" s="251"/>
      <c r="BP207" s="67"/>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c r="CL207" s="290"/>
      <c r="CM207" s="290"/>
      <c r="CN207" s="290"/>
      <c r="CO207" s="290"/>
      <c r="CP207" s="290"/>
      <c r="CQ207" s="290"/>
      <c r="CR207" s="290"/>
      <c r="CS207" s="290"/>
      <c r="CT207" s="290"/>
      <c r="CU207" s="290"/>
      <c r="CV207" s="290"/>
      <c r="CW207" s="290"/>
      <c r="CX207" s="290"/>
      <c r="CY207" s="290"/>
      <c r="CZ207" s="290"/>
      <c r="DA207" s="290"/>
    </row>
    <row r="208" spans="2:105">
      <c r="B208" s="251"/>
      <c r="BP208" s="67"/>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c r="CL208" s="290"/>
      <c r="CM208" s="290"/>
      <c r="CN208" s="290"/>
      <c r="CO208" s="290"/>
      <c r="CP208" s="290"/>
      <c r="CQ208" s="290"/>
      <c r="CR208" s="290"/>
      <c r="CS208" s="290"/>
      <c r="CT208" s="290"/>
      <c r="CU208" s="290"/>
      <c r="CV208" s="290"/>
      <c r="CW208" s="290"/>
      <c r="CX208" s="290"/>
      <c r="CY208" s="290"/>
      <c r="CZ208" s="290"/>
      <c r="DA208" s="290"/>
    </row>
    <row r="209" spans="2:105">
      <c r="B209" s="251"/>
      <c r="BP209" s="67"/>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c r="CL209" s="290"/>
      <c r="CM209" s="290"/>
      <c r="CN209" s="290"/>
      <c r="CO209" s="290"/>
      <c r="CP209" s="290"/>
      <c r="CQ209" s="290"/>
      <c r="CR209" s="290"/>
      <c r="CS209" s="290"/>
      <c r="CT209" s="290"/>
      <c r="CU209" s="290"/>
      <c r="CV209" s="290"/>
      <c r="CW209" s="290"/>
      <c r="CX209" s="290"/>
      <c r="CY209" s="290"/>
      <c r="CZ209" s="290"/>
      <c r="DA209" s="290"/>
    </row>
    <row r="210" spans="2:105">
      <c r="B210" s="251"/>
      <c r="BP210" s="67"/>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c r="CL210" s="290"/>
      <c r="CM210" s="290"/>
      <c r="CN210" s="290"/>
      <c r="CO210" s="290"/>
      <c r="CP210" s="290"/>
      <c r="CQ210" s="290"/>
      <c r="CR210" s="290"/>
      <c r="CS210" s="290"/>
      <c r="CT210" s="290"/>
      <c r="CU210" s="290"/>
      <c r="CV210" s="290"/>
      <c r="CW210" s="290"/>
      <c r="CX210" s="290"/>
      <c r="CY210" s="290"/>
      <c r="CZ210" s="290"/>
      <c r="DA210" s="290"/>
    </row>
    <row r="211" spans="2:105">
      <c r="B211" s="251"/>
      <c r="BP211" s="67"/>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c r="CL211" s="290"/>
      <c r="CM211" s="290"/>
      <c r="CN211" s="290"/>
      <c r="CO211" s="290"/>
      <c r="CP211" s="290"/>
      <c r="CQ211" s="290"/>
      <c r="CR211" s="290"/>
      <c r="CS211" s="290"/>
      <c r="CT211" s="290"/>
      <c r="CU211" s="290"/>
      <c r="CV211" s="290"/>
      <c r="CW211" s="290"/>
      <c r="CX211" s="290"/>
      <c r="CY211" s="290"/>
      <c r="CZ211" s="290"/>
      <c r="DA211" s="290"/>
    </row>
    <row r="212" spans="2:105">
      <c r="B212" s="251"/>
      <c r="BP212" s="67"/>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c r="CL212" s="290"/>
      <c r="CM212" s="290"/>
      <c r="CN212" s="290"/>
      <c r="CO212" s="290"/>
      <c r="CP212" s="290"/>
      <c r="CQ212" s="290"/>
      <c r="CR212" s="290"/>
      <c r="CS212" s="290"/>
      <c r="CT212" s="290"/>
      <c r="CU212" s="290"/>
      <c r="CV212" s="290"/>
      <c r="CW212" s="290"/>
      <c r="CX212" s="290"/>
      <c r="CY212" s="290"/>
      <c r="CZ212" s="290"/>
      <c r="DA212" s="290"/>
    </row>
    <row r="213" spans="2:105">
      <c r="B213" s="251"/>
      <c r="BP213" s="67"/>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c r="CL213" s="290"/>
      <c r="CM213" s="290"/>
      <c r="CN213" s="290"/>
      <c r="CO213" s="290"/>
      <c r="CP213" s="290"/>
      <c r="CQ213" s="290"/>
      <c r="CR213" s="290"/>
      <c r="CS213" s="290"/>
      <c r="CT213" s="290"/>
      <c r="CU213" s="290"/>
      <c r="CV213" s="290"/>
      <c r="CW213" s="290"/>
      <c r="CX213" s="290"/>
      <c r="CY213" s="290"/>
      <c r="CZ213" s="290"/>
      <c r="DA213" s="290"/>
    </row>
    <row r="214" spans="2:105">
      <c r="B214" s="251"/>
      <c r="BP214" s="67"/>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c r="CL214" s="290"/>
      <c r="CM214" s="290"/>
      <c r="CN214" s="290"/>
      <c r="CO214" s="290"/>
      <c r="CP214" s="290"/>
      <c r="CQ214" s="290"/>
      <c r="CR214" s="290"/>
      <c r="CS214" s="290"/>
      <c r="CT214" s="290"/>
      <c r="CU214" s="290"/>
      <c r="CV214" s="290"/>
      <c r="CW214" s="290"/>
      <c r="CX214" s="290"/>
      <c r="CY214" s="290"/>
      <c r="CZ214" s="290"/>
      <c r="DA214" s="290"/>
    </row>
    <row r="215" spans="2:105">
      <c r="B215" s="251"/>
      <c r="BP215" s="67"/>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c r="CL215" s="290"/>
      <c r="CM215" s="290"/>
      <c r="CN215" s="290"/>
      <c r="CO215" s="290"/>
      <c r="CP215" s="290"/>
      <c r="CQ215" s="290"/>
      <c r="CR215" s="290"/>
      <c r="CS215" s="290"/>
      <c r="CT215" s="290"/>
      <c r="CU215" s="290"/>
      <c r="CV215" s="290"/>
      <c r="CW215" s="290"/>
      <c r="CX215" s="290"/>
      <c r="CY215" s="290"/>
      <c r="CZ215" s="290"/>
      <c r="DA215" s="290"/>
    </row>
    <row r="216" spans="2:105">
      <c r="B216" s="251"/>
      <c r="BP216" s="67"/>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c r="CL216" s="290"/>
      <c r="CM216" s="290"/>
      <c r="CN216" s="290"/>
      <c r="CO216" s="290"/>
      <c r="CP216" s="290"/>
      <c r="CQ216" s="290"/>
      <c r="CR216" s="290"/>
      <c r="CS216" s="290"/>
      <c r="CT216" s="290"/>
      <c r="CU216" s="290"/>
      <c r="CV216" s="290"/>
      <c r="CW216" s="290"/>
      <c r="CX216" s="290"/>
      <c r="CY216" s="290"/>
      <c r="CZ216" s="290"/>
      <c r="DA216" s="290"/>
    </row>
    <row r="217" spans="2:105">
      <c r="B217" s="251"/>
      <c r="BP217" s="67"/>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c r="CL217" s="290"/>
      <c r="CM217" s="290"/>
      <c r="CN217" s="290"/>
      <c r="CO217" s="290"/>
      <c r="CP217" s="290"/>
      <c r="CQ217" s="290"/>
      <c r="CR217" s="290"/>
      <c r="CS217" s="290"/>
      <c r="CT217" s="290"/>
      <c r="CU217" s="290"/>
      <c r="CV217" s="290"/>
      <c r="CW217" s="290"/>
      <c r="CX217" s="290"/>
      <c r="CY217" s="290"/>
      <c r="CZ217" s="290"/>
      <c r="DA217" s="290"/>
    </row>
    <row r="218" spans="2:105">
      <c r="B218" s="251"/>
      <c r="BP218" s="67"/>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c r="CL218" s="290"/>
      <c r="CM218" s="290"/>
      <c r="CN218" s="290"/>
      <c r="CO218" s="290"/>
      <c r="CP218" s="290"/>
      <c r="CQ218" s="290"/>
      <c r="CR218" s="290"/>
      <c r="CS218" s="290"/>
      <c r="CT218" s="290"/>
      <c r="CU218" s="290"/>
      <c r="CV218" s="290"/>
      <c r="CW218" s="290"/>
      <c r="CX218" s="290"/>
      <c r="CY218" s="290"/>
      <c r="CZ218" s="290"/>
      <c r="DA218" s="290"/>
    </row>
    <row r="219" spans="2:105">
      <c r="B219" s="251"/>
      <c r="BP219" s="67"/>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c r="CL219" s="290"/>
      <c r="CM219" s="290"/>
      <c r="CN219" s="290"/>
      <c r="CO219" s="290"/>
      <c r="CP219" s="290"/>
      <c r="CQ219" s="290"/>
      <c r="CR219" s="290"/>
      <c r="CS219" s="290"/>
      <c r="CT219" s="290"/>
      <c r="CU219" s="290"/>
      <c r="CV219" s="290"/>
      <c r="CW219" s="290"/>
      <c r="CX219" s="290"/>
      <c r="CY219" s="290"/>
      <c r="CZ219" s="290"/>
      <c r="DA219" s="290"/>
    </row>
    <row r="220" spans="2:105">
      <c r="B220" s="251"/>
      <c r="BP220" s="67"/>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c r="CL220" s="290"/>
      <c r="CM220" s="290"/>
      <c r="CN220" s="290"/>
      <c r="CO220" s="290"/>
      <c r="CP220" s="290"/>
      <c r="CQ220" s="290"/>
      <c r="CR220" s="290"/>
      <c r="CS220" s="290"/>
      <c r="CT220" s="290"/>
      <c r="CU220" s="290"/>
      <c r="CV220" s="290"/>
      <c r="CW220" s="290"/>
      <c r="CX220" s="290"/>
      <c r="CY220" s="290"/>
      <c r="CZ220" s="290"/>
      <c r="DA220" s="290"/>
    </row>
    <row r="221" spans="2:105">
      <c r="B221" s="251"/>
      <c r="BP221" s="67"/>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c r="CL221" s="290"/>
      <c r="CM221" s="290"/>
      <c r="CN221" s="290"/>
      <c r="CO221" s="290"/>
      <c r="CP221" s="290"/>
      <c r="CQ221" s="290"/>
      <c r="CR221" s="290"/>
      <c r="CS221" s="290"/>
      <c r="CT221" s="290"/>
      <c r="CU221" s="290"/>
      <c r="CV221" s="290"/>
      <c r="CW221" s="290"/>
      <c r="CX221" s="290"/>
      <c r="CY221" s="290"/>
      <c r="CZ221" s="290"/>
      <c r="DA221" s="290"/>
    </row>
    <row r="222" spans="2:105">
      <c r="B222" s="251"/>
      <c r="BP222" s="67"/>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c r="CL222" s="290"/>
      <c r="CM222" s="290"/>
      <c r="CN222" s="290"/>
      <c r="CO222" s="290"/>
      <c r="CP222" s="290"/>
      <c r="CQ222" s="290"/>
      <c r="CR222" s="290"/>
      <c r="CS222" s="290"/>
      <c r="CT222" s="290"/>
      <c r="CU222" s="290"/>
      <c r="CV222" s="290"/>
      <c r="CW222" s="290"/>
      <c r="CX222" s="290"/>
      <c r="CY222" s="290"/>
      <c r="CZ222" s="290"/>
      <c r="DA222" s="290"/>
    </row>
    <row r="223" spans="2:105">
      <c r="B223" s="251"/>
      <c r="BP223" s="67"/>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row>
    <row r="224" spans="2:105">
      <c r="B224" s="251"/>
      <c r="BP224" s="67"/>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row>
    <row r="225" spans="2:105">
      <c r="B225" s="251"/>
      <c r="BP225" s="67"/>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row>
    <row r="226" spans="2:105">
      <c r="B226" s="251"/>
      <c r="BP226" s="67"/>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c r="CL226" s="290"/>
      <c r="CM226" s="290"/>
      <c r="CN226" s="290"/>
      <c r="CO226" s="290"/>
      <c r="CP226" s="290"/>
      <c r="CQ226" s="290"/>
      <c r="CR226" s="290"/>
      <c r="CS226" s="290"/>
      <c r="CT226" s="290"/>
      <c r="CU226" s="290"/>
      <c r="CV226" s="290"/>
      <c r="CW226" s="290"/>
      <c r="CX226" s="290"/>
      <c r="CY226" s="290"/>
      <c r="CZ226" s="290"/>
      <c r="DA226" s="290"/>
    </row>
    <row r="227" spans="2:105">
      <c r="B227" s="251"/>
      <c r="BP227" s="67"/>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c r="CL227" s="290"/>
      <c r="CM227" s="290"/>
      <c r="CN227" s="290"/>
      <c r="CO227" s="290"/>
      <c r="CP227" s="290"/>
      <c r="CQ227" s="290"/>
      <c r="CR227" s="290"/>
      <c r="CS227" s="290"/>
      <c r="CT227" s="290"/>
      <c r="CU227" s="290"/>
      <c r="CV227" s="290"/>
      <c r="CW227" s="290"/>
      <c r="CX227" s="290"/>
      <c r="CY227" s="290"/>
      <c r="CZ227" s="290"/>
      <c r="DA227" s="290"/>
    </row>
    <row r="228" spans="2:105">
      <c r="B228" s="251"/>
      <c r="BP228" s="67"/>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row>
    <row r="229" spans="2:105">
      <c r="B229" s="251"/>
      <c r="BP229" s="67"/>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row>
    <row r="230" spans="2:105">
      <c r="B230" s="251"/>
      <c r="BP230" s="67"/>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c r="CL230" s="290"/>
      <c r="CM230" s="290"/>
      <c r="CN230" s="290"/>
      <c r="CO230" s="290"/>
      <c r="CP230" s="290"/>
      <c r="CQ230" s="290"/>
      <c r="CR230" s="290"/>
      <c r="CS230" s="290"/>
      <c r="CT230" s="290"/>
      <c r="CU230" s="290"/>
      <c r="CV230" s="290"/>
      <c r="CW230" s="290"/>
      <c r="CX230" s="290"/>
      <c r="CY230" s="290"/>
      <c r="CZ230" s="290"/>
      <c r="DA230" s="290"/>
    </row>
    <row r="231" spans="2:105">
      <c r="B231" s="251"/>
      <c r="BP231" s="67"/>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row>
    <row r="232" spans="2:105">
      <c r="B232" s="251"/>
      <c r="BP232" s="67"/>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c r="CL232" s="290"/>
      <c r="CM232" s="290"/>
      <c r="CN232" s="290"/>
      <c r="CO232" s="290"/>
      <c r="CP232" s="290"/>
      <c r="CQ232" s="290"/>
      <c r="CR232" s="290"/>
      <c r="CS232" s="290"/>
      <c r="CT232" s="290"/>
      <c r="CU232" s="290"/>
      <c r="CV232" s="290"/>
      <c r="CW232" s="290"/>
      <c r="CX232" s="290"/>
      <c r="CY232" s="290"/>
      <c r="CZ232" s="290"/>
      <c r="DA232" s="290"/>
    </row>
    <row r="233" spans="2:105">
      <c r="B233" s="251"/>
      <c r="BP233" s="67"/>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row>
    <row r="234" spans="2:105">
      <c r="B234" s="251"/>
      <c r="BP234" s="67"/>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0"/>
      <c r="CX234" s="290"/>
      <c r="CY234" s="290"/>
      <c r="CZ234" s="290"/>
      <c r="DA234" s="290"/>
    </row>
    <row r="235" spans="2:105">
      <c r="B235" s="251"/>
      <c r="BP235" s="67"/>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c r="CL235" s="290"/>
      <c r="CM235" s="290"/>
      <c r="CN235" s="290"/>
      <c r="CO235" s="290"/>
      <c r="CP235" s="290"/>
      <c r="CQ235" s="290"/>
      <c r="CR235" s="290"/>
      <c r="CS235" s="290"/>
      <c r="CT235" s="290"/>
      <c r="CU235" s="290"/>
      <c r="CV235" s="290"/>
      <c r="CW235" s="290"/>
      <c r="CX235" s="290"/>
      <c r="CY235" s="290"/>
      <c r="CZ235" s="290"/>
      <c r="DA235" s="290"/>
    </row>
    <row r="236" spans="2:105">
      <c r="B236" s="251"/>
      <c r="BP236" s="67"/>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c r="CL236" s="290"/>
      <c r="CM236" s="290"/>
      <c r="CN236" s="290"/>
      <c r="CO236" s="290"/>
      <c r="CP236" s="290"/>
      <c r="CQ236" s="290"/>
      <c r="CR236" s="290"/>
      <c r="CS236" s="290"/>
      <c r="CT236" s="290"/>
      <c r="CU236" s="290"/>
      <c r="CV236" s="290"/>
      <c r="CW236" s="290"/>
      <c r="CX236" s="290"/>
      <c r="CY236" s="290"/>
      <c r="CZ236" s="290"/>
      <c r="DA236" s="290"/>
    </row>
    <row r="237" spans="2:105">
      <c r="B237" s="251"/>
      <c r="BP237" s="67"/>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c r="CL237" s="290"/>
      <c r="CM237" s="290"/>
      <c r="CN237" s="290"/>
      <c r="CO237" s="290"/>
      <c r="CP237" s="290"/>
      <c r="CQ237" s="290"/>
      <c r="CR237" s="290"/>
      <c r="CS237" s="290"/>
      <c r="CT237" s="290"/>
      <c r="CU237" s="290"/>
      <c r="CV237" s="290"/>
      <c r="CW237" s="290"/>
      <c r="CX237" s="290"/>
      <c r="CY237" s="290"/>
      <c r="CZ237" s="290"/>
      <c r="DA237" s="290"/>
    </row>
    <row r="238" spans="2:105">
      <c r="B238" s="251"/>
      <c r="BP238" s="67"/>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c r="CL238" s="290"/>
      <c r="CM238" s="290"/>
      <c r="CN238" s="290"/>
      <c r="CO238" s="290"/>
      <c r="CP238" s="290"/>
      <c r="CQ238" s="290"/>
      <c r="CR238" s="290"/>
      <c r="CS238" s="290"/>
      <c r="CT238" s="290"/>
      <c r="CU238" s="290"/>
      <c r="CV238" s="290"/>
      <c r="CW238" s="290"/>
      <c r="CX238" s="290"/>
      <c r="CY238" s="290"/>
      <c r="CZ238" s="290"/>
      <c r="DA238" s="290"/>
    </row>
    <row r="239" spans="2:105">
      <c r="B239" s="251"/>
      <c r="BP239" s="67"/>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c r="CL239" s="290"/>
      <c r="CM239" s="290"/>
      <c r="CN239" s="290"/>
      <c r="CO239" s="290"/>
      <c r="CP239" s="290"/>
      <c r="CQ239" s="290"/>
      <c r="CR239" s="290"/>
      <c r="CS239" s="290"/>
      <c r="CT239" s="290"/>
      <c r="CU239" s="290"/>
      <c r="CV239" s="290"/>
      <c r="CW239" s="290"/>
      <c r="CX239" s="290"/>
      <c r="CY239" s="290"/>
      <c r="CZ239" s="290"/>
      <c r="DA239" s="290"/>
    </row>
    <row r="240" spans="2:105">
      <c r="B240" s="251"/>
      <c r="BP240" s="67"/>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c r="CL240" s="290"/>
      <c r="CM240" s="290"/>
      <c r="CN240" s="290"/>
      <c r="CO240" s="290"/>
      <c r="CP240" s="290"/>
      <c r="CQ240" s="290"/>
      <c r="CR240" s="290"/>
      <c r="CS240" s="290"/>
      <c r="CT240" s="290"/>
      <c r="CU240" s="290"/>
      <c r="CV240" s="290"/>
      <c r="CW240" s="290"/>
      <c r="CX240" s="290"/>
      <c r="CY240" s="290"/>
      <c r="CZ240" s="290"/>
      <c r="DA240" s="290"/>
    </row>
    <row r="241" spans="2:105">
      <c r="B241" s="251"/>
      <c r="BP241" s="67"/>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c r="CL241" s="290"/>
      <c r="CM241" s="290"/>
      <c r="CN241" s="290"/>
      <c r="CO241" s="290"/>
      <c r="CP241" s="290"/>
      <c r="CQ241" s="290"/>
      <c r="CR241" s="290"/>
      <c r="CS241" s="290"/>
      <c r="CT241" s="290"/>
      <c r="CU241" s="290"/>
      <c r="CV241" s="290"/>
      <c r="CW241" s="290"/>
      <c r="CX241" s="290"/>
      <c r="CY241" s="290"/>
      <c r="CZ241" s="290"/>
      <c r="DA241" s="290"/>
    </row>
    <row r="242" spans="2:105">
      <c r="B242" s="251"/>
      <c r="BP242" s="67"/>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c r="CL242" s="290"/>
      <c r="CM242" s="290"/>
      <c r="CN242" s="290"/>
      <c r="CO242" s="290"/>
      <c r="CP242" s="290"/>
      <c r="CQ242" s="290"/>
      <c r="CR242" s="290"/>
      <c r="CS242" s="290"/>
      <c r="CT242" s="290"/>
      <c r="CU242" s="290"/>
      <c r="CV242" s="290"/>
      <c r="CW242" s="290"/>
      <c r="CX242" s="290"/>
      <c r="CY242" s="290"/>
      <c r="CZ242" s="290"/>
      <c r="DA242" s="290"/>
    </row>
    <row r="243" spans="2:105">
      <c r="B243" s="251"/>
      <c r="BP243" s="67"/>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c r="CL243" s="290"/>
      <c r="CM243" s="290"/>
      <c r="CN243" s="290"/>
      <c r="CO243" s="290"/>
      <c r="CP243" s="290"/>
      <c r="CQ243" s="290"/>
      <c r="CR243" s="290"/>
      <c r="CS243" s="290"/>
      <c r="CT243" s="290"/>
      <c r="CU243" s="290"/>
      <c r="CV243" s="290"/>
      <c r="CW243" s="290"/>
      <c r="CX243" s="290"/>
      <c r="CY243" s="290"/>
      <c r="CZ243" s="290"/>
      <c r="DA243" s="290"/>
    </row>
    <row r="244" spans="2:105">
      <c r="B244" s="251"/>
      <c r="BP244" s="67"/>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c r="CL244" s="290"/>
      <c r="CM244" s="290"/>
      <c r="CN244" s="290"/>
      <c r="CO244" s="290"/>
      <c r="CP244" s="290"/>
      <c r="CQ244" s="290"/>
      <c r="CR244" s="290"/>
      <c r="CS244" s="290"/>
      <c r="CT244" s="290"/>
      <c r="CU244" s="290"/>
      <c r="CV244" s="290"/>
      <c r="CW244" s="290"/>
      <c r="CX244" s="290"/>
      <c r="CY244" s="290"/>
      <c r="CZ244" s="290"/>
      <c r="DA244" s="290"/>
    </row>
    <row r="245" spans="2:105">
      <c r="B245" s="251"/>
      <c r="BP245" s="67"/>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c r="CL245" s="290"/>
      <c r="CM245" s="290"/>
      <c r="CN245" s="290"/>
      <c r="CO245" s="290"/>
      <c r="CP245" s="290"/>
      <c r="CQ245" s="290"/>
      <c r="CR245" s="290"/>
      <c r="CS245" s="290"/>
      <c r="CT245" s="290"/>
      <c r="CU245" s="290"/>
      <c r="CV245" s="290"/>
      <c r="CW245" s="290"/>
      <c r="CX245" s="290"/>
      <c r="CY245" s="290"/>
      <c r="CZ245" s="290"/>
      <c r="DA245" s="290"/>
    </row>
    <row r="246" spans="2:105">
      <c r="B246" s="251"/>
      <c r="BP246" s="67"/>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c r="CL246" s="290"/>
      <c r="CM246" s="290"/>
      <c r="CN246" s="290"/>
      <c r="CO246" s="290"/>
      <c r="CP246" s="290"/>
      <c r="CQ246" s="290"/>
      <c r="CR246" s="290"/>
      <c r="CS246" s="290"/>
      <c r="CT246" s="290"/>
      <c r="CU246" s="290"/>
      <c r="CV246" s="290"/>
      <c r="CW246" s="290"/>
      <c r="CX246" s="290"/>
      <c r="CY246" s="290"/>
      <c r="CZ246" s="290"/>
      <c r="DA246" s="290"/>
    </row>
    <row r="247" spans="2:105">
      <c r="B247" s="251"/>
      <c r="BP247" s="67"/>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c r="CL247" s="290"/>
      <c r="CM247" s="290"/>
      <c r="CN247" s="290"/>
      <c r="CO247" s="290"/>
      <c r="CP247" s="290"/>
      <c r="CQ247" s="290"/>
      <c r="CR247" s="290"/>
      <c r="CS247" s="290"/>
      <c r="CT247" s="290"/>
      <c r="CU247" s="290"/>
      <c r="CV247" s="290"/>
      <c r="CW247" s="290"/>
      <c r="CX247" s="290"/>
      <c r="CY247" s="290"/>
      <c r="CZ247" s="290"/>
      <c r="DA247" s="290"/>
    </row>
    <row r="248" spans="2:105">
      <c r="B248" s="251"/>
      <c r="BP248" s="67"/>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c r="CL248" s="290"/>
      <c r="CM248" s="290"/>
      <c r="CN248" s="290"/>
      <c r="CO248" s="290"/>
      <c r="CP248" s="290"/>
      <c r="CQ248" s="290"/>
      <c r="CR248" s="290"/>
      <c r="CS248" s="290"/>
      <c r="CT248" s="290"/>
      <c r="CU248" s="290"/>
      <c r="CV248" s="290"/>
      <c r="CW248" s="290"/>
      <c r="CX248" s="290"/>
      <c r="CY248" s="290"/>
      <c r="CZ248" s="290"/>
      <c r="DA248" s="290"/>
    </row>
    <row r="249" spans="2:105">
      <c r="B249" s="251"/>
      <c r="BP249" s="67"/>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c r="CL249" s="290"/>
      <c r="CM249" s="290"/>
      <c r="CN249" s="290"/>
      <c r="CO249" s="290"/>
      <c r="CP249" s="290"/>
      <c r="CQ249" s="290"/>
      <c r="CR249" s="290"/>
      <c r="CS249" s="290"/>
      <c r="CT249" s="290"/>
      <c r="CU249" s="290"/>
      <c r="CV249" s="290"/>
      <c r="CW249" s="290"/>
      <c r="CX249" s="290"/>
      <c r="CY249" s="290"/>
      <c r="CZ249" s="290"/>
      <c r="DA249" s="290"/>
    </row>
    <row r="250" spans="2:105">
      <c r="B250" s="251"/>
      <c r="BP250" s="67"/>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c r="CL250" s="290"/>
      <c r="CM250" s="290"/>
      <c r="CN250" s="290"/>
      <c r="CO250" s="290"/>
      <c r="CP250" s="290"/>
      <c r="CQ250" s="290"/>
      <c r="CR250" s="290"/>
      <c r="CS250" s="290"/>
      <c r="CT250" s="290"/>
      <c r="CU250" s="290"/>
      <c r="CV250" s="290"/>
      <c r="CW250" s="290"/>
      <c r="CX250" s="290"/>
      <c r="CY250" s="290"/>
      <c r="CZ250" s="290"/>
      <c r="DA250" s="290"/>
    </row>
    <row r="251" spans="2:105">
      <c r="B251" s="251"/>
      <c r="BP251" s="67"/>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c r="CL251" s="290"/>
      <c r="CM251" s="290"/>
      <c r="CN251" s="290"/>
      <c r="CO251" s="290"/>
      <c r="CP251" s="290"/>
      <c r="CQ251" s="290"/>
      <c r="CR251" s="290"/>
      <c r="CS251" s="290"/>
      <c r="CT251" s="290"/>
      <c r="CU251" s="290"/>
      <c r="CV251" s="290"/>
      <c r="CW251" s="290"/>
      <c r="CX251" s="290"/>
      <c r="CY251" s="290"/>
      <c r="CZ251" s="290"/>
      <c r="DA251" s="290"/>
    </row>
    <row r="252" spans="2:105">
      <c r="B252" s="251"/>
      <c r="BP252" s="67"/>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c r="CL252" s="290"/>
      <c r="CM252" s="290"/>
      <c r="CN252" s="290"/>
      <c r="CO252" s="290"/>
      <c r="CP252" s="290"/>
      <c r="CQ252" s="290"/>
      <c r="CR252" s="290"/>
      <c r="CS252" s="290"/>
      <c r="CT252" s="290"/>
      <c r="CU252" s="290"/>
      <c r="CV252" s="290"/>
      <c r="CW252" s="290"/>
      <c r="CX252" s="290"/>
      <c r="CY252" s="290"/>
      <c r="CZ252" s="290"/>
      <c r="DA252" s="290"/>
    </row>
    <row r="253" spans="2:105">
      <c r="B253" s="251"/>
      <c r="BP253" s="67"/>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c r="CL253" s="290"/>
      <c r="CM253" s="290"/>
      <c r="CN253" s="290"/>
      <c r="CO253" s="290"/>
      <c r="CP253" s="290"/>
      <c r="CQ253" s="290"/>
      <c r="CR253" s="290"/>
      <c r="CS253" s="290"/>
      <c r="CT253" s="290"/>
      <c r="CU253" s="290"/>
      <c r="CV253" s="290"/>
      <c r="CW253" s="290"/>
      <c r="CX253" s="290"/>
      <c r="CY253" s="290"/>
      <c r="CZ253" s="290"/>
      <c r="DA253" s="290"/>
    </row>
    <row r="254" spans="2:105">
      <c r="B254" s="251"/>
      <c r="BP254" s="67"/>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c r="CL254" s="290"/>
      <c r="CM254" s="290"/>
      <c r="CN254" s="290"/>
      <c r="CO254" s="290"/>
      <c r="CP254" s="290"/>
      <c r="CQ254" s="290"/>
      <c r="CR254" s="290"/>
      <c r="CS254" s="290"/>
      <c r="CT254" s="290"/>
      <c r="CU254" s="290"/>
      <c r="CV254" s="290"/>
      <c r="CW254" s="290"/>
      <c r="CX254" s="290"/>
      <c r="CY254" s="290"/>
      <c r="CZ254" s="290"/>
      <c r="DA254" s="290"/>
    </row>
    <row r="255" spans="2:105">
      <c r="B255" s="251"/>
      <c r="BP255" s="67"/>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c r="CL255" s="290"/>
      <c r="CM255" s="290"/>
      <c r="CN255" s="290"/>
      <c r="CO255" s="290"/>
      <c r="CP255" s="290"/>
      <c r="CQ255" s="290"/>
      <c r="CR255" s="290"/>
      <c r="CS255" s="290"/>
      <c r="CT255" s="290"/>
      <c r="CU255" s="290"/>
      <c r="CV255" s="290"/>
      <c r="CW255" s="290"/>
      <c r="CX255" s="290"/>
      <c r="CY255" s="290"/>
      <c r="CZ255" s="290"/>
      <c r="DA255" s="290"/>
    </row>
    <row r="256" spans="2:105">
      <c r="B256" s="251"/>
      <c r="BP256" s="67"/>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c r="CL256" s="290"/>
      <c r="CM256" s="290"/>
      <c r="CN256" s="290"/>
      <c r="CO256" s="290"/>
      <c r="CP256" s="290"/>
      <c r="CQ256" s="290"/>
      <c r="CR256" s="290"/>
      <c r="CS256" s="290"/>
      <c r="CT256" s="290"/>
      <c r="CU256" s="290"/>
      <c r="CV256" s="290"/>
      <c r="CW256" s="290"/>
      <c r="CX256" s="290"/>
      <c r="CY256" s="290"/>
      <c r="CZ256" s="290"/>
      <c r="DA256" s="290"/>
    </row>
    <row r="257" spans="2:105">
      <c r="B257" s="251"/>
      <c r="BP257" s="67"/>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c r="CL257" s="290"/>
      <c r="CM257" s="290"/>
      <c r="CN257" s="290"/>
      <c r="CO257" s="290"/>
      <c r="CP257" s="290"/>
      <c r="CQ257" s="290"/>
      <c r="CR257" s="290"/>
      <c r="CS257" s="290"/>
      <c r="CT257" s="290"/>
      <c r="CU257" s="290"/>
      <c r="CV257" s="290"/>
      <c r="CW257" s="290"/>
      <c r="CX257" s="290"/>
      <c r="CY257" s="290"/>
      <c r="CZ257" s="290"/>
      <c r="DA257" s="290"/>
    </row>
    <row r="258" spans="2:105">
      <c r="B258" s="251"/>
      <c r="BP258" s="67"/>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c r="CL258" s="290"/>
      <c r="CM258" s="290"/>
      <c r="CN258" s="290"/>
      <c r="CO258" s="290"/>
      <c r="CP258" s="290"/>
      <c r="CQ258" s="290"/>
      <c r="CR258" s="290"/>
      <c r="CS258" s="290"/>
      <c r="CT258" s="290"/>
      <c r="CU258" s="290"/>
      <c r="CV258" s="290"/>
      <c r="CW258" s="290"/>
      <c r="CX258" s="290"/>
      <c r="CY258" s="290"/>
      <c r="CZ258" s="290"/>
      <c r="DA258" s="290"/>
    </row>
    <row r="259" spans="2:105">
      <c r="B259" s="251"/>
      <c r="BP259" s="67"/>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c r="CL259" s="290"/>
      <c r="CM259" s="290"/>
      <c r="CN259" s="290"/>
      <c r="CO259" s="290"/>
      <c r="CP259" s="290"/>
      <c r="CQ259" s="290"/>
      <c r="CR259" s="290"/>
      <c r="CS259" s="290"/>
      <c r="CT259" s="290"/>
      <c r="CU259" s="290"/>
      <c r="CV259" s="290"/>
      <c r="CW259" s="290"/>
      <c r="CX259" s="290"/>
      <c r="CY259" s="290"/>
      <c r="CZ259" s="290"/>
      <c r="DA259" s="290"/>
    </row>
    <row r="260" spans="2:105">
      <c r="B260" s="251"/>
      <c r="BP260" s="67"/>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c r="CL260" s="290"/>
      <c r="CM260" s="290"/>
      <c r="CN260" s="290"/>
      <c r="CO260" s="290"/>
      <c r="CP260" s="290"/>
      <c r="CQ260" s="290"/>
      <c r="CR260" s="290"/>
      <c r="CS260" s="290"/>
      <c r="CT260" s="290"/>
      <c r="CU260" s="290"/>
      <c r="CV260" s="290"/>
      <c r="CW260" s="290"/>
      <c r="CX260" s="290"/>
      <c r="CY260" s="290"/>
      <c r="CZ260" s="290"/>
      <c r="DA260" s="290"/>
    </row>
    <row r="261" spans="2:105">
      <c r="B261" s="251"/>
      <c r="BP261" s="67"/>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c r="CL261" s="290"/>
      <c r="CM261" s="290"/>
      <c r="CN261" s="290"/>
      <c r="CO261" s="290"/>
      <c r="CP261" s="290"/>
      <c r="CQ261" s="290"/>
      <c r="CR261" s="290"/>
      <c r="CS261" s="290"/>
      <c r="CT261" s="290"/>
      <c r="CU261" s="290"/>
      <c r="CV261" s="290"/>
      <c r="CW261" s="290"/>
      <c r="CX261" s="290"/>
      <c r="CY261" s="290"/>
      <c r="CZ261" s="290"/>
      <c r="DA261" s="290"/>
    </row>
    <row r="262" spans="2:105">
      <c r="B262" s="251"/>
      <c r="BP262" s="67"/>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c r="CL262" s="290"/>
      <c r="CM262" s="290"/>
      <c r="CN262" s="290"/>
      <c r="CO262" s="290"/>
      <c r="CP262" s="290"/>
      <c r="CQ262" s="290"/>
      <c r="CR262" s="290"/>
      <c r="CS262" s="290"/>
      <c r="CT262" s="290"/>
      <c r="CU262" s="290"/>
      <c r="CV262" s="290"/>
      <c r="CW262" s="290"/>
      <c r="CX262" s="290"/>
      <c r="CY262" s="290"/>
      <c r="CZ262" s="290"/>
      <c r="DA262" s="290"/>
    </row>
    <row r="263" spans="2:105">
      <c r="B263" s="251"/>
      <c r="BP263" s="67"/>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c r="CL263" s="290"/>
      <c r="CM263" s="290"/>
      <c r="CN263" s="290"/>
      <c r="CO263" s="290"/>
      <c r="CP263" s="290"/>
      <c r="CQ263" s="290"/>
      <c r="CR263" s="290"/>
      <c r="CS263" s="290"/>
      <c r="CT263" s="290"/>
      <c r="CU263" s="290"/>
      <c r="CV263" s="290"/>
      <c r="CW263" s="290"/>
      <c r="CX263" s="290"/>
      <c r="CY263" s="290"/>
      <c r="CZ263" s="290"/>
      <c r="DA263" s="290"/>
    </row>
    <row r="264" spans="2:105">
      <c r="B264" s="251"/>
      <c r="BP264" s="67"/>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c r="CL264" s="290"/>
      <c r="CM264" s="290"/>
      <c r="CN264" s="290"/>
      <c r="CO264" s="290"/>
      <c r="CP264" s="290"/>
      <c r="CQ264" s="290"/>
      <c r="CR264" s="290"/>
      <c r="CS264" s="290"/>
      <c r="CT264" s="290"/>
      <c r="CU264" s="290"/>
      <c r="CV264" s="290"/>
      <c r="CW264" s="290"/>
      <c r="CX264" s="290"/>
      <c r="CY264" s="290"/>
      <c r="CZ264" s="290"/>
      <c r="DA264" s="290"/>
    </row>
    <row r="265" spans="2:105">
      <c r="B265" s="251"/>
      <c r="BP265" s="67"/>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c r="CL265" s="290"/>
      <c r="CM265" s="290"/>
      <c r="CN265" s="290"/>
      <c r="CO265" s="290"/>
      <c r="CP265" s="290"/>
      <c r="CQ265" s="290"/>
      <c r="CR265" s="290"/>
      <c r="CS265" s="290"/>
      <c r="CT265" s="290"/>
      <c r="CU265" s="290"/>
      <c r="CV265" s="290"/>
      <c r="CW265" s="290"/>
      <c r="CX265" s="290"/>
      <c r="CY265" s="290"/>
      <c r="CZ265" s="290"/>
      <c r="DA265" s="290"/>
    </row>
    <row r="266" spans="2:105">
      <c r="B266" s="251"/>
      <c r="BP266" s="67"/>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c r="CL266" s="290"/>
      <c r="CM266" s="290"/>
      <c r="CN266" s="290"/>
      <c r="CO266" s="290"/>
      <c r="CP266" s="290"/>
      <c r="CQ266" s="290"/>
      <c r="CR266" s="290"/>
      <c r="CS266" s="290"/>
      <c r="CT266" s="290"/>
      <c r="CU266" s="290"/>
      <c r="CV266" s="290"/>
      <c r="CW266" s="290"/>
      <c r="CX266" s="290"/>
      <c r="CY266" s="290"/>
      <c r="CZ266" s="290"/>
      <c r="DA266" s="290"/>
    </row>
    <row r="267" spans="2:105">
      <c r="B267" s="251"/>
      <c r="BP267" s="67"/>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row>
    <row r="268" spans="2:105">
      <c r="B268" s="251"/>
      <c r="BP268" s="67"/>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c r="CL268" s="290"/>
      <c r="CM268" s="290"/>
      <c r="CN268" s="290"/>
      <c r="CO268" s="290"/>
      <c r="CP268" s="290"/>
      <c r="CQ268" s="290"/>
      <c r="CR268" s="290"/>
      <c r="CS268" s="290"/>
      <c r="CT268" s="290"/>
      <c r="CU268" s="290"/>
      <c r="CV268" s="290"/>
      <c r="CW268" s="290"/>
      <c r="CX268" s="290"/>
      <c r="CY268" s="290"/>
      <c r="CZ268" s="290"/>
      <c r="DA268" s="290"/>
    </row>
    <row r="269" spans="2:105">
      <c r="B269" s="251"/>
      <c r="BP269" s="67"/>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row>
    <row r="270" spans="2:105">
      <c r="B270" s="251"/>
      <c r="BP270" s="67"/>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c r="CL270" s="290"/>
      <c r="CM270" s="290"/>
      <c r="CN270" s="290"/>
      <c r="CO270" s="290"/>
      <c r="CP270" s="290"/>
      <c r="CQ270" s="290"/>
      <c r="CR270" s="290"/>
      <c r="CS270" s="290"/>
      <c r="CT270" s="290"/>
      <c r="CU270" s="290"/>
      <c r="CV270" s="290"/>
      <c r="CW270" s="290"/>
      <c r="CX270" s="290"/>
      <c r="CY270" s="290"/>
      <c r="CZ270" s="290"/>
      <c r="DA270" s="290"/>
    </row>
    <row r="271" spans="2:105">
      <c r="B271" s="251"/>
      <c r="BP271" s="67"/>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c r="CL271" s="290"/>
      <c r="CM271" s="290"/>
      <c r="CN271" s="290"/>
      <c r="CO271" s="290"/>
      <c r="CP271" s="290"/>
      <c r="CQ271" s="290"/>
      <c r="CR271" s="290"/>
      <c r="CS271" s="290"/>
      <c r="CT271" s="290"/>
      <c r="CU271" s="290"/>
      <c r="CV271" s="290"/>
      <c r="CW271" s="290"/>
      <c r="CX271" s="290"/>
      <c r="CY271" s="290"/>
      <c r="CZ271" s="290"/>
      <c r="DA271" s="290"/>
    </row>
    <row r="272" spans="2:105">
      <c r="B272" s="251"/>
      <c r="BP272" s="67"/>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c r="CL272" s="290"/>
      <c r="CM272" s="290"/>
      <c r="CN272" s="290"/>
      <c r="CO272" s="290"/>
      <c r="CP272" s="290"/>
      <c r="CQ272" s="290"/>
      <c r="CR272" s="290"/>
      <c r="CS272" s="290"/>
      <c r="CT272" s="290"/>
      <c r="CU272" s="290"/>
      <c r="CV272" s="290"/>
      <c r="CW272" s="290"/>
      <c r="CX272" s="290"/>
      <c r="CY272" s="290"/>
      <c r="CZ272" s="290"/>
      <c r="DA272" s="290"/>
    </row>
    <row r="273" spans="2:105">
      <c r="B273" s="251"/>
      <c r="BP273" s="67"/>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row>
    <row r="274" spans="2:105">
      <c r="B274" s="251"/>
      <c r="BP274" s="67"/>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c r="CL274" s="290"/>
      <c r="CM274" s="290"/>
      <c r="CN274" s="290"/>
      <c r="CO274" s="290"/>
      <c r="CP274" s="290"/>
      <c r="CQ274" s="290"/>
      <c r="CR274" s="290"/>
      <c r="CS274" s="290"/>
      <c r="CT274" s="290"/>
      <c r="CU274" s="290"/>
      <c r="CV274" s="290"/>
      <c r="CW274" s="290"/>
      <c r="CX274" s="290"/>
      <c r="CY274" s="290"/>
      <c r="CZ274" s="290"/>
      <c r="DA274" s="290"/>
    </row>
    <row r="275" spans="2:105">
      <c r="B275" s="251"/>
      <c r="BP275" s="67"/>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c r="CL275" s="290"/>
      <c r="CM275" s="290"/>
      <c r="CN275" s="290"/>
      <c r="CO275" s="290"/>
      <c r="CP275" s="290"/>
      <c r="CQ275" s="290"/>
      <c r="CR275" s="290"/>
      <c r="CS275" s="290"/>
      <c r="CT275" s="290"/>
      <c r="CU275" s="290"/>
      <c r="CV275" s="290"/>
      <c r="CW275" s="290"/>
      <c r="CX275" s="290"/>
      <c r="CY275" s="290"/>
      <c r="CZ275" s="290"/>
      <c r="DA275" s="290"/>
    </row>
    <row r="276" spans="2:105">
      <c r="B276" s="251"/>
      <c r="BP276" s="67"/>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c r="CL276" s="290"/>
      <c r="CM276" s="290"/>
      <c r="CN276" s="290"/>
      <c r="CO276" s="290"/>
      <c r="CP276" s="290"/>
      <c r="CQ276" s="290"/>
      <c r="CR276" s="290"/>
      <c r="CS276" s="290"/>
      <c r="CT276" s="290"/>
      <c r="CU276" s="290"/>
      <c r="CV276" s="290"/>
      <c r="CW276" s="290"/>
      <c r="CX276" s="290"/>
      <c r="CY276" s="290"/>
      <c r="CZ276" s="290"/>
      <c r="DA276" s="290"/>
    </row>
    <row r="277" spans="2:105">
      <c r="B277" s="251"/>
      <c r="BP277" s="67"/>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c r="CL277" s="290"/>
      <c r="CM277" s="290"/>
      <c r="CN277" s="290"/>
      <c r="CO277" s="290"/>
      <c r="CP277" s="290"/>
      <c r="CQ277" s="290"/>
      <c r="CR277" s="290"/>
      <c r="CS277" s="290"/>
      <c r="CT277" s="290"/>
      <c r="CU277" s="290"/>
      <c r="CV277" s="290"/>
      <c r="CW277" s="290"/>
      <c r="CX277" s="290"/>
      <c r="CY277" s="290"/>
      <c r="CZ277" s="290"/>
      <c r="DA277" s="290"/>
    </row>
    <row r="278" spans="2:105">
      <c r="B278" s="251"/>
      <c r="BP278" s="67"/>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c r="CL278" s="290"/>
      <c r="CM278" s="290"/>
      <c r="CN278" s="290"/>
      <c r="CO278" s="290"/>
      <c r="CP278" s="290"/>
      <c r="CQ278" s="290"/>
      <c r="CR278" s="290"/>
      <c r="CS278" s="290"/>
      <c r="CT278" s="290"/>
      <c r="CU278" s="290"/>
      <c r="CV278" s="290"/>
      <c r="CW278" s="290"/>
      <c r="CX278" s="290"/>
      <c r="CY278" s="290"/>
      <c r="CZ278" s="290"/>
      <c r="DA278" s="290"/>
    </row>
    <row r="279" spans="2:105">
      <c r="B279" s="251"/>
      <c r="BP279" s="67"/>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c r="CL279" s="290"/>
      <c r="CM279" s="290"/>
      <c r="CN279" s="290"/>
      <c r="CO279" s="290"/>
      <c r="CP279" s="290"/>
      <c r="CQ279" s="290"/>
      <c r="CR279" s="290"/>
      <c r="CS279" s="290"/>
      <c r="CT279" s="290"/>
      <c r="CU279" s="290"/>
      <c r="CV279" s="290"/>
      <c r="CW279" s="290"/>
      <c r="CX279" s="290"/>
      <c r="CY279" s="290"/>
      <c r="CZ279" s="290"/>
      <c r="DA279" s="290"/>
    </row>
    <row r="280" spans="2:105">
      <c r="B280" s="251"/>
      <c r="BP280" s="67"/>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c r="CL280" s="290"/>
      <c r="CM280" s="290"/>
      <c r="CN280" s="290"/>
      <c r="CO280" s="290"/>
      <c r="CP280" s="290"/>
      <c r="CQ280" s="290"/>
      <c r="CR280" s="290"/>
      <c r="CS280" s="290"/>
      <c r="CT280" s="290"/>
      <c r="CU280" s="290"/>
      <c r="CV280" s="290"/>
      <c r="CW280" s="290"/>
      <c r="CX280" s="290"/>
      <c r="CY280" s="290"/>
      <c r="CZ280" s="290"/>
      <c r="DA280" s="290"/>
    </row>
    <row r="281" spans="2:105">
      <c r="B281" s="251"/>
      <c r="BP281" s="67"/>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0"/>
      <c r="CZ281" s="290"/>
      <c r="DA281" s="290"/>
    </row>
    <row r="282" spans="2:105">
      <c r="B282" s="251"/>
      <c r="BP282" s="67"/>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c r="CL282" s="290"/>
      <c r="CM282" s="290"/>
      <c r="CN282" s="290"/>
      <c r="CO282" s="290"/>
      <c r="CP282" s="290"/>
      <c r="CQ282" s="290"/>
      <c r="CR282" s="290"/>
      <c r="CS282" s="290"/>
      <c r="CT282" s="290"/>
      <c r="CU282" s="290"/>
      <c r="CV282" s="290"/>
      <c r="CW282" s="290"/>
      <c r="CX282" s="290"/>
      <c r="CY282" s="290"/>
      <c r="CZ282" s="290"/>
      <c r="DA282" s="290"/>
    </row>
    <row r="283" spans="2:105">
      <c r="B283" s="251"/>
      <c r="BP283" s="67"/>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c r="CL283" s="290"/>
      <c r="CM283" s="290"/>
      <c r="CN283" s="290"/>
      <c r="CO283" s="290"/>
      <c r="CP283" s="290"/>
      <c r="CQ283" s="290"/>
      <c r="CR283" s="290"/>
      <c r="CS283" s="290"/>
      <c r="CT283" s="290"/>
      <c r="CU283" s="290"/>
      <c r="CV283" s="290"/>
      <c r="CW283" s="290"/>
      <c r="CX283" s="290"/>
      <c r="CY283" s="290"/>
      <c r="CZ283" s="290"/>
      <c r="DA283" s="290"/>
    </row>
    <row r="284" spans="2:105">
      <c r="B284" s="251"/>
      <c r="BP284" s="67"/>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c r="CL284" s="290"/>
      <c r="CM284" s="290"/>
      <c r="CN284" s="290"/>
      <c r="CO284" s="290"/>
      <c r="CP284" s="290"/>
      <c r="CQ284" s="290"/>
      <c r="CR284" s="290"/>
      <c r="CS284" s="290"/>
      <c r="CT284" s="290"/>
      <c r="CU284" s="290"/>
      <c r="CV284" s="290"/>
      <c r="CW284" s="290"/>
      <c r="CX284" s="290"/>
      <c r="CY284" s="290"/>
      <c r="CZ284" s="290"/>
      <c r="DA284" s="290"/>
    </row>
    <row r="285" spans="2:105">
      <c r="B285" s="251"/>
      <c r="BP285" s="67"/>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c r="CL285" s="290"/>
      <c r="CM285" s="290"/>
      <c r="CN285" s="290"/>
      <c r="CO285" s="290"/>
      <c r="CP285" s="290"/>
      <c r="CQ285" s="290"/>
      <c r="CR285" s="290"/>
      <c r="CS285" s="290"/>
      <c r="CT285" s="290"/>
      <c r="CU285" s="290"/>
      <c r="CV285" s="290"/>
      <c r="CW285" s="290"/>
      <c r="CX285" s="290"/>
      <c r="CY285" s="290"/>
      <c r="CZ285" s="290"/>
      <c r="DA285" s="290"/>
    </row>
    <row r="286" spans="2:105">
      <c r="B286" s="251"/>
      <c r="BP286" s="67"/>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c r="CL286" s="290"/>
      <c r="CM286" s="290"/>
      <c r="CN286" s="290"/>
      <c r="CO286" s="290"/>
      <c r="CP286" s="290"/>
      <c r="CQ286" s="290"/>
      <c r="CR286" s="290"/>
      <c r="CS286" s="290"/>
      <c r="CT286" s="290"/>
      <c r="CU286" s="290"/>
      <c r="CV286" s="290"/>
      <c r="CW286" s="290"/>
      <c r="CX286" s="290"/>
      <c r="CY286" s="290"/>
      <c r="CZ286" s="290"/>
      <c r="DA286" s="290"/>
    </row>
    <row r="287" spans="2:105">
      <c r="B287" s="251"/>
      <c r="BP287" s="67"/>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0"/>
      <c r="CZ287" s="290"/>
      <c r="DA287" s="290"/>
    </row>
    <row r="288" spans="2:105">
      <c r="B288" s="251"/>
      <c r="BP288" s="67"/>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c r="CL288" s="290"/>
      <c r="CM288" s="290"/>
      <c r="CN288" s="290"/>
      <c r="CO288" s="290"/>
      <c r="CP288" s="290"/>
      <c r="CQ288" s="290"/>
      <c r="CR288" s="290"/>
      <c r="CS288" s="290"/>
      <c r="CT288" s="290"/>
      <c r="CU288" s="290"/>
      <c r="CV288" s="290"/>
      <c r="CW288" s="290"/>
      <c r="CX288" s="290"/>
      <c r="CY288" s="290"/>
      <c r="CZ288" s="290"/>
      <c r="DA288" s="290"/>
    </row>
    <row r="289" spans="2:105">
      <c r="B289" s="251"/>
      <c r="BP289" s="67"/>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c r="CL289" s="290"/>
      <c r="CM289" s="290"/>
      <c r="CN289" s="290"/>
      <c r="CO289" s="290"/>
      <c r="CP289" s="290"/>
      <c r="CQ289" s="290"/>
      <c r="CR289" s="290"/>
      <c r="CS289" s="290"/>
      <c r="CT289" s="290"/>
      <c r="CU289" s="290"/>
      <c r="CV289" s="290"/>
      <c r="CW289" s="290"/>
      <c r="CX289" s="290"/>
      <c r="CY289" s="290"/>
      <c r="CZ289" s="290"/>
      <c r="DA289" s="290"/>
    </row>
    <row r="290" spans="2:105">
      <c r="B290" s="251"/>
      <c r="BP290" s="67"/>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c r="CL290" s="290"/>
      <c r="CM290" s="290"/>
      <c r="CN290" s="290"/>
      <c r="CO290" s="290"/>
      <c r="CP290" s="290"/>
      <c r="CQ290" s="290"/>
      <c r="CR290" s="290"/>
      <c r="CS290" s="290"/>
      <c r="CT290" s="290"/>
      <c r="CU290" s="290"/>
      <c r="CV290" s="290"/>
      <c r="CW290" s="290"/>
      <c r="CX290" s="290"/>
      <c r="CY290" s="290"/>
      <c r="CZ290" s="290"/>
      <c r="DA290" s="290"/>
    </row>
    <row r="291" spans="2:105">
      <c r="B291" s="251"/>
      <c r="BP291" s="67"/>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row>
    <row r="292" spans="2:105">
      <c r="B292" s="251"/>
      <c r="BP292" s="67"/>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row>
    <row r="293" spans="2:105">
      <c r="B293" s="251"/>
      <c r="BP293" s="67"/>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row>
    <row r="294" spans="2:105">
      <c r="B294" s="251"/>
      <c r="BP294" s="67"/>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c r="CL294" s="290"/>
      <c r="CM294" s="290"/>
      <c r="CN294" s="290"/>
      <c r="CO294" s="290"/>
      <c r="CP294" s="290"/>
      <c r="CQ294" s="290"/>
      <c r="CR294" s="290"/>
      <c r="CS294" s="290"/>
      <c r="CT294" s="290"/>
      <c r="CU294" s="290"/>
      <c r="CV294" s="290"/>
      <c r="CW294" s="290"/>
      <c r="CX294" s="290"/>
      <c r="CY294" s="290"/>
      <c r="CZ294" s="290"/>
      <c r="DA294" s="290"/>
    </row>
    <row r="295" spans="2:105">
      <c r="B295" s="251"/>
      <c r="BP295" s="67"/>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c r="CL295" s="290"/>
      <c r="CM295" s="290"/>
      <c r="CN295" s="290"/>
      <c r="CO295" s="290"/>
      <c r="CP295" s="290"/>
      <c r="CQ295" s="290"/>
      <c r="CR295" s="290"/>
      <c r="CS295" s="290"/>
      <c r="CT295" s="290"/>
      <c r="CU295" s="290"/>
      <c r="CV295" s="290"/>
      <c r="CW295" s="290"/>
      <c r="CX295" s="290"/>
      <c r="CY295" s="290"/>
      <c r="CZ295" s="290"/>
      <c r="DA295" s="290"/>
    </row>
    <row r="296" spans="2:105">
      <c r="B296" s="251"/>
      <c r="BP296" s="67"/>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row>
    <row r="297" spans="2:105">
      <c r="B297" s="251"/>
      <c r="BP297" s="67"/>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row>
    <row r="298" spans="2:105">
      <c r="B298" s="251"/>
      <c r="BP298" s="67"/>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c r="CL298" s="290"/>
      <c r="CM298" s="290"/>
      <c r="CN298" s="290"/>
      <c r="CO298" s="290"/>
      <c r="CP298" s="290"/>
      <c r="CQ298" s="290"/>
      <c r="CR298" s="290"/>
      <c r="CS298" s="290"/>
      <c r="CT298" s="290"/>
      <c r="CU298" s="290"/>
      <c r="CV298" s="290"/>
      <c r="CW298" s="290"/>
      <c r="CX298" s="290"/>
      <c r="CY298" s="290"/>
      <c r="CZ298" s="290"/>
      <c r="DA298" s="290"/>
    </row>
    <row r="299" spans="2:105">
      <c r="B299" s="251"/>
      <c r="BP299" s="67"/>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c r="CL299" s="290"/>
      <c r="CM299" s="290"/>
      <c r="CN299" s="290"/>
      <c r="CO299" s="290"/>
      <c r="CP299" s="290"/>
      <c r="CQ299" s="290"/>
      <c r="CR299" s="290"/>
      <c r="CS299" s="290"/>
      <c r="CT299" s="290"/>
      <c r="CU299" s="290"/>
      <c r="CV299" s="290"/>
      <c r="CW299" s="290"/>
      <c r="CX299" s="290"/>
      <c r="CY299" s="290"/>
      <c r="CZ299" s="290"/>
      <c r="DA299" s="290"/>
    </row>
    <row r="300" spans="2:105">
      <c r="B300" s="251"/>
      <c r="BP300" s="67"/>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c r="CL300" s="290"/>
      <c r="CM300" s="290"/>
      <c r="CN300" s="290"/>
      <c r="CO300" s="290"/>
      <c r="CP300" s="290"/>
      <c r="CQ300" s="290"/>
      <c r="CR300" s="290"/>
      <c r="CS300" s="290"/>
      <c r="CT300" s="290"/>
      <c r="CU300" s="290"/>
      <c r="CV300" s="290"/>
      <c r="CW300" s="290"/>
      <c r="CX300" s="290"/>
      <c r="CY300" s="290"/>
      <c r="CZ300" s="290"/>
      <c r="DA300" s="290"/>
    </row>
    <row r="301" spans="2:105">
      <c r="B301" s="251"/>
      <c r="BP301" s="67"/>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c r="CL301" s="290"/>
      <c r="CM301" s="290"/>
      <c r="CN301" s="290"/>
      <c r="CO301" s="290"/>
      <c r="CP301" s="290"/>
      <c r="CQ301" s="290"/>
      <c r="CR301" s="290"/>
      <c r="CS301" s="290"/>
      <c r="CT301" s="290"/>
      <c r="CU301" s="290"/>
      <c r="CV301" s="290"/>
      <c r="CW301" s="290"/>
      <c r="CX301" s="290"/>
      <c r="CY301" s="290"/>
      <c r="CZ301" s="290"/>
      <c r="DA301" s="290"/>
    </row>
    <row r="302" spans="2:105">
      <c r="B302" s="251"/>
      <c r="BP302" s="67"/>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c r="CL302" s="290"/>
      <c r="CM302" s="290"/>
      <c r="CN302" s="290"/>
      <c r="CO302" s="290"/>
      <c r="CP302" s="290"/>
      <c r="CQ302" s="290"/>
      <c r="CR302" s="290"/>
      <c r="CS302" s="290"/>
      <c r="CT302" s="290"/>
      <c r="CU302" s="290"/>
      <c r="CV302" s="290"/>
      <c r="CW302" s="290"/>
      <c r="CX302" s="290"/>
      <c r="CY302" s="290"/>
      <c r="CZ302" s="290"/>
      <c r="DA302" s="290"/>
    </row>
    <row r="303" spans="2:105">
      <c r="B303" s="251"/>
      <c r="BP303" s="67"/>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c r="CL303" s="290"/>
      <c r="CM303" s="290"/>
      <c r="CN303" s="290"/>
      <c r="CO303" s="290"/>
      <c r="CP303" s="290"/>
      <c r="CQ303" s="290"/>
      <c r="CR303" s="290"/>
      <c r="CS303" s="290"/>
      <c r="CT303" s="290"/>
      <c r="CU303" s="290"/>
      <c r="CV303" s="290"/>
      <c r="CW303" s="290"/>
      <c r="CX303" s="290"/>
      <c r="CY303" s="290"/>
      <c r="CZ303" s="290"/>
      <c r="DA303" s="290"/>
    </row>
    <row r="304" spans="2:105">
      <c r="B304" s="251"/>
      <c r="BP304" s="67"/>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c r="CL304" s="290"/>
      <c r="CM304" s="290"/>
      <c r="CN304" s="290"/>
      <c r="CO304" s="290"/>
      <c r="CP304" s="290"/>
      <c r="CQ304" s="290"/>
      <c r="CR304" s="290"/>
      <c r="CS304" s="290"/>
      <c r="CT304" s="290"/>
      <c r="CU304" s="290"/>
      <c r="CV304" s="290"/>
      <c r="CW304" s="290"/>
      <c r="CX304" s="290"/>
      <c r="CY304" s="290"/>
      <c r="CZ304" s="290"/>
      <c r="DA304" s="290"/>
    </row>
    <row r="305" spans="2:105">
      <c r="B305" s="251"/>
      <c r="BP305" s="67"/>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c r="CL305" s="290"/>
      <c r="CM305" s="290"/>
      <c r="CN305" s="290"/>
      <c r="CO305" s="290"/>
      <c r="CP305" s="290"/>
      <c r="CQ305" s="290"/>
      <c r="CR305" s="290"/>
      <c r="CS305" s="290"/>
      <c r="CT305" s="290"/>
      <c r="CU305" s="290"/>
      <c r="CV305" s="290"/>
      <c r="CW305" s="290"/>
      <c r="CX305" s="290"/>
      <c r="CY305" s="290"/>
      <c r="CZ305" s="290"/>
      <c r="DA305" s="290"/>
    </row>
    <row r="306" spans="2:105">
      <c r="B306" s="251"/>
      <c r="BP306" s="67"/>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c r="CL306" s="290"/>
      <c r="CM306" s="290"/>
      <c r="CN306" s="290"/>
      <c r="CO306" s="290"/>
      <c r="CP306" s="290"/>
      <c r="CQ306" s="290"/>
      <c r="CR306" s="290"/>
      <c r="CS306" s="290"/>
      <c r="CT306" s="290"/>
      <c r="CU306" s="290"/>
      <c r="CV306" s="290"/>
      <c r="CW306" s="290"/>
      <c r="CX306" s="290"/>
      <c r="CY306" s="290"/>
      <c r="CZ306" s="290"/>
      <c r="DA306" s="290"/>
    </row>
    <row r="307" spans="2:105">
      <c r="B307" s="251"/>
      <c r="BP307" s="67"/>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c r="CL307" s="290"/>
      <c r="CM307" s="290"/>
      <c r="CN307" s="290"/>
      <c r="CO307" s="290"/>
      <c r="CP307" s="290"/>
      <c r="CQ307" s="290"/>
      <c r="CR307" s="290"/>
      <c r="CS307" s="290"/>
      <c r="CT307" s="290"/>
      <c r="CU307" s="290"/>
      <c r="CV307" s="290"/>
      <c r="CW307" s="290"/>
      <c r="CX307" s="290"/>
      <c r="CY307" s="290"/>
      <c r="CZ307" s="290"/>
      <c r="DA307" s="290"/>
    </row>
    <row r="308" spans="2:105">
      <c r="B308" s="251"/>
      <c r="BP308" s="67"/>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c r="CL308" s="290"/>
      <c r="CM308" s="290"/>
      <c r="CN308" s="290"/>
      <c r="CO308" s="290"/>
      <c r="CP308" s="290"/>
      <c r="CQ308" s="290"/>
      <c r="CR308" s="290"/>
      <c r="CS308" s="290"/>
      <c r="CT308" s="290"/>
      <c r="CU308" s="290"/>
      <c r="CV308" s="290"/>
      <c r="CW308" s="290"/>
      <c r="CX308" s="290"/>
      <c r="CY308" s="290"/>
      <c r="CZ308" s="290"/>
      <c r="DA308" s="290"/>
    </row>
    <row r="309" spans="2:105">
      <c r="B309" s="251"/>
      <c r="BP309" s="67"/>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c r="CL309" s="290"/>
      <c r="CM309" s="290"/>
      <c r="CN309" s="290"/>
      <c r="CO309" s="290"/>
      <c r="CP309" s="290"/>
      <c r="CQ309" s="290"/>
      <c r="CR309" s="290"/>
      <c r="CS309" s="290"/>
      <c r="CT309" s="290"/>
      <c r="CU309" s="290"/>
      <c r="CV309" s="290"/>
      <c r="CW309" s="290"/>
      <c r="CX309" s="290"/>
      <c r="CY309" s="290"/>
      <c r="CZ309" s="290"/>
      <c r="DA309" s="290"/>
    </row>
    <row r="310" spans="2:105">
      <c r="B310" s="251"/>
      <c r="BP310" s="67"/>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c r="CL310" s="290"/>
      <c r="CM310" s="290"/>
      <c r="CN310" s="290"/>
      <c r="CO310" s="290"/>
      <c r="CP310" s="290"/>
      <c r="CQ310" s="290"/>
      <c r="CR310" s="290"/>
      <c r="CS310" s="290"/>
      <c r="CT310" s="290"/>
      <c r="CU310" s="290"/>
      <c r="CV310" s="290"/>
      <c r="CW310" s="290"/>
      <c r="CX310" s="290"/>
      <c r="CY310" s="290"/>
      <c r="CZ310" s="290"/>
      <c r="DA310" s="290"/>
    </row>
    <row r="311" spans="2:105">
      <c r="B311" s="251"/>
      <c r="BP311" s="67"/>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c r="CL311" s="290"/>
      <c r="CM311" s="290"/>
      <c r="CN311" s="290"/>
      <c r="CO311" s="290"/>
      <c r="CP311" s="290"/>
      <c r="CQ311" s="290"/>
      <c r="CR311" s="290"/>
      <c r="CS311" s="290"/>
      <c r="CT311" s="290"/>
      <c r="CU311" s="290"/>
      <c r="CV311" s="290"/>
      <c r="CW311" s="290"/>
      <c r="CX311" s="290"/>
      <c r="CY311" s="290"/>
      <c r="CZ311" s="290"/>
      <c r="DA311" s="290"/>
    </row>
    <row r="312" spans="2:105">
      <c r="B312" s="251"/>
      <c r="BP312" s="67"/>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c r="CL312" s="290"/>
      <c r="CM312" s="290"/>
      <c r="CN312" s="290"/>
      <c r="CO312" s="290"/>
      <c r="CP312" s="290"/>
      <c r="CQ312" s="290"/>
      <c r="CR312" s="290"/>
      <c r="CS312" s="290"/>
      <c r="CT312" s="290"/>
      <c r="CU312" s="290"/>
      <c r="CV312" s="290"/>
      <c r="CW312" s="290"/>
      <c r="CX312" s="290"/>
      <c r="CY312" s="290"/>
      <c r="CZ312" s="290"/>
      <c r="DA312" s="290"/>
    </row>
    <row r="313" spans="2:105">
      <c r="B313" s="251"/>
      <c r="BP313" s="67"/>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c r="CL313" s="290"/>
      <c r="CM313" s="290"/>
      <c r="CN313" s="290"/>
      <c r="CO313" s="290"/>
      <c r="CP313" s="290"/>
      <c r="CQ313" s="290"/>
      <c r="CR313" s="290"/>
      <c r="CS313" s="290"/>
      <c r="CT313" s="290"/>
      <c r="CU313" s="290"/>
      <c r="CV313" s="290"/>
      <c r="CW313" s="290"/>
      <c r="CX313" s="290"/>
      <c r="CY313" s="290"/>
      <c r="CZ313" s="290"/>
      <c r="DA313" s="290"/>
    </row>
    <row r="314" spans="2:105">
      <c r="B314" s="251"/>
      <c r="BP314" s="67"/>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c r="CL314" s="290"/>
      <c r="CM314" s="290"/>
      <c r="CN314" s="290"/>
      <c r="CO314" s="290"/>
      <c r="CP314" s="290"/>
      <c r="CQ314" s="290"/>
      <c r="CR314" s="290"/>
      <c r="CS314" s="290"/>
      <c r="CT314" s="290"/>
      <c r="CU314" s="290"/>
      <c r="CV314" s="290"/>
      <c r="CW314" s="290"/>
      <c r="CX314" s="290"/>
      <c r="CY314" s="290"/>
      <c r="CZ314" s="290"/>
      <c r="DA314" s="290"/>
    </row>
    <row r="315" spans="2:105">
      <c r="B315" s="251"/>
      <c r="BP315" s="67"/>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c r="CL315" s="290"/>
      <c r="CM315" s="290"/>
      <c r="CN315" s="290"/>
      <c r="CO315" s="290"/>
      <c r="CP315" s="290"/>
      <c r="CQ315" s="290"/>
      <c r="CR315" s="290"/>
      <c r="CS315" s="290"/>
      <c r="CT315" s="290"/>
      <c r="CU315" s="290"/>
      <c r="CV315" s="290"/>
      <c r="CW315" s="290"/>
      <c r="CX315" s="290"/>
      <c r="CY315" s="290"/>
      <c r="CZ315" s="290"/>
      <c r="DA315" s="290"/>
    </row>
    <row r="316" spans="2:105">
      <c r="B316" s="251"/>
      <c r="BP316" s="67"/>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c r="CL316" s="290"/>
      <c r="CM316" s="290"/>
      <c r="CN316" s="290"/>
      <c r="CO316" s="290"/>
      <c r="CP316" s="290"/>
      <c r="CQ316" s="290"/>
      <c r="CR316" s="290"/>
      <c r="CS316" s="290"/>
      <c r="CT316" s="290"/>
      <c r="CU316" s="290"/>
      <c r="CV316" s="290"/>
      <c r="CW316" s="290"/>
      <c r="CX316" s="290"/>
      <c r="CY316" s="290"/>
      <c r="CZ316" s="290"/>
      <c r="DA316" s="290"/>
    </row>
    <row r="317" spans="2:105">
      <c r="B317" s="251"/>
      <c r="BP317" s="67"/>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c r="CL317" s="290"/>
      <c r="CM317" s="290"/>
      <c r="CN317" s="290"/>
      <c r="CO317" s="290"/>
      <c r="CP317" s="290"/>
      <c r="CQ317" s="290"/>
      <c r="CR317" s="290"/>
      <c r="CS317" s="290"/>
      <c r="CT317" s="290"/>
      <c r="CU317" s="290"/>
      <c r="CV317" s="290"/>
      <c r="CW317" s="290"/>
      <c r="CX317" s="290"/>
      <c r="CY317" s="290"/>
      <c r="CZ317" s="290"/>
      <c r="DA317" s="290"/>
    </row>
    <row r="318" spans="2:105">
      <c r="B318" s="251"/>
      <c r="BP318" s="67"/>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c r="CL318" s="290"/>
      <c r="CM318" s="290"/>
      <c r="CN318" s="290"/>
      <c r="CO318" s="290"/>
      <c r="CP318" s="290"/>
      <c r="CQ318" s="290"/>
      <c r="CR318" s="290"/>
      <c r="CS318" s="290"/>
      <c r="CT318" s="290"/>
      <c r="CU318" s="290"/>
      <c r="CV318" s="290"/>
      <c r="CW318" s="290"/>
      <c r="CX318" s="290"/>
      <c r="CY318" s="290"/>
      <c r="CZ318" s="290"/>
      <c r="DA318" s="290"/>
    </row>
    <row r="319" spans="2:105">
      <c r="B319" s="251"/>
      <c r="BP319" s="67"/>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c r="CL319" s="290"/>
      <c r="CM319" s="290"/>
      <c r="CN319" s="290"/>
      <c r="CO319" s="290"/>
      <c r="CP319" s="290"/>
      <c r="CQ319" s="290"/>
      <c r="CR319" s="290"/>
      <c r="CS319" s="290"/>
      <c r="CT319" s="290"/>
      <c r="CU319" s="290"/>
      <c r="CV319" s="290"/>
      <c r="CW319" s="290"/>
      <c r="CX319" s="290"/>
      <c r="CY319" s="290"/>
      <c r="CZ319" s="290"/>
      <c r="DA319" s="290"/>
    </row>
    <row r="320" spans="2:105">
      <c r="B320" s="251"/>
      <c r="BP320" s="67"/>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c r="CL320" s="290"/>
      <c r="CM320" s="290"/>
      <c r="CN320" s="290"/>
      <c r="CO320" s="290"/>
      <c r="CP320" s="290"/>
      <c r="CQ320" s="290"/>
      <c r="CR320" s="290"/>
      <c r="CS320" s="290"/>
      <c r="CT320" s="290"/>
      <c r="CU320" s="290"/>
      <c r="CV320" s="290"/>
      <c r="CW320" s="290"/>
      <c r="CX320" s="290"/>
      <c r="CY320" s="290"/>
      <c r="CZ320" s="290"/>
      <c r="DA320" s="290"/>
    </row>
    <row r="321" spans="2:105">
      <c r="B321" s="251"/>
      <c r="BP321" s="67"/>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c r="CL321" s="290"/>
      <c r="CM321" s="290"/>
      <c r="CN321" s="290"/>
      <c r="CO321" s="290"/>
      <c r="CP321" s="290"/>
      <c r="CQ321" s="290"/>
      <c r="CR321" s="290"/>
      <c r="CS321" s="290"/>
      <c r="CT321" s="290"/>
      <c r="CU321" s="290"/>
      <c r="CV321" s="290"/>
      <c r="CW321" s="290"/>
      <c r="CX321" s="290"/>
      <c r="CY321" s="290"/>
      <c r="CZ321" s="290"/>
      <c r="DA321" s="290"/>
    </row>
    <row r="322" spans="2:105">
      <c r="B322" s="251"/>
      <c r="BP322" s="67"/>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c r="CL322" s="290"/>
      <c r="CM322" s="290"/>
      <c r="CN322" s="290"/>
      <c r="CO322" s="290"/>
      <c r="CP322" s="290"/>
      <c r="CQ322" s="290"/>
      <c r="CR322" s="290"/>
      <c r="CS322" s="290"/>
      <c r="CT322" s="290"/>
      <c r="CU322" s="290"/>
      <c r="CV322" s="290"/>
      <c r="CW322" s="290"/>
      <c r="CX322" s="290"/>
      <c r="CY322" s="290"/>
      <c r="CZ322" s="290"/>
      <c r="DA322" s="290"/>
    </row>
    <row r="323" spans="2:105">
      <c r="B323" s="251"/>
      <c r="BP323" s="67"/>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c r="CL323" s="290"/>
      <c r="CM323" s="290"/>
      <c r="CN323" s="290"/>
      <c r="CO323" s="290"/>
      <c r="CP323" s="290"/>
      <c r="CQ323" s="290"/>
      <c r="CR323" s="290"/>
      <c r="CS323" s="290"/>
      <c r="CT323" s="290"/>
      <c r="CU323" s="290"/>
      <c r="CV323" s="290"/>
      <c r="CW323" s="290"/>
      <c r="CX323" s="290"/>
      <c r="CY323" s="290"/>
      <c r="CZ323" s="290"/>
      <c r="DA323" s="290"/>
    </row>
    <row r="324" spans="2:105">
      <c r="B324" s="251"/>
      <c r="BP324" s="67"/>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c r="CL324" s="290"/>
      <c r="CM324" s="290"/>
      <c r="CN324" s="290"/>
      <c r="CO324" s="290"/>
      <c r="CP324" s="290"/>
      <c r="CQ324" s="290"/>
      <c r="CR324" s="290"/>
      <c r="CS324" s="290"/>
      <c r="CT324" s="290"/>
      <c r="CU324" s="290"/>
      <c r="CV324" s="290"/>
      <c r="CW324" s="290"/>
      <c r="CX324" s="290"/>
      <c r="CY324" s="290"/>
      <c r="CZ324" s="290"/>
      <c r="DA324" s="290"/>
    </row>
    <row r="325" spans="2:105">
      <c r="B325" s="251"/>
      <c r="BP325" s="67"/>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c r="CL325" s="290"/>
      <c r="CM325" s="290"/>
      <c r="CN325" s="290"/>
      <c r="CO325" s="290"/>
      <c r="CP325" s="290"/>
      <c r="CQ325" s="290"/>
      <c r="CR325" s="290"/>
      <c r="CS325" s="290"/>
      <c r="CT325" s="290"/>
      <c r="CU325" s="290"/>
      <c r="CV325" s="290"/>
      <c r="CW325" s="290"/>
      <c r="CX325" s="290"/>
      <c r="CY325" s="290"/>
      <c r="CZ325" s="290"/>
      <c r="DA325" s="290"/>
    </row>
    <row r="326" spans="2:105">
      <c r="B326" s="251"/>
      <c r="BP326" s="67"/>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c r="CL326" s="290"/>
      <c r="CM326" s="290"/>
      <c r="CN326" s="290"/>
      <c r="CO326" s="290"/>
      <c r="CP326" s="290"/>
      <c r="CQ326" s="290"/>
      <c r="CR326" s="290"/>
      <c r="CS326" s="290"/>
      <c r="CT326" s="290"/>
      <c r="CU326" s="290"/>
      <c r="CV326" s="290"/>
      <c r="CW326" s="290"/>
      <c r="CX326" s="290"/>
      <c r="CY326" s="290"/>
      <c r="CZ326" s="290"/>
      <c r="DA326" s="290"/>
    </row>
    <row r="327" spans="2:105">
      <c r="B327" s="251"/>
      <c r="BP327" s="67"/>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c r="CL327" s="290"/>
      <c r="CM327" s="290"/>
      <c r="CN327" s="290"/>
      <c r="CO327" s="290"/>
      <c r="CP327" s="290"/>
      <c r="CQ327" s="290"/>
      <c r="CR327" s="290"/>
      <c r="CS327" s="290"/>
      <c r="CT327" s="290"/>
      <c r="CU327" s="290"/>
      <c r="CV327" s="290"/>
      <c r="CW327" s="290"/>
      <c r="CX327" s="290"/>
      <c r="CY327" s="290"/>
      <c r="CZ327" s="290"/>
      <c r="DA327" s="290"/>
    </row>
    <row r="328" spans="2:105">
      <c r="B328" s="251"/>
      <c r="BP328" s="67"/>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c r="CL328" s="290"/>
      <c r="CM328" s="290"/>
      <c r="CN328" s="290"/>
      <c r="CO328" s="290"/>
      <c r="CP328" s="290"/>
      <c r="CQ328" s="290"/>
      <c r="CR328" s="290"/>
      <c r="CS328" s="290"/>
      <c r="CT328" s="290"/>
      <c r="CU328" s="290"/>
      <c r="CV328" s="290"/>
      <c r="CW328" s="290"/>
      <c r="CX328" s="290"/>
      <c r="CY328" s="290"/>
      <c r="CZ328" s="290"/>
      <c r="DA328" s="290"/>
    </row>
    <row r="329" spans="2:105">
      <c r="B329" s="251"/>
      <c r="BP329" s="67"/>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c r="CL329" s="290"/>
      <c r="CM329" s="290"/>
      <c r="CN329" s="290"/>
      <c r="CO329" s="290"/>
      <c r="CP329" s="290"/>
      <c r="CQ329" s="290"/>
      <c r="CR329" s="290"/>
      <c r="CS329" s="290"/>
      <c r="CT329" s="290"/>
      <c r="CU329" s="290"/>
      <c r="CV329" s="290"/>
      <c r="CW329" s="290"/>
      <c r="CX329" s="290"/>
      <c r="CY329" s="290"/>
      <c r="CZ329" s="290"/>
      <c r="DA329" s="290"/>
    </row>
    <row r="330" spans="2:105">
      <c r="B330" s="251"/>
      <c r="BP330" s="67"/>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c r="CL330" s="290"/>
      <c r="CM330" s="290"/>
      <c r="CN330" s="290"/>
      <c r="CO330" s="290"/>
      <c r="CP330" s="290"/>
      <c r="CQ330" s="290"/>
      <c r="CR330" s="290"/>
      <c r="CS330" s="290"/>
      <c r="CT330" s="290"/>
      <c r="CU330" s="290"/>
      <c r="CV330" s="290"/>
      <c r="CW330" s="290"/>
      <c r="CX330" s="290"/>
      <c r="CY330" s="290"/>
      <c r="CZ330" s="290"/>
      <c r="DA330" s="290"/>
    </row>
    <row r="331" spans="2:105">
      <c r="B331" s="251"/>
      <c r="BP331" s="67"/>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c r="CL331" s="290"/>
      <c r="CM331" s="290"/>
      <c r="CN331" s="290"/>
      <c r="CO331" s="290"/>
      <c r="CP331" s="290"/>
      <c r="CQ331" s="290"/>
      <c r="CR331" s="290"/>
      <c r="CS331" s="290"/>
      <c r="CT331" s="290"/>
      <c r="CU331" s="290"/>
      <c r="CV331" s="290"/>
      <c r="CW331" s="290"/>
      <c r="CX331" s="290"/>
      <c r="CY331" s="290"/>
      <c r="CZ331" s="290"/>
      <c r="DA331" s="290"/>
    </row>
    <row r="332" spans="2:105">
      <c r="B332" s="251"/>
      <c r="BP332" s="67"/>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c r="CL332" s="290"/>
      <c r="CM332" s="290"/>
      <c r="CN332" s="290"/>
      <c r="CO332" s="290"/>
      <c r="CP332" s="290"/>
      <c r="CQ332" s="290"/>
      <c r="CR332" s="290"/>
      <c r="CS332" s="290"/>
      <c r="CT332" s="290"/>
      <c r="CU332" s="290"/>
      <c r="CV332" s="290"/>
      <c r="CW332" s="290"/>
      <c r="CX332" s="290"/>
      <c r="CY332" s="290"/>
      <c r="CZ332" s="290"/>
      <c r="DA332" s="290"/>
    </row>
    <row r="333" spans="2:105">
      <c r="B333" s="251"/>
      <c r="BP333" s="67"/>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c r="CL333" s="290"/>
      <c r="CM333" s="290"/>
      <c r="CN333" s="290"/>
      <c r="CO333" s="290"/>
      <c r="CP333" s="290"/>
      <c r="CQ333" s="290"/>
      <c r="CR333" s="290"/>
      <c r="CS333" s="290"/>
      <c r="CT333" s="290"/>
      <c r="CU333" s="290"/>
      <c r="CV333" s="290"/>
      <c r="CW333" s="290"/>
      <c r="CX333" s="290"/>
      <c r="CY333" s="290"/>
      <c r="CZ333" s="290"/>
      <c r="DA333" s="290"/>
    </row>
    <row r="334" spans="2:105">
      <c r="B334" s="251"/>
      <c r="BP334" s="67"/>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c r="CL334" s="290"/>
      <c r="CM334" s="290"/>
      <c r="CN334" s="290"/>
      <c r="CO334" s="290"/>
      <c r="CP334" s="290"/>
      <c r="CQ334" s="290"/>
      <c r="CR334" s="290"/>
      <c r="CS334" s="290"/>
      <c r="CT334" s="290"/>
      <c r="CU334" s="290"/>
      <c r="CV334" s="290"/>
      <c r="CW334" s="290"/>
      <c r="CX334" s="290"/>
      <c r="CY334" s="290"/>
      <c r="CZ334" s="290"/>
      <c r="DA334" s="290"/>
    </row>
    <row r="335" spans="2:105">
      <c r="B335" s="251"/>
      <c r="BP335" s="67"/>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c r="CL335" s="290"/>
      <c r="CM335" s="290"/>
      <c r="CN335" s="290"/>
      <c r="CO335" s="290"/>
      <c r="CP335" s="290"/>
      <c r="CQ335" s="290"/>
      <c r="CR335" s="290"/>
      <c r="CS335" s="290"/>
      <c r="CT335" s="290"/>
      <c r="CU335" s="290"/>
      <c r="CV335" s="290"/>
      <c r="CW335" s="290"/>
      <c r="CX335" s="290"/>
      <c r="CY335" s="290"/>
      <c r="CZ335" s="290"/>
      <c r="DA335" s="290"/>
    </row>
    <row r="336" spans="2:105">
      <c r="B336" s="251"/>
      <c r="BP336" s="67"/>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c r="CL336" s="290"/>
      <c r="CM336" s="290"/>
      <c r="CN336" s="290"/>
      <c r="CO336" s="290"/>
      <c r="CP336" s="290"/>
      <c r="CQ336" s="290"/>
      <c r="CR336" s="290"/>
      <c r="CS336" s="290"/>
      <c r="CT336" s="290"/>
      <c r="CU336" s="290"/>
      <c r="CV336" s="290"/>
      <c r="CW336" s="290"/>
      <c r="CX336" s="290"/>
      <c r="CY336" s="290"/>
      <c r="CZ336" s="290"/>
      <c r="DA336" s="290"/>
    </row>
    <row r="337" spans="2:105">
      <c r="B337" s="251"/>
      <c r="BP337" s="67"/>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c r="CL337" s="290"/>
      <c r="CM337" s="290"/>
      <c r="CN337" s="290"/>
      <c r="CO337" s="290"/>
      <c r="CP337" s="290"/>
      <c r="CQ337" s="290"/>
      <c r="CR337" s="290"/>
      <c r="CS337" s="290"/>
      <c r="CT337" s="290"/>
      <c r="CU337" s="290"/>
      <c r="CV337" s="290"/>
      <c r="CW337" s="290"/>
      <c r="CX337" s="290"/>
      <c r="CY337" s="290"/>
      <c r="CZ337" s="290"/>
      <c r="DA337" s="290"/>
    </row>
    <row r="338" spans="2:105">
      <c r="B338" s="251"/>
      <c r="BP338" s="67"/>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c r="CL338" s="290"/>
      <c r="CM338" s="290"/>
      <c r="CN338" s="290"/>
      <c r="CO338" s="290"/>
      <c r="CP338" s="290"/>
      <c r="CQ338" s="290"/>
      <c r="CR338" s="290"/>
      <c r="CS338" s="290"/>
      <c r="CT338" s="290"/>
      <c r="CU338" s="290"/>
      <c r="CV338" s="290"/>
      <c r="CW338" s="290"/>
      <c r="CX338" s="290"/>
      <c r="CY338" s="290"/>
      <c r="CZ338" s="290"/>
      <c r="DA338" s="290"/>
    </row>
    <row r="339" spans="2:105">
      <c r="B339" s="251"/>
      <c r="BP339" s="67"/>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c r="CL339" s="290"/>
      <c r="CM339" s="290"/>
      <c r="CN339" s="290"/>
      <c r="CO339" s="290"/>
      <c r="CP339" s="290"/>
      <c r="CQ339" s="290"/>
      <c r="CR339" s="290"/>
      <c r="CS339" s="290"/>
      <c r="CT339" s="290"/>
      <c r="CU339" s="290"/>
      <c r="CV339" s="290"/>
      <c r="CW339" s="290"/>
      <c r="CX339" s="290"/>
      <c r="CY339" s="290"/>
      <c r="CZ339" s="290"/>
      <c r="DA339" s="290"/>
    </row>
    <row r="340" spans="2:105">
      <c r="B340" s="251"/>
      <c r="BP340" s="67"/>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c r="CL340" s="290"/>
      <c r="CM340" s="290"/>
      <c r="CN340" s="290"/>
      <c r="CO340" s="290"/>
      <c r="CP340" s="290"/>
      <c r="CQ340" s="290"/>
      <c r="CR340" s="290"/>
      <c r="CS340" s="290"/>
      <c r="CT340" s="290"/>
      <c r="CU340" s="290"/>
      <c r="CV340" s="290"/>
      <c r="CW340" s="290"/>
      <c r="CX340" s="290"/>
      <c r="CY340" s="290"/>
      <c r="CZ340" s="290"/>
      <c r="DA340" s="290"/>
    </row>
    <row r="341" spans="2:105">
      <c r="B341" s="251"/>
      <c r="BP341" s="67"/>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c r="CL341" s="290"/>
      <c r="CM341" s="290"/>
      <c r="CN341" s="290"/>
      <c r="CO341" s="290"/>
      <c r="CP341" s="290"/>
      <c r="CQ341" s="290"/>
      <c r="CR341" s="290"/>
      <c r="CS341" s="290"/>
      <c r="CT341" s="290"/>
      <c r="CU341" s="290"/>
      <c r="CV341" s="290"/>
      <c r="CW341" s="290"/>
      <c r="CX341" s="290"/>
      <c r="CY341" s="290"/>
      <c r="CZ341" s="290"/>
      <c r="DA341" s="290"/>
    </row>
    <row r="342" spans="2:105">
      <c r="B342" s="251"/>
      <c r="BP342" s="67"/>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c r="CL342" s="290"/>
      <c r="CM342" s="290"/>
      <c r="CN342" s="290"/>
      <c r="CO342" s="290"/>
      <c r="CP342" s="290"/>
      <c r="CQ342" s="290"/>
      <c r="CR342" s="290"/>
      <c r="CS342" s="290"/>
      <c r="CT342" s="290"/>
      <c r="CU342" s="290"/>
      <c r="CV342" s="290"/>
      <c r="CW342" s="290"/>
      <c r="CX342" s="290"/>
      <c r="CY342" s="290"/>
      <c r="CZ342" s="290"/>
      <c r="DA342" s="290"/>
    </row>
    <row r="343" spans="2:105">
      <c r="B343" s="251"/>
      <c r="BP343" s="67"/>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c r="CL343" s="290"/>
      <c r="CM343" s="290"/>
      <c r="CN343" s="290"/>
      <c r="CO343" s="290"/>
      <c r="CP343" s="290"/>
      <c r="CQ343" s="290"/>
      <c r="CR343" s="290"/>
      <c r="CS343" s="290"/>
      <c r="CT343" s="290"/>
      <c r="CU343" s="290"/>
      <c r="CV343" s="290"/>
      <c r="CW343" s="290"/>
      <c r="CX343" s="290"/>
      <c r="CY343" s="290"/>
      <c r="CZ343" s="290"/>
      <c r="DA343" s="290"/>
    </row>
    <row r="344" spans="2:105">
      <c r="B344" s="251"/>
      <c r="BP344" s="67"/>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c r="CL344" s="290"/>
      <c r="CM344" s="290"/>
      <c r="CN344" s="290"/>
      <c r="CO344" s="290"/>
      <c r="CP344" s="290"/>
      <c r="CQ344" s="290"/>
      <c r="CR344" s="290"/>
      <c r="CS344" s="290"/>
      <c r="CT344" s="290"/>
      <c r="CU344" s="290"/>
      <c r="CV344" s="290"/>
      <c r="CW344" s="290"/>
      <c r="CX344" s="290"/>
      <c r="CY344" s="290"/>
      <c r="CZ344" s="290"/>
      <c r="DA344" s="290"/>
    </row>
    <row r="345" spans="2:105">
      <c r="B345" s="251"/>
      <c r="BP345" s="67"/>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c r="CL345" s="290"/>
      <c r="CM345" s="290"/>
      <c r="CN345" s="290"/>
      <c r="CO345" s="290"/>
      <c r="CP345" s="290"/>
      <c r="CQ345" s="290"/>
      <c r="CR345" s="290"/>
      <c r="CS345" s="290"/>
      <c r="CT345" s="290"/>
      <c r="CU345" s="290"/>
      <c r="CV345" s="290"/>
      <c r="CW345" s="290"/>
      <c r="CX345" s="290"/>
      <c r="CY345" s="290"/>
      <c r="CZ345" s="290"/>
      <c r="DA345" s="290"/>
    </row>
    <row r="346" spans="2:105">
      <c r="B346" s="251"/>
      <c r="BP346" s="67"/>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c r="CL346" s="290"/>
      <c r="CM346" s="290"/>
      <c r="CN346" s="290"/>
      <c r="CO346" s="290"/>
      <c r="CP346" s="290"/>
      <c r="CQ346" s="290"/>
      <c r="CR346" s="290"/>
      <c r="CS346" s="290"/>
      <c r="CT346" s="290"/>
      <c r="CU346" s="290"/>
      <c r="CV346" s="290"/>
      <c r="CW346" s="290"/>
      <c r="CX346" s="290"/>
      <c r="CY346" s="290"/>
      <c r="CZ346" s="290"/>
      <c r="DA346" s="290"/>
    </row>
    <row r="347" spans="2:105">
      <c r="B347" s="251"/>
      <c r="BP347" s="67"/>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c r="CL347" s="290"/>
      <c r="CM347" s="290"/>
      <c r="CN347" s="290"/>
      <c r="CO347" s="290"/>
      <c r="CP347" s="290"/>
      <c r="CQ347" s="290"/>
      <c r="CR347" s="290"/>
      <c r="CS347" s="290"/>
      <c r="CT347" s="290"/>
      <c r="CU347" s="290"/>
      <c r="CV347" s="290"/>
      <c r="CW347" s="290"/>
      <c r="CX347" s="290"/>
      <c r="CY347" s="290"/>
      <c r="CZ347" s="290"/>
      <c r="DA347" s="290"/>
    </row>
    <row r="348" spans="2:105">
      <c r="B348" s="251"/>
      <c r="BP348" s="67"/>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c r="CL348" s="290"/>
      <c r="CM348" s="290"/>
      <c r="CN348" s="290"/>
      <c r="CO348" s="290"/>
      <c r="CP348" s="290"/>
      <c r="CQ348" s="290"/>
      <c r="CR348" s="290"/>
      <c r="CS348" s="290"/>
      <c r="CT348" s="290"/>
      <c r="CU348" s="290"/>
      <c r="CV348" s="290"/>
      <c r="CW348" s="290"/>
      <c r="CX348" s="290"/>
      <c r="CY348" s="290"/>
      <c r="CZ348" s="290"/>
      <c r="DA348" s="290"/>
    </row>
    <row r="349" spans="2:105">
      <c r="B349" s="251"/>
      <c r="BP349" s="67"/>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c r="CL349" s="290"/>
      <c r="CM349" s="290"/>
      <c r="CN349" s="290"/>
      <c r="CO349" s="290"/>
      <c r="CP349" s="290"/>
      <c r="CQ349" s="290"/>
      <c r="CR349" s="290"/>
      <c r="CS349" s="290"/>
      <c r="CT349" s="290"/>
      <c r="CU349" s="290"/>
      <c r="CV349" s="290"/>
      <c r="CW349" s="290"/>
      <c r="CX349" s="290"/>
      <c r="CY349" s="290"/>
      <c r="CZ349" s="290"/>
      <c r="DA349" s="290"/>
    </row>
    <row r="350" spans="2:105">
      <c r="B350" s="251"/>
      <c r="BP350" s="67"/>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c r="CL350" s="290"/>
      <c r="CM350" s="290"/>
      <c r="CN350" s="290"/>
      <c r="CO350" s="290"/>
      <c r="CP350" s="290"/>
      <c r="CQ350" s="290"/>
      <c r="CR350" s="290"/>
      <c r="CS350" s="290"/>
      <c r="CT350" s="290"/>
      <c r="CU350" s="290"/>
      <c r="CV350" s="290"/>
      <c r="CW350" s="290"/>
      <c r="CX350" s="290"/>
      <c r="CY350" s="290"/>
      <c r="CZ350" s="290"/>
      <c r="DA350" s="290"/>
    </row>
    <row r="351" spans="2:105">
      <c r="B351" s="251"/>
      <c r="BP351" s="67"/>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c r="CL351" s="290"/>
      <c r="CM351" s="290"/>
      <c r="CN351" s="290"/>
      <c r="CO351" s="290"/>
      <c r="CP351" s="290"/>
      <c r="CQ351" s="290"/>
      <c r="CR351" s="290"/>
      <c r="CS351" s="290"/>
      <c r="CT351" s="290"/>
      <c r="CU351" s="290"/>
      <c r="CV351" s="290"/>
      <c r="CW351" s="290"/>
      <c r="CX351" s="290"/>
      <c r="CY351" s="290"/>
      <c r="CZ351" s="290"/>
      <c r="DA351" s="290"/>
    </row>
    <row r="352" spans="2:105">
      <c r="B352" s="251"/>
      <c r="BP352" s="67"/>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c r="CL352" s="290"/>
      <c r="CM352" s="290"/>
      <c r="CN352" s="290"/>
      <c r="CO352" s="290"/>
      <c r="CP352" s="290"/>
      <c r="CQ352" s="290"/>
      <c r="CR352" s="290"/>
      <c r="CS352" s="290"/>
      <c r="CT352" s="290"/>
      <c r="CU352" s="290"/>
      <c r="CV352" s="290"/>
      <c r="CW352" s="290"/>
      <c r="CX352" s="290"/>
      <c r="CY352" s="290"/>
      <c r="CZ352" s="290"/>
      <c r="DA352" s="290"/>
    </row>
    <row r="353" spans="2:105">
      <c r="B353" s="251"/>
      <c r="BP353" s="67"/>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c r="CL353" s="290"/>
      <c r="CM353" s="290"/>
      <c r="CN353" s="290"/>
      <c r="CO353" s="290"/>
      <c r="CP353" s="290"/>
      <c r="CQ353" s="290"/>
      <c r="CR353" s="290"/>
      <c r="CS353" s="290"/>
      <c r="CT353" s="290"/>
      <c r="CU353" s="290"/>
      <c r="CV353" s="290"/>
      <c r="CW353" s="290"/>
      <c r="CX353" s="290"/>
      <c r="CY353" s="290"/>
      <c r="CZ353" s="290"/>
      <c r="DA353" s="290"/>
    </row>
    <row r="354" spans="2:105">
      <c r="B354" s="251"/>
      <c r="BP354" s="67"/>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c r="CL354" s="290"/>
      <c r="CM354" s="290"/>
      <c r="CN354" s="290"/>
      <c r="CO354" s="290"/>
      <c r="CP354" s="290"/>
      <c r="CQ354" s="290"/>
      <c r="CR354" s="290"/>
      <c r="CS354" s="290"/>
      <c r="CT354" s="290"/>
      <c r="CU354" s="290"/>
      <c r="CV354" s="290"/>
      <c r="CW354" s="290"/>
      <c r="CX354" s="290"/>
      <c r="CY354" s="290"/>
      <c r="CZ354" s="290"/>
      <c r="DA354" s="290"/>
    </row>
    <row r="355" spans="2:105">
      <c r="B355" s="251"/>
      <c r="BP355" s="67"/>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c r="CL355" s="290"/>
      <c r="CM355" s="290"/>
      <c r="CN355" s="290"/>
      <c r="CO355" s="290"/>
      <c r="CP355" s="290"/>
      <c r="CQ355" s="290"/>
      <c r="CR355" s="290"/>
      <c r="CS355" s="290"/>
      <c r="CT355" s="290"/>
      <c r="CU355" s="290"/>
      <c r="CV355" s="290"/>
      <c r="CW355" s="290"/>
      <c r="CX355" s="290"/>
      <c r="CY355" s="290"/>
      <c r="CZ355" s="290"/>
      <c r="DA355" s="290"/>
    </row>
    <row r="356" spans="2:105">
      <c r="B356" s="251"/>
      <c r="BP356" s="67"/>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c r="CL356" s="290"/>
      <c r="CM356" s="290"/>
      <c r="CN356" s="290"/>
      <c r="CO356" s="290"/>
      <c r="CP356" s="290"/>
      <c r="CQ356" s="290"/>
      <c r="CR356" s="290"/>
      <c r="CS356" s="290"/>
      <c r="CT356" s="290"/>
      <c r="CU356" s="290"/>
      <c r="CV356" s="290"/>
      <c r="CW356" s="290"/>
      <c r="CX356" s="290"/>
      <c r="CY356" s="290"/>
      <c r="CZ356" s="290"/>
      <c r="DA356" s="290"/>
    </row>
    <row r="357" spans="2:105">
      <c r="B357" s="251"/>
      <c r="BP357" s="67"/>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c r="CL357" s="290"/>
      <c r="CM357" s="290"/>
      <c r="CN357" s="290"/>
      <c r="CO357" s="290"/>
      <c r="CP357" s="290"/>
      <c r="CQ357" s="290"/>
      <c r="CR357" s="290"/>
      <c r="CS357" s="290"/>
      <c r="CT357" s="290"/>
      <c r="CU357" s="290"/>
      <c r="CV357" s="290"/>
      <c r="CW357" s="290"/>
      <c r="CX357" s="290"/>
      <c r="CY357" s="290"/>
      <c r="CZ357" s="290"/>
      <c r="DA357" s="290"/>
    </row>
    <row r="358" spans="2:105">
      <c r="B358" s="251"/>
      <c r="BP358" s="67"/>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c r="CL358" s="290"/>
      <c r="CM358" s="290"/>
      <c r="CN358" s="290"/>
      <c r="CO358" s="290"/>
      <c r="CP358" s="290"/>
      <c r="CQ358" s="290"/>
      <c r="CR358" s="290"/>
      <c r="CS358" s="290"/>
      <c r="CT358" s="290"/>
      <c r="CU358" s="290"/>
      <c r="CV358" s="290"/>
      <c r="CW358" s="290"/>
      <c r="CX358" s="290"/>
      <c r="CY358" s="290"/>
      <c r="CZ358" s="290"/>
      <c r="DA358" s="290"/>
    </row>
    <row r="359" spans="2:105">
      <c r="B359" s="251"/>
      <c r="BP359" s="67"/>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row>
    <row r="360" spans="2:105">
      <c r="B360" s="251"/>
      <c r="BP360" s="67"/>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row>
    <row r="361" spans="2:105">
      <c r="B361" s="251"/>
      <c r="BP361" s="67"/>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row>
    <row r="362" spans="2:105">
      <c r="B362" s="251"/>
      <c r="BP362" s="67"/>
      <c r="BQ362" s="290"/>
      <c r="BR362" s="290"/>
      <c r="BS362" s="290"/>
      <c r="BT362" s="290"/>
      <c r="BU362" s="290"/>
      <c r="BV362" s="290"/>
      <c r="BW362" s="290"/>
      <c r="BX362" s="290"/>
      <c r="BY362" s="290"/>
      <c r="BZ362" s="290"/>
      <c r="CA362" s="290"/>
      <c r="CB362" s="290"/>
      <c r="CC362" s="290"/>
      <c r="CD362" s="290"/>
      <c r="CE362" s="290"/>
      <c r="CF362" s="290"/>
      <c r="CG362" s="290"/>
      <c r="CH362" s="290"/>
      <c r="CI362" s="290"/>
      <c r="CJ362" s="290"/>
      <c r="CK362" s="290"/>
      <c r="CL362" s="290"/>
      <c r="CM362" s="290"/>
      <c r="CN362" s="290"/>
      <c r="CO362" s="290"/>
      <c r="CP362" s="290"/>
      <c r="CQ362" s="290"/>
      <c r="CR362" s="290"/>
      <c r="CS362" s="290"/>
      <c r="CT362" s="290"/>
      <c r="CU362" s="290"/>
      <c r="CV362" s="290"/>
      <c r="CW362" s="290"/>
      <c r="CX362" s="290"/>
      <c r="CY362" s="290"/>
      <c r="CZ362" s="290"/>
      <c r="DA362" s="290"/>
    </row>
    <row r="363" spans="2:105">
      <c r="B363" s="251"/>
      <c r="BP363" s="67"/>
      <c r="BQ363" s="290"/>
      <c r="BR363" s="290"/>
      <c r="BS363" s="290"/>
      <c r="BT363" s="290"/>
      <c r="BU363" s="290"/>
      <c r="BV363" s="290"/>
      <c r="BW363" s="290"/>
      <c r="BX363" s="290"/>
      <c r="BY363" s="290"/>
      <c r="BZ363" s="290"/>
      <c r="CA363" s="290"/>
      <c r="CB363" s="290"/>
      <c r="CC363" s="290"/>
      <c r="CD363" s="290"/>
      <c r="CE363" s="290"/>
      <c r="CF363" s="290"/>
      <c r="CG363" s="290"/>
      <c r="CH363" s="290"/>
      <c r="CI363" s="290"/>
      <c r="CJ363" s="290"/>
      <c r="CK363" s="290"/>
      <c r="CL363" s="290"/>
      <c r="CM363" s="290"/>
      <c r="CN363" s="290"/>
      <c r="CO363" s="290"/>
      <c r="CP363" s="290"/>
      <c r="CQ363" s="290"/>
      <c r="CR363" s="290"/>
      <c r="CS363" s="290"/>
      <c r="CT363" s="290"/>
      <c r="CU363" s="290"/>
      <c r="CV363" s="290"/>
      <c r="CW363" s="290"/>
      <c r="CX363" s="290"/>
      <c r="CY363" s="290"/>
      <c r="CZ363" s="290"/>
      <c r="DA363" s="290"/>
    </row>
    <row r="364" spans="2:105">
      <c r="B364" s="251"/>
      <c r="BP364" s="67"/>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row>
    <row r="365" spans="2:105">
      <c r="B365" s="251"/>
      <c r="BP365" s="67"/>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row>
    <row r="366" spans="2:105">
      <c r="B366" s="251"/>
      <c r="BP366" s="67"/>
      <c r="BQ366" s="290"/>
      <c r="BR366" s="290"/>
      <c r="BS366" s="290"/>
      <c r="BT366" s="290"/>
      <c r="BU366" s="290"/>
      <c r="BV366" s="290"/>
      <c r="BW366" s="290"/>
      <c r="BX366" s="290"/>
      <c r="BY366" s="290"/>
      <c r="BZ366" s="290"/>
      <c r="CA366" s="290"/>
      <c r="CB366" s="290"/>
      <c r="CC366" s="290"/>
      <c r="CD366" s="290"/>
      <c r="CE366" s="290"/>
      <c r="CF366" s="290"/>
      <c r="CG366" s="290"/>
      <c r="CH366" s="290"/>
      <c r="CI366" s="290"/>
      <c r="CJ366" s="290"/>
      <c r="CK366" s="290"/>
      <c r="CL366" s="290"/>
      <c r="CM366" s="290"/>
      <c r="CN366" s="290"/>
      <c r="CO366" s="290"/>
      <c r="CP366" s="290"/>
      <c r="CQ366" s="290"/>
      <c r="CR366" s="290"/>
      <c r="CS366" s="290"/>
      <c r="CT366" s="290"/>
      <c r="CU366" s="290"/>
      <c r="CV366" s="290"/>
      <c r="CW366" s="290"/>
      <c r="CX366" s="290"/>
      <c r="CY366" s="290"/>
      <c r="CZ366" s="290"/>
      <c r="DA366" s="290"/>
    </row>
    <row r="367" spans="2:105">
      <c r="B367" s="251"/>
      <c r="BP367" s="67"/>
      <c r="BQ367" s="290"/>
      <c r="BR367" s="290"/>
      <c r="BS367" s="290"/>
      <c r="BT367" s="290"/>
      <c r="BU367" s="290"/>
      <c r="BV367" s="290"/>
      <c r="BW367" s="290"/>
      <c r="BX367" s="290"/>
      <c r="BY367" s="290"/>
      <c r="BZ367" s="290"/>
      <c r="CA367" s="290"/>
      <c r="CB367" s="290"/>
      <c r="CC367" s="290"/>
      <c r="CD367" s="290"/>
      <c r="CE367" s="290"/>
      <c r="CF367" s="290"/>
      <c r="CG367" s="290"/>
      <c r="CH367" s="290"/>
      <c r="CI367" s="290"/>
      <c r="CJ367" s="290"/>
      <c r="CK367" s="290"/>
      <c r="CL367" s="290"/>
      <c r="CM367" s="290"/>
      <c r="CN367" s="290"/>
      <c r="CO367" s="290"/>
      <c r="CP367" s="290"/>
      <c r="CQ367" s="290"/>
      <c r="CR367" s="290"/>
      <c r="CS367" s="290"/>
      <c r="CT367" s="290"/>
      <c r="CU367" s="290"/>
      <c r="CV367" s="290"/>
      <c r="CW367" s="290"/>
      <c r="CX367" s="290"/>
      <c r="CY367" s="290"/>
      <c r="CZ367" s="290"/>
      <c r="DA367" s="290"/>
    </row>
    <row r="368" spans="2:105">
      <c r="B368" s="251"/>
      <c r="BP368" s="67"/>
      <c r="BQ368" s="290"/>
      <c r="BR368" s="290"/>
      <c r="BS368" s="290"/>
      <c r="BT368" s="290"/>
      <c r="BU368" s="290"/>
      <c r="BV368" s="290"/>
      <c r="BW368" s="290"/>
      <c r="BX368" s="290"/>
      <c r="BY368" s="290"/>
      <c r="BZ368" s="290"/>
      <c r="CA368" s="290"/>
      <c r="CB368" s="290"/>
      <c r="CC368" s="290"/>
      <c r="CD368" s="290"/>
      <c r="CE368" s="290"/>
      <c r="CF368" s="290"/>
      <c r="CG368" s="290"/>
      <c r="CH368" s="290"/>
      <c r="CI368" s="290"/>
      <c r="CJ368" s="290"/>
      <c r="CK368" s="290"/>
      <c r="CL368" s="290"/>
      <c r="CM368" s="290"/>
      <c r="CN368" s="290"/>
      <c r="CO368" s="290"/>
      <c r="CP368" s="290"/>
      <c r="CQ368" s="290"/>
      <c r="CR368" s="290"/>
      <c r="CS368" s="290"/>
      <c r="CT368" s="290"/>
      <c r="CU368" s="290"/>
      <c r="CV368" s="290"/>
      <c r="CW368" s="290"/>
      <c r="CX368" s="290"/>
      <c r="CY368" s="290"/>
      <c r="CZ368" s="290"/>
      <c r="DA368" s="290"/>
    </row>
    <row r="369" spans="2:105">
      <c r="B369" s="251"/>
      <c r="BP369" s="67"/>
      <c r="BQ369" s="290"/>
      <c r="BR369" s="290"/>
      <c r="BS369" s="290"/>
      <c r="BT369" s="290"/>
      <c r="BU369" s="290"/>
      <c r="BV369" s="290"/>
      <c r="BW369" s="290"/>
      <c r="BX369" s="290"/>
      <c r="BY369" s="290"/>
      <c r="BZ369" s="290"/>
      <c r="CA369" s="290"/>
      <c r="CB369" s="290"/>
      <c r="CC369" s="290"/>
      <c r="CD369" s="290"/>
      <c r="CE369" s="290"/>
      <c r="CF369" s="290"/>
      <c r="CG369" s="290"/>
      <c r="CH369" s="290"/>
      <c r="CI369" s="290"/>
      <c r="CJ369" s="290"/>
      <c r="CK369" s="290"/>
      <c r="CL369" s="290"/>
      <c r="CM369" s="290"/>
      <c r="CN369" s="290"/>
      <c r="CO369" s="290"/>
      <c r="CP369" s="290"/>
      <c r="CQ369" s="290"/>
      <c r="CR369" s="290"/>
      <c r="CS369" s="290"/>
      <c r="CT369" s="290"/>
      <c r="CU369" s="290"/>
      <c r="CV369" s="290"/>
      <c r="CW369" s="290"/>
      <c r="CX369" s="290"/>
      <c r="CY369" s="290"/>
      <c r="CZ369" s="290"/>
      <c r="DA369" s="290"/>
    </row>
    <row r="370" spans="2:105">
      <c r="B370" s="251"/>
      <c r="BP370" s="67"/>
      <c r="BQ370" s="290"/>
      <c r="BR370" s="290"/>
      <c r="BS370" s="290"/>
      <c r="BT370" s="290"/>
      <c r="BU370" s="290"/>
      <c r="BV370" s="290"/>
      <c r="BW370" s="290"/>
      <c r="BX370" s="290"/>
      <c r="BY370" s="290"/>
      <c r="BZ370" s="290"/>
      <c r="CA370" s="290"/>
      <c r="CB370" s="290"/>
      <c r="CC370" s="290"/>
      <c r="CD370" s="290"/>
      <c r="CE370" s="290"/>
      <c r="CF370" s="290"/>
      <c r="CG370" s="290"/>
      <c r="CH370" s="290"/>
      <c r="CI370" s="290"/>
      <c r="CJ370" s="290"/>
      <c r="CK370" s="290"/>
      <c r="CL370" s="290"/>
      <c r="CM370" s="290"/>
      <c r="CN370" s="290"/>
      <c r="CO370" s="290"/>
      <c r="CP370" s="290"/>
      <c r="CQ370" s="290"/>
      <c r="CR370" s="290"/>
      <c r="CS370" s="290"/>
      <c r="CT370" s="290"/>
      <c r="CU370" s="290"/>
      <c r="CV370" s="290"/>
      <c r="CW370" s="290"/>
      <c r="CX370" s="290"/>
      <c r="CY370" s="290"/>
      <c r="CZ370" s="290"/>
      <c r="DA370" s="290"/>
    </row>
    <row r="371" spans="2:105">
      <c r="B371" s="251"/>
      <c r="BP371" s="67"/>
      <c r="BQ371" s="290"/>
      <c r="BR371" s="290"/>
      <c r="BS371" s="290"/>
      <c r="BT371" s="290"/>
      <c r="BU371" s="290"/>
      <c r="BV371" s="290"/>
      <c r="BW371" s="290"/>
      <c r="BX371" s="290"/>
      <c r="BY371" s="290"/>
      <c r="BZ371" s="290"/>
      <c r="CA371" s="290"/>
      <c r="CB371" s="290"/>
      <c r="CC371" s="290"/>
      <c r="CD371" s="290"/>
      <c r="CE371" s="290"/>
      <c r="CF371" s="290"/>
      <c r="CG371" s="290"/>
      <c r="CH371" s="290"/>
      <c r="CI371" s="290"/>
      <c r="CJ371" s="290"/>
      <c r="CK371" s="290"/>
      <c r="CL371" s="290"/>
      <c r="CM371" s="290"/>
      <c r="CN371" s="290"/>
      <c r="CO371" s="290"/>
      <c r="CP371" s="290"/>
      <c r="CQ371" s="290"/>
      <c r="CR371" s="290"/>
      <c r="CS371" s="290"/>
      <c r="CT371" s="290"/>
      <c r="CU371" s="290"/>
      <c r="CV371" s="290"/>
      <c r="CW371" s="290"/>
      <c r="CX371" s="290"/>
      <c r="CY371" s="290"/>
      <c r="CZ371" s="290"/>
      <c r="DA371" s="290"/>
    </row>
    <row r="372" spans="2:105">
      <c r="B372" s="251"/>
      <c r="BP372" s="67"/>
      <c r="BQ372" s="290"/>
      <c r="BR372" s="290"/>
      <c r="BS372" s="290"/>
      <c r="BT372" s="290"/>
      <c r="BU372" s="290"/>
      <c r="BV372" s="290"/>
      <c r="BW372" s="290"/>
      <c r="BX372" s="290"/>
      <c r="BY372" s="290"/>
      <c r="BZ372" s="290"/>
      <c r="CA372" s="290"/>
      <c r="CB372" s="290"/>
      <c r="CC372" s="290"/>
      <c r="CD372" s="290"/>
      <c r="CE372" s="290"/>
      <c r="CF372" s="290"/>
      <c r="CG372" s="290"/>
      <c r="CH372" s="290"/>
      <c r="CI372" s="290"/>
      <c r="CJ372" s="290"/>
      <c r="CK372" s="290"/>
      <c r="CL372" s="290"/>
      <c r="CM372" s="290"/>
      <c r="CN372" s="290"/>
      <c r="CO372" s="290"/>
      <c r="CP372" s="290"/>
      <c r="CQ372" s="290"/>
      <c r="CR372" s="290"/>
      <c r="CS372" s="290"/>
      <c r="CT372" s="290"/>
      <c r="CU372" s="290"/>
      <c r="CV372" s="290"/>
      <c r="CW372" s="290"/>
      <c r="CX372" s="290"/>
      <c r="CY372" s="290"/>
      <c r="CZ372" s="290"/>
      <c r="DA372" s="290"/>
    </row>
    <row r="373" spans="2:105">
      <c r="B373" s="251"/>
      <c r="BP373" s="67"/>
      <c r="BQ373" s="290"/>
      <c r="BR373" s="290"/>
      <c r="BS373" s="290"/>
      <c r="BT373" s="290"/>
      <c r="BU373" s="290"/>
      <c r="BV373" s="290"/>
      <c r="BW373" s="290"/>
      <c r="BX373" s="290"/>
      <c r="BY373" s="290"/>
      <c r="BZ373" s="290"/>
      <c r="CA373" s="290"/>
      <c r="CB373" s="290"/>
      <c r="CC373" s="290"/>
      <c r="CD373" s="290"/>
      <c r="CE373" s="290"/>
      <c r="CF373" s="290"/>
      <c r="CG373" s="290"/>
      <c r="CH373" s="290"/>
      <c r="CI373" s="290"/>
      <c r="CJ373" s="290"/>
      <c r="CK373" s="290"/>
      <c r="CL373" s="290"/>
      <c r="CM373" s="290"/>
      <c r="CN373" s="290"/>
      <c r="CO373" s="290"/>
      <c r="CP373" s="290"/>
      <c r="CQ373" s="290"/>
      <c r="CR373" s="290"/>
      <c r="CS373" s="290"/>
      <c r="CT373" s="290"/>
      <c r="CU373" s="290"/>
      <c r="CV373" s="290"/>
      <c r="CW373" s="290"/>
      <c r="CX373" s="290"/>
      <c r="CY373" s="290"/>
      <c r="CZ373" s="290"/>
      <c r="DA373" s="290"/>
    </row>
    <row r="374" spans="2:105">
      <c r="B374" s="251"/>
      <c r="BP374" s="67"/>
      <c r="BQ374" s="290"/>
      <c r="BR374" s="290"/>
      <c r="BS374" s="290"/>
      <c r="BT374" s="290"/>
      <c r="BU374" s="290"/>
      <c r="BV374" s="290"/>
      <c r="BW374" s="290"/>
      <c r="BX374" s="290"/>
      <c r="BY374" s="290"/>
      <c r="BZ374" s="290"/>
      <c r="CA374" s="290"/>
      <c r="CB374" s="290"/>
      <c r="CC374" s="290"/>
      <c r="CD374" s="290"/>
      <c r="CE374" s="290"/>
      <c r="CF374" s="290"/>
      <c r="CG374" s="290"/>
      <c r="CH374" s="290"/>
      <c r="CI374" s="290"/>
      <c r="CJ374" s="290"/>
      <c r="CK374" s="290"/>
      <c r="CL374" s="290"/>
      <c r="CM374" s="290"/>
      <c r="CN374" s="290"/>
      <c r="CO374" s="290"/>
      <c r="CP374" s="290"/>
      <c r="CQ374" s="290"/>
      <c r="CR374" s="290"/>
      <c r="CS374" s="290"/>
      <c r="CT374" s="290"/>
      <c r="CU374" s="290"/>
      <c r="CV374" s="290"/>
      <c r="CW374" s="290"/>
      <c r="CX374" s="290"/>
      <c r="CY374" s="290"/>
      <c r="CZ374" s="290"/>
      <c r="DA374" s="290"/>
    </row>
    <row r="375" spans="2:105">
      <c r="B375" s="251"/>
      <c r="BP375" s="67"/>
      <c r="BQ375" s="290"/>
      <c r="BR375" s="290"/>
      <c r="BS375" s="290"/>
      <c r="BT375" s="290"/>
      <c r="BU375" s="290"/>
      <c r="BV375" s="290"/>
      <c r="BW375" s="290"/>
      <c r="BX375" s="290"/>
      <c r="BY375" s="290"/>
      <c r="BZ375" s="290"/>
      <c r="CA375" s="290"/>
      <c r="CB375" s="290"/>
      <c r="CC375" s="290"/>
      <c r="CD375" s="290"/>
      <c r="CE375" s="290"/>
      <c r="CF375" s="290"/>
      <c r="CG375" s="290"/>
      <c r="CH375" s="290"/>
      <c r="CI375" s="290"/>
      <c r="CJ375" s="290"/>
      <c r="CK375" s="290"/>
      <c r="CL375" s="290"/>
      <c r="CM375" s="290"/>
      <c r="CN375" s="290"/>
      <c r="CO375" s="290"/>
      <c r="CP375" s="290"/>
      <c r="CQ375" s="290"/>
      <c r="CR375" s="290"/>
      <c r="CS375" s="290"/>
      <c r="CT375" s="290"/>
      <c r="CU375" s="290"/>
      <c r="CV375" s="290"/>
      <c r="CW375" s="290"/>
      <c r="CX375" s="290"/>
      <c r="CY375" s="290"/>
      <c r="CZ375" s="290"/>
      <c r="DA375" s="290"/>
    </row>
    <row r="376" spans="2:105">
      <c r="B376" s="251"/>
      <c r="BP376" s="67"/>
      <c r="BQ376" s="290"/>
      <c r="BR376" s="290"/>
      <c r="BS376" s="290"/>
      <c r="BT376" s="290"/>
      <c r="BU376" s="290"/>
      <c r="BV376" s="290"/>
      <c r="BW376" s="290"/>
      <c r="BX376" s="290"/>
      <c r="BY376" s="290"/>
      <c r="BZ376" s="290"/>
      <c r="CA376" s="290"/>
      <c r="CB376" s="290"/>
      <c r="CC376" s="290"/>
      <c r="CD376" s="290"/>
      <c r="CE376" s="290"/>
      <c r="CF376" s="290"/>
      <c r="CG376" s="290"/>
      <c r="CH376" s="290"/>
      <c r="CI376" s="290"/>
      <c r="CJ376" s="290"/>
      <c r="CK376" s="290"/>
      <c r="CL376" s="290"/>
      <c r="CM376" s="290"/>
      <c r="CN376" s="290"/>
      <c r="CO376" s="290"/>
      <c r="CP376" s="290"/>
      <c r="CQ376" s="290"/>
      <c r="CR376" s="290"/>
      <c r="CS376" s="290"/>
      <c r="CT376" s="290"/>
      <c r="CU376" s="290"/>
      <c r="CV376" s="290"/>
      <c r="CW376" s="290"/>
      <c r="CX376" s="290"/>
      <c r="CY376" s="290"/>
      <c r="CZ376" s="290"/>
      <c r="DA376" s="290"/>
    </row>
    <row r="377" spans="2:105">
      <c r="B377" s="251"/>
      <c r="BP377" s="67"/>
      <c r="BQ377" s="290"/>
      <c r="BR377" s="290"/>
      <c r="BS377" s="290"/>
      <c r="BT377" s="290"/>
      <c r="BU377" s="290"/>
      <c r="BV377" s="290"/>
      <c r="BW377" s="290"/>
      <c r="BX377" s="290"/>
      <c r="BY377" s="290"/>
      <c r="BZ377" s="290"/>
      <c r="CA377" s="290"/>
      <c r="CB377" s="290"/>
      <c r="CC377" s="290"/>
      <c r="CD377" s="290"/>
      <c r="CE377" s="290"/>
      <c r="CF377" s="290"/>
      <c r="CG377" s="290"/>
      <c r="CH377" s="290"/>
      <c r="CI377" s="290"/>
      <c r="CJ377" s="290"/>
      <c r="CK377" s="290"/>
      <c r="CL377" s="290"/>
      <c r="CM377" s="290"/>
      <c r="CN377" s="290"/>
      <c r="CO377" s="290"/>
      <c r="CP377" s="290"/>
      <c r="CQ377" s="290"/>
      <c r="CR377" s="290"/>
      <c r="CS377" s="290"/>
      <c r="CT377" s="290"/>
      <c r="CU377" s="290"/>
      <c r="CV377" s="290"/>
      <c r="CW377" s="290"/>
      <c r="CX377" s="290"/>
      <c r="CY377" s="290"/>
      <c r="CZ377" s="290"/>
      <c r="DA377" s="290"/>
    </row>
    <row r="378" spans="2:105">
      <c r="B378" s="251"/>
      <c r="BP378" s="67"/>
      <c r="BQ378" s="290"/>
      <c r="BR378" s="290"/>
      <c r="BS378" s="290"/>
      <c r="BT378" s="290"/>
      <c r="BU378" s="290"/>
      <c r="BV378" s="290"/>
      <c r="BW378" s="290"/>
      <c r="BX378" s="290"/>
      <c r="BY378" s="290"/>
      <c r="BZ378" s="290"/>
      <c r="CA378" s="290"/>
      <c r="CB378" s="290"/>
      <c r="CC378" s="290"/>
      <c r="CD378" s="290"/>
      <c r="CE378" s="290"/>
      <c r="CF378" s="290"/>
      <c r="CG378" s="290"/>
      <c r="CH378" s="290"/>
      <c r="CI378" s="290"/>
      <c r="CJ378" s="290"/>
      <c r="CK378" s="290"/>
      <c r="CL378" s="290"/>
      <c r="CM378" s="290"/>
      <c r="CN378" s="290"/>
      <c r="CO378" s="290"/>
      <c r="CP378" s="290"/>
      <c r="CQ378" s="290"/>
      <c r="CR378" s="290"/>
      <c r="CS378" s="290"/>
      <c r="CT378" s="290"/>
      <c r="CU378" s="290"/>
      <c r="CV378" s="290"/>
      <c r="CW378" s="290"/>
      <c r="CX378" s="290"/>
      <c r="CY378" s="290"/>
      <c r="CZ378" s="290"/>
      <c r="DA378" s="290"/>
    </row>
    <row r="379" spans="2:105">
      <c r="B379" s="251"/>
      <c r="BP379" s="67"/>
      <c r="BQ379" s="290"/>
      <c r="BR379" s="290"/>
      <c r="BS379" s="290"/>
      <c r="BT379" s="290"/>
      <c r="BU379" s="290"/>
      <c r="BV379" s="290"/>
      <c r="BW379" s="290"/>
      <c r="BX379" s="290"/>
      <c r="BY379" s="290"/>
      <c r="BZ379" s="290"/>
      <c r="CA379" s="290"/>
      <c r="CB379" s="290"/>
      <c r="CC379" s="290"/>
      <c r="CD379" s="290"/>
      <c r="CE379" s="290"/>
      <c r="CF379" s="290"/>
      <c r="CG379" s="290"/>
      <c r="CH379" s="290"/>
      <c r="CI379" s="290"/>
      <c r="CJ379" s="290"/>
      <c r="CK379" s="290"/>
      <c r="CL379" s="290"/>
      <c r="CM379" s="290"/>
      <c r="CN379" s="290"/>
      <c r="CO379" s="290"/>
      <c r="CP379" s="290"/>
      <c r="CQ379" s="290"/>
      <c r="CR379" s="290"/>
      <c r="CS379" s="290"/>
      <c r="CT379" s="290"/>
      <c r="CU379" s="290"/>
      <c r="CV379" s="290"/>
      <c r="CW379" s="290"/>
      <c r="CX379" s="290"/>
      <c r="CY379" s="290"/>
      <c r="CZ379" s="290"/>
      <c r="DA379" s="290"/>
    </row>
    <row r="380" spans="2:105">
      <c r="B380" s="251"/>
      <c r="BP380" s="67"/>
      <c r="BQ380" s="290"/>
      <c r="BR380" s="290"/>
      <c r="BS380" s="290"/>
      <c r="BT380" s="290"/>
      <c r="BU380" s="290"/>
      <c r="BV380" s="290"/>
      <c r="BW380" s="290"/>
      <c r="BX380" s="290"/>
      <c r="BY380" s="290"/>
      <c r="BZ380" s="290"/>
      <c r="CA380" s="290"/>
      <c r="CB380" s="290"/>
      <c r="CC380" s="290"/>
      <c r="CD380" s="290"/>
      <c r="CE380" s="290"/>
      <c r="CF380" s="290"/>
      <c r="CG380" s="290"/>
      <c r="CH380" s="290"/>
      <c r="CI380" s="290"/>
      <c r="CJ380" s="290"/>
      <c r="CK380" s="290"/>
      <c r="CL380" s="290"/>
      <c r="CM380" s="290"/>
      <c r="CN380" s="290"/>
      <c r="CO380" s="290"/>
      <c r="CP380" s="290"/>
      <c r="CQ380" s="290"/>
      <c r="CR380" s="290"/>
      <c r="CS380" s="290"/>
      <c r="CT380" s="290"/>
      <c r="CU380" s="290"/>
      <c r="CV380" s="290"/>
      <c r="CW380" s="290"/>
      <c r="CX380" s="290"/>
      <c r="CY380" s="290"/>
      <c r="CZ380" s="290"/>
      <c r="DA380" s="290"/>
    </row>
    <row r="381" spans="2:105">
      <c r="B381" s="251"/>
      <c r="BP381" s="67"/>
      <c r="BQ381" s="290"/>
      <c r="BR381" s="290"/>
      <c r="BS381" s="290"/>
      <c r="BT381" s="290"/>
      <c r="BU381" s="290"/>
      <c r="BV381" s="290"/>
      <c r="BW381" s="290"/>
      <c r="BX381" s="290"/>
      <c r="BY381" s="290"/>
      <c r="BZ381" s="290"/>
      <c r="CA381" s="290"/>
      <c r="CB381" s="290"/>
      <c r="CC381" s="290"/>
      <c r="CD381" s="290"/>
      <c r="CE381" s="290"/>
      <c r="CF381" s="290"/>
      <c r="CG381" s="290"/>
      <c r="CH381" s="290"/>
      <c r="CI381" s="290"/>
      <c r="CJ381" s="290"/>
      <c r="CK381" s="290"/>
      <c r="CL381" s="290"/>
      <c r="CM381" s="290"/>
      <c r="CN381" s="290"/>
      <c r="CO381" s="290"/>
      <c r="CP381" s="290"/>
      <c r="CQ381" s="290"/>
      <c r="CR381" s="290"/>
      <c r="CS381" s="290"/>
      <c r="CT381" s="290"/>
      <c r="CU381" s="290"/>
      <c r="CV381" s="290"/>
      <c r="CW381" s="290"/>
      <c r="CX381" s="290"/>
      <c r="CY381" s="290"/>
      <c r="CZ381" s="290"/>
      <c r="DA381" s="290"/>
    </row>
    <row r="382" spans="2:105">
      <c r="B382" s="251"/>
      <c r="BP382" s="67"/>
      <c r="BQ382" s="290"/>
      <c r="BR382" s="290"/>
      <c r="BS382" s="290"/>
      <c r="BT382" s="290"/>
      <c r="BU382" s="290"/>
      <c r="BV382" s="290"/>
      <c r="BW382" s="290"/>
      <c r="BX382" s="290"/>
      <c r="BY382" s="290"/>
      <c r="BZ382" s="290"/>
      <c r="CA382" s="290"/>
      <c r="CB382" s="290"/>
      <c r="CC382" s="290"/>
      <c r="CD382" s="290"/>
      <c r="CE382" s="290"/>
      <c r="CF382" s="290"/>
      <c r="CG382" s="290"/>
      <c r="CH382" s="290"/>
      <c r="CI382" s="290"/>
      <c r="CJ382" s="290"/>
      <c r="CK382" s="290"/>
      <c r="CL382" s="290"/>
      <c r="CM382" s="290"/>
      <c r="CN382" s="290"/>
      <c r="CO382" s="290"/>
      <c r="CP382" s="290"/>
      <c r="CQ382" s="290"/>
      <c r="CR382" s="290"/>
      <c r="CS382" s="290"/>
      <c r="CT382" s="290"/>
      <c r="CU382" s="290"/>
      <c r="CV382" s="290"/>
      <c r="CW382" s="290"/>
      <c r="CX382" s="290"/>
      <c r="CY382" s="290"/>
      <c r="CZ382" s="290"/>
      <c r="DA382" s="290"/>
    </row>
    <row r="383" spans="2:105">
      <c r="B383" s="251"/>
      <c r="BP383" s="67"/>
      <c r="BQ383" s="290"/>
      <c r="BR383" s="290"/>
      <c r="BS383" s="290"/>
      <c r="BT383" s="290"/>
      <c r="BU383" s="290"/>
      <c r="BV383" s="290"/>
      <c r="BW383" s="290"/>
      <c r="BX383" s="290"/>
      <c r="BY383" s="290"/>
      <c r="BZ383" s="290"/>
      <c r="CA383" s="290"/>
      <c r="CB383" s="290"/>
      <c r="CC383" s="290"/>
      <c r="CD383" s="290"/>
      <c r="CE383" s="290"/>
      <c r="CF383" s="290"/>
      <c r="CG383" s="290"/>
      <c r="CH383" s="290"/>
      <c r="CI383" s="290"/>
      <c r="CJ383" s="290"/>
      <c r="CK383" s="290"/>
      <c r="CL383" s="290"/>
      <c r="CM383" s="290"/>
      <c r="CN383" s="290"/>
      <c r="CO383" s="290"/>
      <c r="CP383" s="290"/>
      <c r="CQ383" s="290"/>
      <c r="CR383" s="290"/>
      <c r="CS383" s="290"/>
      <c r="CT383" s="290"/>
      <c r="CU383" s="290"/>
      <c r="CV383" s="290"/>
      <c r="CW383" s="290"/>
      <c r="CX383" s="290"/>
      <c r="CY383" s="290"/>
      <c r="CZ383" s="290"/>
      <c r="DA383" s="290"/>
    </row>
    <row r="384" spans="2:105">
      <c r="B384" s="251"/>
      <c r="BP384" s="67"/>
      <c r="BQ384" s="290"/>
      <c r="BR384" s="290"/>
      <c r="BS384" s="290"/>
      <c r="BT384" s="290"/>
      <c r="BU384" s="290"/>
      <c r="BV384" s="290"/>
      <c r="BW384" s="290"/>
      <c r="BX384" s="290"/>
      <c r="BY384" s="290"/>
      <c r="BZ384" s="290"/>
      <c r="CA384" s="290"/>
      <c r="CB384" s="290"/>
      <c r="CC384" s="290"/>
      <c r="CD384" s="290"/>
      <c r="CE384" s="290"/>
      <c r="CF384" s="290"/>
      <c r="CG384" s="290"/>
      <c r="CH384" s="290"/>
      <c r="CI384" s="290"/>
      <c r="CJ384" s="290"/>
      <c r="CK384" s="290"/>
      <c r="CL384" s="290"/>
      <c r="CM384" s="290"/>
      <c r="CN384" s="290"/>
      <c r="CO384" s="290"/>
      <c r="CP384" s="290"/>
      <c r="CQ384" s="290"/>
      <c r="CR384" s="290"/>
      <c r="CS384" s="290"/>
      <c r="CT384" s="290"/>
      <c r="CU384" s="290"/>
      <c r="CV384" s="290"/>
      <c r="CW384" s="290"/>
      <c r="CX384" s="290"/>
      <c r="CY384" s="290"/>
      <c r="CZ384" s="290"/>
      <c r="DA384" s="290"/>
    </row>
    <row r="385" spans="2:105">
      <c r="B385" s="251"/>
      <c r="BP385" s="67"/>
      <c r="BQ385" s="290"/>
      <c r="BR385" s="290"/>
      <c r="BS385" s="290"/>
      <c r="BT385" s="290"/>
      <c r="BU385" s="290"/>
      <c r="BV385" s="290"/>
      <c r="BW385" s="290"/>
      <c r="BX385" s="290"/>
      <c r="BY385" s="290"/>
      <c r="BZ385" s="290"/>
      <c r="CA385" s="290"/>
      <c r="CB385" s="290"/>
      <c r="CC385" s="290"/>
      <c r="CD385" s="290"/>
      <c r="CE385" s="290"/>
      <c r="CF385" s="290"/>
      <c r="CG385" s="290"/>
      <c r="CH385" s="290"/>
      <c r="CI385" s="290"/>
      <c r="CJ385" s="290"/>
      <c r="CK385" s="290"/>
      <c r="CL385" s="290"/>
      <c r="CM385" s="290"/>
      <c r="CN385" s="290"/>
      <c r="CO385" s="290"/>
      <c r="CP385" s="290"/>
      <c r="CQ385" s="290"/>
      <c r="CR385" s="290"/>
      <c r="CS385" s="290"/>
      <c r="CT385" s="290"/>
      <c r="CU385" s="290"/>
      <c r="CV385" s="290"/>
      <c r="CW385" s="290"/>
      <c r="CX385" s="290"/>
      <c r="CY385" s="290"/>
      <c r="CZ385" s="290"/>
      <c r="DA385" s="290"/>
    </row>
    <row r="386" spans="2:105">
      <c r="B386" s="251"/>
      <c r="BP386" s="67"/>
      <c r="BQ386" s="290"/>
      <c r="BR386" s="290"/>
      <c r="BS386" s="290"/>
      <c r="BT386" s="290"/>
      <c r="BU386" s="290"/>
      <c r="BV386" s="290"/>
      <c r="BW386" s="290"/>
      <c r="BX386" s="290"/>
      <c r="BY386" s="290"/>
      <c r="BZ386" s="290"/>
      <c r="CA386" s="290"/>
      <c r="CB386" s="290"/>
      <c r="CC386" s="290"/>
      <c r="CD386" s="290"/>
      <c r="CE386" s="290"/>
      <c r="CF386" s="290"/>
      <c r="CG386" s="290"/>
      <c r="CH386" s="290"/>
      <c r="CI386" s="290"/>
      <c r="CJ386" s="290"/>
      <c r="CK386" s="290"/>
      <c r="CL386" s="290"/>
      <c r="CM386" s="290"/>
      <c r="CN386" s="290"/>
      <c r="CO386" s="290"/>
      <c r="CP386" s="290"/>
      <c r="CQ386" s="290"/>
      <c r="CR386" s="290"/>
      <c r="CS386" s="290"/>
      <c r="CT386" s="290"/>
      <c r="CU386" s="290"/>
      <c r="CV386" s="290"/>
      <c r="CW386" s="290"/>
      <c r="CX386" s="290"/>
      <c r="CY386" s="290"/>
      <c r="CZ386" s="290"/>
      <c r="DA386" s="290"/>
    </row>
    <row r="387" spans="2:105">
      <c r="B387" s="251"/>
      <c r="BP387" s="67"/>
      <c r="BQ387" s="290"/>
      <c r="BR387" s="290"/>
      <c r="BS387" s="290"/>
      <c r="BT387" s="290"/>
      <c r="BU387" s="290"/>
      <c r="BV387" s="290"/>
      <c r="BW387" s="290"/>
      <c r="BX387" s="290"/>
      <c r="BY387" s="290"/>
      <c r="BZ387" s="290"/>
      <c r="CA387" s="290"/>
      <c r="CB387" s="290"/>
      <c r="CC387" s="290"/>
      <c r="CD387" s="290"/>
      <c r="CE387" s="290"/>
      <c r="CF387" s="290"/>
      <c r="CG387" s="290"/>
      <c r="CH387" s="290"/>
      <c r="CI387" s="290"/>
      <c r="CJ387" s="290"/>
      <c r="CK387" s="290"/>
      <c r="CL387" s="290"/>
      <c r="CM387" s="290"/>
      <c r="CN387" s="290"/>
      <c r="CO387" s="290"/>
      <c r="CP387" s="290"/>
      <c r="CQ387" s="290"/>
      <c r="CR387" s="290"/>
      <c r="CS387" s="290"/>
      <c r="CT387" s="290"/>
      <c r="CU387" s="290"/>
      <c r="CV387" s="290"/>
      <c r="CW387" s="290"/>
      <c r="CX387" s="290"/>
      <c r="CY387" s="290"/>
      <c r="CZ387" s="290"/>
      <c r="DA387" s="290"/>
    </row>
    <row r="388" spans="2:105">
      <c r="B388" s="251"/>
      <c r="BP388" s="67"/>
      <c r="BQ388" s="290"/>
      <c r="BR388" s="290"/>
      <c r="BS388" s="290"/>
      <c r="BT388" s="290"/>
      <c r="BU388" s="290"/>
      <c r="BV388" s="290"/>
      <c r="BW388" s="290"/>
      <c r="BX388" s="290"/>
      <c r="BY388" s="290"/>
      <c r="BZ388" s="290"/>
      <c r="CA388" s="290"/>
      <c r="CB388" s="290"/>
      <c r="CC388" s="290"/>
      <c r="CD388" s="290"/>
      <c r="CE388" s="290"/>
      <c r="CF388" s="290"/>
      <c r="CG388" s="290"/>
      <c r="CH388" s="290"/>
      <c r="CI388" s="290"/>
      <c r="CJ388" s="290"/>
      <c r="CK388" s="290"/>
      <c r="CL388" s="290"/>
      <c r="CM388" s="290"/>
      <c r="CN388" s="290"/>
      <c r="CO388" s="290"/>
      <c r="CP388" s="290"/>
      <c r="CQ388" s="290"/>
      <c r="CR388" s="290"/>
      <c r="CS388" s="290"/>
      <c r="CT388" s="290"/>
      <c r="CU388" s="290"/>
      <c r="CV388" s="290"/>
      <c r="CW388" s="290"/>
      <c r="CX388" s="290"/>
      <c r="CY388" s="290"/>
      <c r="CZ388" s="290"/>
      <c r="DA388" s="290"/>
    </row>
    <row r="389" spans="2:105">
      <c r="B389" s="251"/>
      <c r="BP389" s="67"/>
      <c r="BQ389" s="290"/>
      <c r="BR389" s="290"/>
      <c r="BS389" s="290"/>
      <c r="BT389" s="290"/>
      <c r="BU389" s="290"/>
      <c r="BV389" s="290"/>
      <c r="BW389" s="290"/>
      <c r="BX389" s="290"/>
      <c r="BY389" s="290"/>
      <c r="BZ389" s="290"/>
      <c r="CA389" s="290"/>
      <c r="CB389" s="290"/>
      <c r="CC389" s="290"/>
      <c r="CD389" s="290"/>
      <c r="CE389" s="290"/>
      <c r="CF389" s="290"/>
      <c r="CG389" s="290"/>
      <c r="CH389" s="290"/>
      <c r="CI389" s="290"/>
      <c r="CJ389" s="290"/>
      <c r="CK389" s="290"/>
      <c r="CL389" s="290"/>
      <c r="CM389" s="290"/>
      <c r="CN389" s="290"/>
      <c r="CO389" s="290"/>
      <c r="CP389" s="290"/>
      <c r="CQ389" s="290"/>
      <c r="CR389" s="290"/>
      <c r="CS389" s="290"/>
      <c r="CT389" s="290"/>
      <c r="CU389" s="290"/>
      <c r="CV389" s="290"/>
      <c r="CW389" s="290"/>
      <c r="CX389" s="290"/>
      <c r="CY389" s="290"/>
      <c r="CZ389" s="290"/>
      <c r="DA389" s="290"/>
    </row>
    <row r="390" spans="2:105">
      <c r="B390" s="251"/>
      <c r="BP390" s="67"/>
      <c r="BQ390" s="290"/>
      <c r="BR390" s="290"/>
      <c r="BS390" s="290"/>
      <c r="BT390" s="290"/>
      <c r="BU390" s="290"/>
      <c r="BV390" s="290"/>
      <c r="BW390" s="290"/>
      <c r="BX390" s="290"/>
      <c r="BY390" s="290"/>
      <c r="BZ390" s="290"/>
      <c r="CA390" s="290"/>
      <c r="CB390" s="290"/>
      <c r="CC390" s="290"/>
      <c r="CD390" s="290"/>
      <c r="CE390" s="290"/>
      <c r="CF390" s="290"/>
      <c r="CG390" s="290"/>
      <c r="CH390" s="290"/>
      <c r="CI390" s="290"/>
      <c r="CJ390" s="290"/>
      <c r="CK390" s="290"/>
      <c r="CL390" s="290"/>
      <c r="CM390" s="290"/>
      <c r="CN390" s="290"/>
      <c r="CO390" s="290"/>
      <c r="CP390" s="290"/>
      <c r="CQ390" s="290"/>
      <c r="CR390" s="290"/>
      <c r="CS390" s="290"/>
      <c r="CT390" s="290"/>
      <c r="CU390" s="290"/>
      <c r="CV390" s="290"/>
      <c r="CW390" s="290"/>
      <c r="CX390" s="290"/>
      <c r="CY390" s="290"/>
      <c r="CZ390" s="290"/>
      <c r="DA390" s="290"/>
    </row>
    <row r="391" spans="2:105">
      <c r="B391" s="251"/>
      <c r="BP391" s="67"/>
      <c r="BQ391" s="290"/>
      <c r="BR391" s="290"/>
      <c r="BS391" s="290"/>
      <c r="BT391" s="290"/>
      <c r="BU391" s="290"/>
      <c r="BV391" s="290"/>
      <c r="BW391" s="290"/>
      <c r="BX391" s="290"/>
      <c r="BY391" s="290"/>
      <c r="BZ391" s="290"/>
      <c r="CA391" s="290"/>
      <c r="CB391" s="290"/>
      <c r="CC391" s="290"/>
      <c r="CD391" s="290"/>
      <c r="CE391" s="290"/>
      <c r="CF391" s="290"/>
      <c r="CG391" s="290"/>
      <c r="CH391" s="290"/>
      <c r="CI391" s="290"/>
      <c r="CJ391" s="290"/>
      <c r="CK391" s="290"/>
      <c r="CL391" s="290"/>
      <c r="CM391" s="290"/>
      <c r="CN391" s="290"/>
      <c r="CO391" s="290"/>
      <c r="CP391" s="290"/>
      <c r="CQ391" s="290"/>
      <c r="CR391" s="290"/>
      <c r="CS391" s="290"/>
      <c r="CT391" s="290"/>
      <c r="CU391" s="290"/>
      <c r="CV391" s="290"/>
      <c r="CW391" s="290"/>
      <c r="CX391" s="290"/>
      <c r="CY391" s="290"/>
      <c r="CZ391" s="290"/>
      <c r="DA391" s="290"/>
    </row>
    <row r="392" spans="2:105">
      <c r="B392" s="251"/>
      <c r="BP392" s="67"/>
      <c r="BQ392" s="290"/>
      <c r="BR392" s="290"/>
      <c r="BS392" s="290"/>
      <c r="BT392" s="290"/>
      <c r="BU392" s="290"/>
      <c r="BV392" s="290"/>
      <c r="BW392" s="290"/>
      <c r="BX392" s="290"/>
      <c r="BY392" s="290"/>
      <c r="BZ392" s="290"/>
      <c r="CA392" s="290"/>
      <c r="CB392" s="290"/>
      <c r="CC392" s="290"/>
      <c r="CD392" s="290"/>
      <c r="CE392" s="290"/>
      <c r="CF392" s="290"/>
      <c r="CG392" s="290"/>
      <c r="CH392" s="290"/>
      <c r="CI392" s="290"/>
      <c r="CJ392" s="290"/>
      <c r="CK392" s="290"/>
      <c r="CL392" s="290"/>
      <c r="CM392" s="290"/>
      <c r="CN392" s="290"/>
      <c r="CO392" s="290"/>
      <c r="CP392" s="290"/>
      <c r="CQ392" s="290"/>
      <c r="CR392" s="290"/>
      <c r="CS392" s="290"/>
      <c r="CT392" s="290"/>
      <c r="CU392" s="290"/>
      <c r="CV392" s="290"/>
      <c r="CW392" s="290"/>
      <c r="CX392" s="290"/>
      <c r="CY392" s="290"/>
      <c r="CZ392" s="290"/>
      <c r="DA392" s="290"/>
    </row>
    <row r="393" spans="2:105">
      <c r="B393" s="251"/>
      <c r="BP393" s="67"/>
      <c r="BQ393" s="290"/>
      <c r="BR393" s="290"/>
      <c r="BS393" s="290"/>
      <c r="BT393" s="290"/>
      <c r="BU393" s="290"/>
      <c r="BV393" s="290"/>
      <c r="BW393" s="290"/>
      <c r="BX393" s="290"/>
      <c r="BY393" s="290"/>
      <c r="BZ393" s="290"/>
      <c r="CA393" s="290"/>
      <c r="CB393" s="290"/>
      <c r="CC393" s="290"/>
      <c r="CD393" s="290"/>
      <c r="CE393" s="290"/>
      <c r="CF393" s="290"/>
      <c r="CG393" s="290"/>
      <c r="CH393" s="290"/>
      <c r="CI393" s="290"/>
      <c r="CJ393" s="290"/>
      <c r="CK393" s="290"/>
      <c r="CL393" s="290"/>
      <c r="CM393" s="290"/>
      <c r="CN393" s="290"/>
      <c r="CO393" s="290"/>
      <c r="CP393" s="290"/>
      <c r="CQ393" s="290"/>
      <c r="CR393" s="290"/>
      <c r="CS393" s="290"/>
      <c r="CT393" s="290"/>
      <c r="CU393" s="290"/>
      <c r="CV393" s="290"/>
      <c r="CW393" s="290"/>
      <c r="CX393" s="290"/>
      <c r="CY393" s="290"/>
      <c r="CZ393" s="290"/>
      <c r="DA393" s="290"/>
    </row>
    <row r="394" spans="2:105">
      <c r="B394" s="251"/>
      <c r="BP394" s="67"/>
      <c r="BQ394" s="290"/>
      <c r="BR394" s="290"/>
      <c r="BS394" s="290"/>
      <c r="BT394" s="290"/>
      <c r="BU394" s="290"/>
      <c r="BV394" s="290"/>
      <c r="BW394" s="290"/>
      <c r="BX394" s="290"/>
      <c r="BY394" s="290"/>
      <c r="BZ394" s="290"/>
      <c r="CA394" s="290"/>
      <c r="CB394" s="290"/>
      <c r="CC394" s="290"/>
      <c r="CD394" s="290"/>
      <c r="CE394" s="290"/>
      <c r="CF394" s="290"/>
      <c r="CG394" s="290"/>
      <c r="CH394" s="290"/>
      <c r="CI394" s="290"/>
      <c r="CJ394" s="290"/>
      <c r="CK394" s="290"/>
      <c r="CL394" s="290"/>
      <c r="CM394" s="290"/>
      <c r="CN394" s="290"/>
      <c r="CO394" s="290"/>
      <c r="CP394" s="290"/>
      <c r="CQ394" s="290"/>
      <c r="CR394" s="290"/>
      <c r="CS394" s="290"/>
      <c r="CT394" s="290"/>
      <c r="CU394" s="290"/>
      <c r="CV394" s="290"/>
      <c r="CW394" s="290"/>
      <c r="CX394" s="290"/>
      <c r="CY394" s="290"/>
      <c r="CZ394" s="290"/>
      <c r="DA394" s="290"/>
    </row>
    <row r="395" spans="2:105">
      <c r="B395" s="251"/>
      <c r="BP395" s="67"/>
      <c r="BQ395" s="290"/>
      <c r="BR395" s="290"/>
      <c r="BS395" s="290"/>
      <c r="BT395" s="290"/>
      <c r="BU395" s="290"/>
      <c r="BV395" s="290"/>
      <c r="BW395" s="290"/>
      <c r="BX395" s="290"/>
      <c r="BY395" s="290"/>
      <c r="BZ395" s="290"/>
      <c r="CA395" s="290"/>
      <c r="CB395" s="290"/>
      <c r="CC395" s="290"/>
      <c r="CD395" s="290"/>
      <c r="CE395" s="290"/>
      <c r="CF395" s="290"/>
      <c r="CG395" s="290"/>
      <c r="CH395" s="290"/>
      <c r="CI395" s="290"/>
      <c r="CJ395" s="290"/>
      <c r="CK395" s="290"/>
      <c r="CL395" s="290"/>
      <c r="CM395" s="290"/>
      <c r="CN395" s="290"/>
      <c r="CO395" s="290"/>
      <c r="CP395" s="290"/>
      <c r="CQ395" s="290"/>
      <c r="CR395" s="290"/>
      <c r="CS395" s="290"/>
      <c r="CT395" s="290"/>
      <c r="CU395" s="290"/>
      <c r="CV395" s="290"/>
      <c r="CW395" s="290"/>
      <c r="CX395" s="290"/>
      <c r="CY395" s="290"/>
      <c r="CZ395" s="290"/>
      <c r="DA395" s="290"/>
    </row>
    <row r="396" spans="2:105">
      <c r="B396" s="251"/>
      <c r="BP396" s="67"/>
      <c r="BQ396" s="290"/>
      <c r="BR396" s="290"/>
      <c r="BS396" s="290"/>
      <c r="BT396" s="290"/>
      <c r="BU396" s="290"/>
      <c r="BV396" s="290"/>
      <c r="BW396" s="290"/>
      <c r="BX396" s="290"/>
      <c r="BY396" s="290"/>
      <c r="BZ396" s="290"/>
      <c r="CA396" s="290"/>
      <c r="CB396" s="290"/>
      <c r="CC396" s="290"/>
      <c r="CD396" s="290"/>
      <c r="CE396" s="290"/>
      <c r="CF396" s="290"/>
      <c r="CG396" s="290"/>
      <c r="CH396" s="290"/>
      <c r="CI396" s="290"/>
      <c r="CJ396" s="290"/>
      <c r="CK396" s="290"/>
      <c r="CL396" s="290"/>
      <c r="CM396" s="290"/>
      <c r="CN396" s="290"/>
      <c r="CO396" s="290"/>
      <c r="CP396" s="290"/>
      <c r="CQ396" s="290"/>
      <c r="CR396" s="290"/>
      <c r="CS396" s="290"/>
      <c r="CT396" s="290"/>
      <c r="CU396" s="290"/>
      <c r="CV396" s="290"/>
      <c r="CW396" s="290"/>
      <c r="CX396" s="290"/>
      <c r="CY396" s="290"/>
      <c r="CZ396" s="290"/>
      <c r="DA396" s="290"/>
    </row>
    <row r="397" spans="2:105">
      <c r="B397" s="251"/>
      <c r="BP397" s="67"/>
      <c r="BQ397" s="290"/>
      <c r="BR397" s="290"/>
      <c r="BS397" s="290"/>
      <c r="BT397" s="290"/>
      <c r="BU397" s="290"/>
      <c r="BV397" s="290"/>
      <c r="BW397" s="290"/>
      <c r="BX397" s="290"/>
      <c r="BY397" s="290"/>
      <c r="BZ397" s="290"/>
      <c r="CA397" s="290"/>
      <c r="CB397" s="290"/>
      <c r="CC397" s="290"/>
      <c r="CD397" s="290"/>
      <c r="CE397" s="290"/>
      <c r="CF397" s="290"/>
      <c r="CG397" s="290"/>
      <c r="CH397" s="290"/>
      <c r="CI397" s="290"/>
      <c r="CJ397" s="290"/>
      <c r="CK397" s="290"/>
      <c r="CL397" s="290"/>
      <c r="CM397" s="290"/>
      <c r="CN397" s="290"/>
      <c r="CO397" s="290"/>
      <c r="CP397" s="290"/>
      <c r="CQ397" s="290"/>
      <c r="CR397" s="290"/>
      <c r="CS397" s="290"/>
      <c r="CT397" s="290"/>
      <c r="CU397" s="290"/>
      <c r="CV397" s="290"/>
      <c r="CW397" s="290"/>
      <c r="CX397" s="290"/>
      <c r="CY397" s="290"/>
      <c r="CZ397" s="290"/>
      <c r="DA397" s="290"/>
    </row>
    <row r="398" spans="2:105">
      <c r="B398" s="251"/>
      <c r="BP398" s="67"/>
      <c r="BQ398" s="290"/>
      <c r="BR398" s="290"/>
      <c r="BS398" s="290"/>
      <c r="BT398" s="290"/>
      <c r="BU398" s="290"/>
      <c r="BV398" s="290"/>
      <c r="BW398" s="290"/>
      <c r="BX398" s="290"/>
      <c r="BY398" s="290"/>
      <c r="BZ398" s="290"/>
      <c r="CA398" s="290"/>
      <c r="CB398" s="290"/>
      <c r="CC398" s="290"/>
      <c r="CD398" s="290"/>
      <c r="CE398" s="290"/>
      <c r="CF398" s="290"/>
      <c r="CG398" s="290"/>
      <c r="CH398" s="290"/>
      <c r="CI398" s="290"/>
      <c r="CJ398" s="290"/>
      <c r="CK398" s="290"/>
      <c r="CL398" s="290"/>
      <c r="CM398" s="290"/>
      <c r="CN398" s="290"/>
      <c r="CO398" s="290"/>
      <c r="CP398" s="290"/>
      <c r="CQ398" s="290"/>
      <c r="CR398" s="290"/>
      <c r="CS398" s="290"/>
      <c r="CT398" s="290"/>
      <c r="CU398" s="290"/>
      <c r="CV398" s="290"/>
      <c r="CW398" s="290"/>
      <c r="CX398" s="290"/>
      <c r="CY398" s="290"/>
      <c r="CZ398" s="290"/>
      <c r="DA398" s="290"/>
    </row>
    <row r="399" spans="2:105">
      <c r="B399" s="251"/>
      <c r="BP399" s="67"/>
      <c r="BQ399" s="290"/>
      <c r="BR399" s="290"/>
      <c r="BS399" s="290"/>
      <c r="BT399" s="290"/>
      <c r="BU399" s="290"/>
      <c r="BV399" s="290"/>
      <c r="BW399" s="290"/>
      <c r="BX399" s="290"/>
      <c r="BY399" s="290"/>
      <c r="BZ399" s="290"/>
      <c r="CA399" s="290"/>
      <c r="CB399" s="290"/>
      <c r="CC399" s="290"/>
      <c r="CD399" s="290"/>
      <c r="CE399" s="290"/>
      <c r="CF399" s="290"/>
      <c r="CG399" s="290"/>
      <c r="CH399" s="290"/>
      <c r="CI399" s="290"/>
      <c r="CJ399" s="290"/>
      <c r="CK399" s="290"/>
      <c r="CL399" s="290"/>
      <c r="CM399" s="290"/>
      <c r="CN399" s="290"/>
      <c r="CO399" s="290"/>
      <c r="CP399" s="290"/>
      <c r="CQ399" s="290"/>
      <c r="CR399" s="290"/>
      <c r="CS399" s="290"/>
      <c r="CT399" s="290"/>
      <c r="CU399" s="290"/>
      <c r="CV399" s="290"/>
      <c r="CW399" s="290"/>
      <c r="CX399" s="290"/>
      <c r="CY399" s="290"/>
      <c r="CZ399" s="290"/>
      <c r="DA399" s="290"/>
    </row>
    <row r="400" spans="2:105">
      <c r="B400" s="251"/>
      <c r="BP400" s="67"/>
      <c r="BQ400" s="290"/>
      <c r="BR400" s="290"/>
      <c r="BS400" s="290"/>
      <c r="BT400" s="290"/>
      <c r="BU400" s="290"/>
      <c r="BV400" s="290"/>
      <c r="BW400" s="290"/>
      <c r="BX400" s="290"/>
      <c r="BY400" s="290"/>
      <c r="BZ400" s="290"/>
      <c r="CA400" s="290"/>
      <c r="CB400" s="290"/>
      <c r="CC400" s="290"/>
      <c r="CD400" s="290"/>
      <c r="CE400" s="290"/>
      <c r="CF400" s="290"/>
      <c r="CG400" s="290"/>
      <c r="CH400" s="290"/>
      <c r="CI400" s="290"/>
      <c r="CJ400" s="290"/>
      <c r="CK400" s="290"/>
      <c r="CL400" s="290"/>
      <c r="CM400" s="290"/>
      <c r="CN400" s="290"/>
      <c r="CO400" s="290"/>
      <c r="CP400" s="290"/>
      <c r="CQ400" s="290"/>
      <c r="CR400" s="290"/>
      <c r="CS400" s="290"/>
      <c r="CT400" s="290"/>
      <c r="CU400" s="290"/>
      <c r="CV400" s="290"/>
      <c r="CW400" s="290"/>
      <c r="CX400" s="290"/>
      <c r="CY400" s="290"/>
      <c r="CZ400" s="290"/>
      <c r="DA400" s="290"/>
    </row>
    <row r="401" spans="2:105">
      <c r="B401" s="251"/>
      <c r="BP401" s="67"/>
      <c r="BQ401" s="290"/>
      <c r="BR401" s="290"/>
      <c r="BS401" s="290"/>
      <c r="BT401" s="290"/>
      <c r="BU401" s="290"/>
      <c r="BV401" s="290"/>
      <c r="BW401" s="290"/>
      <c r="BX401" s="290"/>
      <c r="BY401" s="290"/>
      <c r="BZ401" s="290"/>
      <c r="CA401" s="290"/>
      <c r="CB401" s="290"/>
      <c r="CC401" s="290"/>
      <c r="CD401" s="290"/>
      <c r="CE401" s="290"/>
      <c r="CF401" s="290"/>
      <c r="CG401" s="290"/>
      <c r="CH401" s="290"/>
      <c r="CI401" s="290"/>
      <c r="CJ401" s="290"/>
      <c r="CK401" s="290"/>
      <c r="CL401" s="290"/>
      <c r="CM401" s="290"/>
      <c r="CN401" s="290"/>
      <c r="CO401" s="290"/>
      <c r="CP401" s="290"/>
      <c r="CQ401" s="290"/>
      <c r="CR401" s="290"/>
      <c r="CS401" s="290"/>
      <c r="CT401" s="290"/>
      <c r="CU401" s="290"/>
      <c r="CV401" s="290"/>
      <c r="CW401" s="290"/>
      <c r="CX401" s="290"/>
      <c r="CY401" s="290"/>
      <c r="CZ401" s="290"/>
      <c r="DA401" s="290"/>
    </row>
    <row r="402" spans="2:105">
      <c r="B402" s="251"/>
      <c r="BP402" s="67"/>
      <c r="BQ402" s="290"/>
      <c r="BR402" s="290"/>
      <c r="BS402" s="290"/>
      <c r="BT402" s="290"/>
      <c r="BU402" s="290"/>
      <c r="BV402" s="290"/>
      <c r="BW402" s="290"/>
      <c r="BX402" s="290"/>
      <c r="BY402" s="290"/>
      <c r="BZ402" s="290"/>
      <c r="CA402" s="290"/>
      <c r="CB402" s="290"/>
      <c r="CC402" s="290"/>
      <c r="CD402" s="290"/>
      <c r="CE402" s="290"/>
      <c r="CF402" s="290"/>
      <c r="CG402" s="290"/>
      <c r="CH402" s="290"/>
      <c r="CI402" s="290"/>
      <c r="CJ402" s="290"/>
      <c r="CK402" s="290"/>
      <c r="CL402" s="290"/>
      <c r="CM402" s="290"/>
      <c r="CN402" s="290"/>
      <c r="CO402" s="290"/>
      <c r="CP402" s="290"/>
      <c r="CQ402" s="290"/>
      <c r="CR402" s="290"/>
      <c r="CS402" s="290"/>
      <c r="CT402" s="290"/>
      <c r="CU402" s="290"/>
      <c r="CV402" s="290"/>
      <c r="CW402" s="290"/>
      <c r="CX402" s="290"/>
      <c r="CY402" s="290"/>
      <c r="CZ402" s="290"/>
      <c r="DA402" s="290"/>
    </row>
    <row r="403" spans="2:105">
      <c r="B403" s="251"/>
      <c r="BP403" s="67"/>
      <c r="BQ403" s="290"/>
      <c r="BR403" s="290"/>
      <c r="BS403" s="290"/>
      <c r="BT403" s="290"/>
      <c r="BU403" s="290"/>
      <c r="BV403" s="290"/>
      <c r="BW403" s="290"/>
      <c r="BX403" s="290"/>
      <c r="BY403" s="290"/>
      <c r="BZ403" s="290"/>
      <c r="CA403" s="290"/>
      <c r="CB403" s="290"/>
      <c r="CC403" s="290"/>
      <c r="CD403" s="290"/>
      <c r="CE403" s="290"/>
      <c r="CF403" s="290"/>
      <c r="CG403" s="290"/>
      <c r="CH403" s="290"/>
      <c r="CI403" s="290"/>
      <c r="CJ403" s="290"/>
      <c r="CK403" s="290"/>
      <c r="CL403" s="290"/>
      <c r="CM403" s="290"/>
      <c r="CN403" s="290"/>
      <c r="CO403" s="290"/>
      <c r="CP403" s="290"/>
      <c r="CQ403" s="290"/>
      <c r="CR403" s="290"/>
      <c r="CS403" s="290"/>
      <c r="CT403" s="290"/>
      <c r="CU403" s="290"/>
      <c r="CV403" s="290"/>
      <c r="CW403" s="290"/>
      <c r="CX403" s="290"/>
      <c r="CY403" s="290"/>
      <c r="CZ403" s="290"/>
      <c r="DA403" s="290"/>
    </row>
    <row r="404" spans="2:105">
      <c r="B404" s="251"/>
      <c r="BP404" s="67"/>
      <c r="BQ404" s="290"/>
      <c r="BR404" s="290"/>
      <c r="BS404" s="290"/>
      <c r="BT404" s="290"/>
      <c r="BU404" s="290"/>
      <c r="BV404" s="290"/>
      <c r="BW404" s="290"/>
      <c r="BX404" s="290"/>
      <c r="BY404" s="290"/>
      <c r="BZ404" s="290"/>
      <c r="CA404" s="290"/>
      <c r="CB404" s="290"/>
      <c r="CC404" s="290"/>
      <c r="CD404" s="290"/>
      <c r="CE404" s="290"/>
      <c r="CF404" s="290"/>
      <c r="CG404" s="290"/>
      <c r="CH404" s="290"/>
      <c r="CI404" s="290"/>
      <c r="CJ404" s="290"/>
      <c r="CK404" s="290"/>
      <c r="CL404" s="290"/>
      <c r="CM404" s="290"/>
      <c r="CN404" s="290"/>
      <c r="CO404" s="290"/>
      <c r="CP404" s="290"/>
      <c r="CQ404" s="290"/>
      <c r="CR404" s="290"/>
      <c r="CS404" s="290"/>
      <c r="CT404" s="290"/>
      <c r="CU404" s="290"/>
      <c r="CV404" s="290"/>
      <c r="CW404" s="290"/>
      <c r="CX404" s="290"/>
      <c r="CY404" s="290"/>
      <c r="CZ404" s="290"/>
      <c r="DA404" s="290"/>
    </row>
    <row r="405" spans="2:105">
      <c r="B405" s="251"/>
      <c r="BP405" s="67"/>
      <c r="BQ405" s="290"/>
      <c r="BR405" s="290"/>
      <c r="BS405" s="290"/>
      <c r="BT405" s="290"/>
      <c r="BU405" s="290"/>
      <c r="BV405" s="290"/>
      <c r="BW405" s="290"/>
      <c r="BX405" s="290"/>
      <c r="BY405" s="290"/>
      <c r="BZ405" s="290"/>
      <c r="CA405" s="290"/>
      <c r="CB405" s="290"/>
      <c r="CC405" s="290"/>
      <c r="CD405" s="290"/>
      <c r="CE405" s="290"/>
      <c r="CF405" s="290"/>
      <c r="CG405" s="290"/>
      <c r="CH405" s="290"/>
      <c r="CI405" s="290"/>
      <c r="CJ405" s="290"/>
      <c r="CK405" s="290"/>
      <c r="CL405" s="290"/>
      <c r="CM405" s="290"/>
      <c r="CN405" s="290"/>
      <c r="CO405" s="290"/>
      <c r="CP405" s="290"/>
      <c r="CQ405" s="290"/>
      <c r="CR405" s="290"/>
      <c r="CS405" s="290"/>
      <c r="CT405" s="290"/>
      <c r="CU405" s="290"/>
      <c r="CV405" s="290"/>
      <c r="CW405" s="290"/>
      <c r="CX405" s="290"/>
      <c r="CY405" s="290"/>
      <c r="CZ405" s="290"/>
      <c r="DA405" s="290"/>
    </row>
    <row r="406" spans="2:105">
      <c r="B406" s="251"/>
      <c r="BP406" s="67"/>
      <c r="BQ406" s="290"/>
      <c r="BR406" s="290"/>
      <c r="BS406" s="290"/>
      <c r="BT406" s="290"/>
      <c r="BU406" s="290"/>
      <c r="BV406" s="290"/>
      <c r="BW406" s="290"/>
      <c r="BX406" s="290"/>
      <c r="BY406" s="290"/>
      <c r="BZ406" s="290"/>
      <c r="CA406" s="290"/>
      <c r="CB406" s="290"/>
      <c r="CC406" s="290"/>
      <c r="CD406" s="290"/>
      <c r="CE406" s="290"/>
      <c r="CF406" s="290"/>
      <c r="CG406" s="290"/>
      <c r="CH406" s="290"/>
      <c r="CI406" s="290"/>
      <c r="CJ406" s="290"/>
      <c r="CK406" s="290"/>
      <c r="CL406" s="290"/>
      <c r="CM406" s="290"/>
      <c r="CN406" s="290"/>
      <c r="CO406" s="290"/>
      <c r="CP406" s="290"/>
      <c r="CQ406" s="290"/>
      <c r="CR406" s="290"/>
      <c r="CS406" s="290"/>
      <c r="CT406" s="290"/>
      <c r="CU406" s="290"/>
      <c r="CV406" s="290"/>
      <c r="CW406" s="290"/>
      <c r="CX406" s="290"/>
      <c r="CY406" s="290"/>
      <c r="CZ406" s="290"/>
      <c r="DA406" s="290"/>
    </row>
    <row r="407" spans="2:105">
      <c r="B407" s="251"/>
      <c r="BP407" s="67"/>
      <c r="BQ407" s="290"/>
      <c r="BR407" s="290"/>
      <c r="BS407" s="290"/>
      <c r="BT407" s="290"/>
      <c r="BU407" s="290"/>
      <c r="BV407" s="290"/>
      <c r="BW407" s="290"/>
      <c r="BX407" s="290"/>
      <c r="BY407" s="290"/>
      <c r="BZ407" s="290"/>
      <c r="CA407" s="290"/>
      <c r="CB407" s="290"/>
      <c r="CC407" s="290"/>
      <c r="CD407" s="290"/>
      <c r="CE407" s="290"/>
      <c r="CF407" s="290"/>
      <c r="CG407" s="290"/>
      <c r="CH407" s="290"/>
      <c r="CI407" s="290"/>
      <c r="CJ407" s="290"/>
      <c r="CK407" s="290"/>
      <c r="CL407" s="290"/>
      <c r="CM407" s="290"/>
      <c r="CN407" s="290"/>
      <c r="CO407" s="290"/>
      <c r="CP407" s="290"/>
      <c r="CQ407" s="290"/>
      <c r="CR407" s="290"/>
      <c r="CS407" s="290"/>
      <c r="CT407" s="290"/>
      <c r="CU407" s="290"/>
      <c r="CV407" s="290"/>
      <c r="CW407" s="290"/>
      <c r="CX407" s="290"/>
      <c r="CY407" s="290"/>
      <c r="CZ407" s="290"/>
      <c r="DA407" s="290"/>
    </row>
    <row r="408" spans="2:105">
      <c r="B408" s="251"/>
      <c r="BP408" s="67"/>
      <c r="BQ408" s="290"/>
      <c r="BR408" s="290"/>
      <c r="BS408" s="290"/>
      <c r="BT408" s="290"/>
      <c r="BU408" s="290"/>
      <c r="BV408" s="290"/>
      <c r="BW408" s="290"/>
      <c r="BX408" s="290"/>
      <c r="BY408" s="290"/>
      <c r="BZ408" s="290"/>
      <c r="CA408" s="290"/>
      <c r="CB408" s="290"/>
      <c r="CC408" s="290"/>
      <c r="CD408" s="290"/>
      <c r="CE408" s="290"/>
      <c r="CF408" s="290"/>
      <c r="CG408" s="290"/>
      <c r="CH408" s="290"/>
      <c r="CI408" s="290"/>
      <c r="CJ408" s="290"/>
      <c r="CK408" s="290"/>
      <c r="CL408" s="290"/>
      <c r="CM408" s="290"/>
      <c r="CN408" s="290"/>
      <c r="CO408" s="290"/>
      <c r="CP408" s="290"/>
      <c r="CQ408" s="290"/>
      <c r="CR408" s="290"/>
      <c r="CS408" s="290"/>
      <c r="CT408" s="290"/>
      <c r="CU408" s="290"/>
      <c r="CV408" s="290"/>
      <c r="CW408" s="290"/>
      <c r="CX408" s="290"/>
      <c r="CY408" s="290"/>
      <c r="CZ408" s="290"/>
      <c r="DA408" s="290"/>
    </row>
    <row r="409" spans="2:105">
      <c r="B409" s="251"/>
      <c r="BP409" s="67"/>
      <c r="BQ409" s="290"/>
      <c r="BR409" s="290"/>
      <c r="BS409" s="290"/>
      <c r="BT409" s="290"/>
      <c r="BU409" s="290"/>
      <c r="BV409" s="290"/>
      <c r="BW409" s="290"/>
      <c r="BX409" s="290"/>
      <c r="BY409" s="290"/>
      <c r="BZ409" s="290"/>
      <c r="CA409" s="290"/>
      <c r="CB409" s="290"/>
      <c r="CC409" s="290"/>
      <c r="CD409" s="290"/>
      <c r="CE409" s="290"/>
      <c r="CF409" s="290"/>
      <c r="CG409" s="290"/>
      <c r="CH409" s="290"/>
      <c r="CI409" s="290"/>
      <c r="CJ409" s="290"/>
      <c r="CK409" s="290"/>
      <c r="CL409" s="290"/>
      <c r="CM409" s="290"/>
      <c r="CN409" s="290"/>
      <c r="CO409" s="290"/>
      <c r="CP409" s="290"/>
      <c r="CQ409" s="290"/>
      <c r="CR409" s="290"/>
      <c r="CS409" s="290"/>
      <c r="CT409" s="290"/>
      <c r="CU409" s="290"/>
      <c r="CV409" s="290"/>
      <c r="CW409" s="290"/>
      <c r="CX409" s="290"/>
      <c r="CY409" s="290"/>
      <c r="CZ409" s="290"/>
      <c r="DA409" s="290"/>
    </row>
    <row r="410" spans="2:105">
      <c r="B410" s="251"/>
      <c r="BP410" s="67"/>
      <c r="BQ410" s="290"/>
      <c r="BR410" s="290"/>
      <c r="BS410" s="290"/>
      <c r="BT410" s="290"/>
      <c r="BU410" s="290"/>
      <c r="BV410" s="290"/>
      <c r="BW410" s="290"/>
      <c r="BX410" s="290"/>
      <c r="BY410" s="290"/>
      <c r="BZ410" s="290"/>
      <c r="CA410" s="290"/>
      <c r="CB410" s="290"/>
      <c r="CC410" s="290"/>
      <c r="CD410" s="290"/>
      <c r="CE410" s="290"/>
      <c r="CF410" s="290"/>
      <c r="CG410" s="290"/>
      <c r="CH410" s="290"/>
      <c r="CI410" s="290"/>
      <c r="CJ410" s="290"/>
      <c r="CK410" s="290"/>
      <c r="CL410" s="290"/>
      <c r="CM410" s="290"/>
      <c r="CN410" s="290"/>
      <c r="CO410" s="290"/>
      <c r="CP410" s="290"/>
      <c r="CQ410" s="290"/>
      <c r="CR410" s="290"/>
      <c r="CS410" s="290"/>
      <c r="CT410" s="290"/>
      <c r="CU410" s="290"/>
      <c r="CV410" s="290"/>
      <c r="CW410" s="290"/>
      <c r="CX410" s="290"/>
      <c r="CY410" s="290"/>
      <c r="CZ410" s="290"/>
      <c r="DA410" s="290"/>
    </row>
    <row r="411" spans="2:105">
      <c r="B411" s="251"/>
      <c r="BP411" s="67"/>
      <c r="BQ411" s="290"/>
      <c r="BR411" s="290"/>
      <c r="BS411" s="290"/>
      <c r="BT411" s="290"/>
      <c r="BU411" s="290"/>
      <c r="BV411" s="290"/>
      <c r="BW411" s="290"/>
      <c r="BX411" s="290"/>
      <c r="BY411" s="290"/>
      <c r="BZ411" s="290"/>
      <c r="CA411" s="290"/>
      <c r="CB411" s="290"/>
      <c r="CC411" s="290"/>
      <c r="CD411" s="290"/>
      <c r="CE411" s="290"/>
      <c r="CF411" s="290"/>
      <c r="CG411" s="290"/>
      <c r="CH411" s="290"/>
      <c r="CI411" s="290"/>
      <c r="CJ411" s="290"/>
      <c r="CK411" s="290"/>
      <c r="CL411" s="290"/>
      <c r="CM411" s="290"/>
      <c r="CN411" s="290"/>
      <c r="CO411" s="290"/>
      <c r="CP411" s="290"/>
      <c r="CQ411" s="290"/>
      <c r="CR411" s="290"/>
      <c r="CS411" s="290"/>
      <c r="CT411" s="290"/>
      <c r="CU411" s="290"/>
      <c r="CV411" s="290"/>
      <c r="CW411" s="290"/>
      <c r="CX411" s="290"/>
      <c r="CY411" s="290"/>
      <c r="CZ411" s="290"/>
      <c r="DA411" s="290"/>
    </row>
    <row r="412" spans="2:105">
      <c r="B412" s="251"/>
      <c r="BP412" s="67"/>
      <c r="BQ412" s="290"/>
      <c r="BR412" s="290"/>
      <c r="BS412" s="290"/>
      <c r="BT412" s="290"/>
      <c r="BU412" s="290"/>
      <c r="BV412" s="290"/>
      <c r="BW412" s="290"/>
      <c r="BX412" s="290"/>
      <c r="BY412" s="290"/>
      <c r="BZ412" s="290"/>
      <c r="CA412" s="290"/>
      <c r="CB412" s="290"/>
      <c r="CC412" s="290"/>
      <c r="CD412" s="290"/>
      <c r="CE412" s="290"/>
      <c r="CF412" s="290"/>
      <c r="CG412" s="290"/>
      <c r="CH412" s="290"/>
      <c r="CI412" s="290"/>
      <c r="CJ412" s="290"/>
      <c r="CK412" s="290"/>
      <c r="CL412" s="290"/>
      <c r="CM412" s="290"/>
      <c r="CN412" s="290"/>
      <c r="CO412" s="290"/>
      <c r="CP412" s="290"/>
      <c r="CQ412" s="290"/>
      <c r="CR412" s="290"/>
      <c r="CS412" s="290"/>
      <c r="CT412" s="290"/>
      <c r="CU412" s="290"/>
      <c r="CV412" s="290"/>
      <c r="CW412" s="290"/>
      <c r="CX412" s="290"/>
      <c r="CY412" s="290"/>
      <c r="CZ412" s="290"/>
      <c r="DA412" s="290"/>
    </row>
    <row r="413" spans="2:105">
      <c r="B413" s="251"/>
      <c r="BP413" s="67"/>
      <c r="BQ413" s="290"/>
      <c r="BR413" s="290"/>
      <c r="BS413" s="290"/>
      <c r="BT413" s="290"/>
      <c r="BU413" s="290"/>
      <c r="BV413" s="290"/>
      <c r="BW413" s="290"/>
      <c r="BX413" s="290"/>
      <c r="BY413" s="290"/>
      <c r="BZ413" s="290"/>
      <c r="CA413" s="290"/>
      <c r="CB413" s="290"/>
      <c r="CC413" s="290"/>
      <c r="CD413" s="290"/>
      <c r="CE413" s="290"/>
      <c r="CF413" s="290"/>
      <c r="CG413" s="290"/>
      <c r="CH413" s="290"/>
      <c r="CI413" s="290"/>
      <c r="CJ413" s="290"/>
      <c r="CK413" s="290"/>
      <c r="CL413" s="290"/>
      <c r="CM413" s="290"/>
      <c r="CN413" s="290"/>
      <c r="CO413" s="290"/>
      <c r="CP413" s="290"/>
      <c r="CQ413" s="290"/>
      <c r="CR413" s="290"/>
      <c r="CS413" s="290"/>
      <c r="CT413" s="290"/>
      <c r="CU413" s="290"/>
      <c r="CV413" s="290"/>
      <c r="CW413" s="290"/>
      <c r="CX413" s="290"/>
      <c r="CY413" s="290"/>
      <c r="CZ413" s="290"/>
      <c r="DA413" s="290"/>
    </row>
    <row r="414" spans="2:105">
      <c r="B414" s="251"/>
      <c r="BP414" s="67"/>
      <c r="BQ414" s="290"/>
      <c r="BR414" s="290"/>
      <c r="BS414" s="290"/>
      <c r="BT414" s="290"/>
      <c r="BU414" s="290"/>
      <c r="BV414" s="290"/>
      <c r="BW414" s="290"/>
      <c r="BX414" s="290"/>
      <c r="BY414" s="290"/>
      <c r="BZ414" s="290"/>
      <c r="CA414" s="290"/>
      <c r="CB414" s="290"/>
      <c r="CC414" s="290"/>
      <c r="CD414" s="290"/>
      <c r="CE414" s="290"/>
      <c r="CF414" s="290"/>
      <c r="CG414" s="290"/>
      <c r="CH414" s="290"/>
      <c r="CI414" s="290"/>
      <c r="CJ414" s="290"/>
      <c r="CK414" s="290"/>
      <c r="CL414" s="290"/>
      <c r="CM414" s="290"/>
      <c r="CN414" s="290"/>
      <c r="CO414" s="290"/>
      <c r="CP414" s="290"/>
      <c r="CQ414" s="290"/>
      <c r="CR414" s="290"/>
      <c r="CS414" s="290"/>
      <c r="CT414" s="290"/>
      <c r="CU414" s="290"/>
      <c r="CV414" s="290"/>
      <c r="CW414" s="290"/>
      <c r="CX414" s="290"/>
      <c r="CY414" s="290"/>
      <c r="CZ414" s="290"/>
      <c r="DA414" s="290"/>
    </row>
    <row r="415" spans="2:105">
      <c r="B415" s="251"/>
      <c r="BP415" s="67"/>
      <c r="BQ415" s="290"/>
      <c r="BR415" s="290"/>
      <c r="BS415" s="290"/>
      <c r="BT415" s="290"/>
      <c r="BU415" s="290"/>
      <c r="BV415" s="290"/>
      <c r="BW415" s="290"/>
      <c r="BX415" s="290"/>
      <c r="BY415" s="290"/>
      <c r="BZ415" s="290"/>
      <c r="CA415" s="290"/>
      <c r="CB415" s="290"/>
      <c r="CC415" s="290"/>
      <c r="CD415" s="290"/>
      <c r="CE415" s="290"/>
      <c r="CF415" s="290"/>
      <c r="CG415" s="290"/>
      <c r="CH415" s="290"/>
      <c r="CI415" s="290"/>
      <c r="CJ415" s="290"/>
      <c r="CK415" s="290"/>
      <c r="CL415" s="290"/>
      <c r="CM415" s="290"/>
      <c r="CN415" s="290"/>
      <c r="CO415" s="290"/>
      <c r="CP415" s="290"/>
      <c r="CQ415" s="290"/>
      <c r="CR415" s="290"/>
      <c r="CS415" s="290"/>
      <c r="CT415" s="290"/>
      <c r="CU415" s="290"/>
      <c r="CV415" s="290"/>
      <c r="CW415" s="290"/>
      <c r="CX415" s="290"/>
      <c r="CY415" s="290"/>
      <c r="CZ415" s="290"/>
      <c r="DA415" s="290"/>
    </row>
    <row r="416" spans="2:105">
      <c r="B416" s="251"/>
      <c r="BP416" s="67"/>
      <c r="BQ416" s="290"/>
      <c r="BR416" s="290"/>
      <c r="BS416" s="290"/>
      <c r="BT416" s="290"/>
      <c r="BU416" s="290"/>
      <c r="BV416" s="290"/>
      <c r="BW416" s="290"/>
      <c r="BX416" s="290"/>
      <c r="BY416" s="290"/>
      <c r="BZ416" s="290"/>
      <c r="CA416" s="290"/>
      <c r="CB416" s="290"/>
      <c r="CC416" s="290"/>
      <c r="CD416" s="290"/>
      <c r="CE416" s="290"/>
      <c r="CF416" s="290"/>
      <c r="CG416" s="290"/>
      <c r="CH416" s="290"/>
      <c r="CI416" s="290"/>
      <c r="CJ416" s="290"/>
      <c r="CK416" s="290"/>
      <c r="CL416" s="290"/>
      <c r="CM416" s="290"/>
      <c r="CN416" s="290"/>
      <c r="CO416" s="290"/>
      <c r="CP416" s="290"/>
      <c r="CQ416" s="290"/>
      <c r="CR416" s="290"/>
      <c r="CS416" s="290"/>
      <c r="CT416" s="290"/>
      <c r="CU416" s="290"/>
      <c r="CV416" s="290"/>
      <c r="CW416" s="290"/>
      <c r="CX416" s="290"/>
      <c r="CY416" s="290"/>
      <c r="CZ416" s="290"/>
      <c r="DA416" s="290"/>
    </row>
    <row r="417" spans="2:105">
      <c r="B417" s="251"/>
      <c r="BP417" s="67"/>
      <c r="BQ417" s="290"/>
      <c r="BR417" s="290"/>
      <c r="BS417" s="290"/>
      <c r="BT417" s="290"/>
      <c r="BU417" s="290"/>
      <c r="BV417" s="290"/>
      <c r="BW417" s="290"/>
      <c r="BX417" s="290"/>
      <c r="BY417" s="290"/>
      <c r="BZ417" s="290"/>
      <c r="CA417" s="290"/>
      <c r="CB417" s="290"/>
      <c r="CC417" s="290"/>
      <c r="CD417" s="290"/>
      <c r="CE417" s="290"/>
      <c r="CF417" s="290"/>
      <c r="CG417" s="290"/>
      <c r="CH417" s="290"/>
      <c r="CI417" s="290"/>
      <c r="CJ417" s="290"/>
      <c r="CK417" s="290"/>
      <c r="CL417" s="290"/>
      <c r="CM417" s="290"/>
      <c r="CN417" s="290"/>
      <c r="CO417" s="290"/>
      <c r="CP417" s="290"/>
      <c r="CQ417" s="290"/>
      <c r="CR417" s="290"/>
      <c r="CS417" s="290"/>
      <c r="CT417" s="290"/>
      <c r="CU417" s="290"/>
      <c r="CV417" s="290"/>
      <c r="CW417" s="290"/>
      <c r="CX417" s="290"/>
      <c r="CY417" s="290"/>
      <c r="CZ417" s="290"/>
      <c r="DA417" s="290"/>
    </row>
    <row r="418" spans="2:105">
      <c r="B418" s="251"/>
      <c r="BP418" s="67"/>
      <c r="BQ418" s="290"/>
      <c r="BR418" s="290"/>
      <c r="BS418" s="290"/>
      <c r="BT418" s="290"/>
      <c r="BU418" s="290"/>
      <c r="BV418" s="290"/>
      <c r="BW418" s="290"/>
      <c r="BX418" s="290"/>
      <c r="BY418" s="290"/>
      <c r="BZ418" s="290"/>
      <c r="CA418" s="290"/>
      <c r="CB418" s="290"/>
      <c r="CC418" s="290"/>
      <c r="CD418" s="290"/>
      <c r="CE418" s="290"/>
      <c r="CF418" s="290"/>
      <c r="CG418" s="290"/>
      <c r="CH418" s="290"/>
      <c r="CI418" s="290"/>
      <c r="CJ418" s="290"/>
      <c r="CK418" s="290"/>
      <c r="CL418" s="290"/>
      <c r="CM418" s="290"/>
      <c r="CN418" s="290"/>
      <c r="CO418" s="290"/>
      <c r="CP418" s="290"/>
      <c r="CQ418" s="290"/>
      <c r="CR418" s="290"/>
      <c r="CS418" s="290"/>
      <c r="CT418" s="290"/>
      <c r="CU418" s="290"/>
      <c r="CV418" s="290"/>
      <c r="CW418" s="290"/>
      <c r="CX418" s="290"/>
      <c r="CY418" s="290"/>
      <c r="CZ418" s="290"/>
      <c r="DA418" s="290"/>
    </row>
    <row r="419" spans="2:105">
      <c r="B419" s="251"/>
      <c r="BP419" s="67"/>
      <c r="BQ419" s="290"/>
      <c r="BR419" s="290"/>
      <c r="BS419" s="290"/>
      <c r="BT419" s="290"/>
      <c r="BU419" s="290"/>
      <c r="BV419" s="290"/>
      <c r="BW419" s="290"/>
      <c r="BX419" s="290"/>
      <c r="BY419" s="290"/>
      <c r="BZ419" s="290"/>
      <c r="CA419" s="290"/>
      <c r="CB419" s="290"/>
      <c r="CC419" s="290"/>
      <c r="CD419" s="290"/>
      <c r="CE419" s="290"/>
      <c r="CF419" s="290"/>
      <c r="CG419" s="290"/>
      <c r="CH419" s="290"/>
      <c r="CI419" s="290"/>
      <c r="CJ419" s="290"/>
      <c r="CK419" s="290"/>
      <c r="CL419" s="290"/>
      <c r="CM419" s="290"/>
      <c r="CN419" s="290"/>
      <c r="CO419" s="290"/>
      <c r="CP419" s="290"/>
      <c r="CQ419" s="290"/>
      <c r="CR419" s="290"/>
      <c r="CS419" s="290"/>
      <c r="CT419" s="290"/>
      <c r="CU419" s="290"/>
      <c r="CV419" s="290"/>
      <c r="CW419" s="290"/>
      <c r="CX419" s="290"/>
      <c r="CY419" s="290"/>
      <c r="CZ419" s="290"/>
      <c r="DA419" s="290"/>
    </row>
    <row r="420" spans="2:105">
      <c r="B420" s="251"/>
      <c r="BP420" s="67"/>
      <c r="BQ420" s="290"/>
      <c r="BR420" s="290"/>
      <c r="BS420" s="290"/>
      <c r="BT420" s="290"/>
      <c r="BU420" s="290"/>
      <c r="BV420" s="290"/>
      <c r="BW420" s="290"/>
      <c r="BX420" s="290"/>
      <c r="BY420" s="290"/>
      <c r="BZ420" s="290"/>
      <c r="CA420" s="290"/>
      <c r="CB420" s="290"/>
      <c r="CC420" s="290"/>
      <c r="CD420" s="290"/>
      <c r="CE420" s="290"/>
      <c r="CF420" s="290"/>
      <c r="CG420" s="290"/>
      <c r="CH420" s="290"/>
      <c r="CI420" s="290"/>
      <c r="CJ420" s="290"/>
      <c r="CK420" s="290"/>
      <c r="CL420" s="290"/>
      <c r="CM420" s="290"/>
      <c r="CN420" s="290"/>
      <c r="CO420" s="290"/>
      <c r="CP420" s="290"/>
      <c r="CQ420" s="290"/>
      <c r="CR420" s="290"/>
      <c r="CS420" s="290"/>
      <c r="CT420" s="290"/>
      <c r="CU420" s="290"/>
      <c r="CV420" s="290"/>
      <c r="CW420" s="290"/>
      <c r="CX420" s="290"/>
      <c r="CY420" s="290"/>
      <c r="CZ420" s="290"/>
      <c r="DA420" s="290"/>
    </row>
    <row r="421" spans="2:105">
      <c r="B421" s="251"/>
      <c r="BP421" s="67"/>
      <c r="BQ421" s="290"/>
      <c r="BR421" s="290"/>
      <c r="BS421" s="290"/>
      <c r="BT421" s="290"/>
      <c r="BU421" s="290"/>
      <c r="BV421" s="290"/>
      <c r="BW421" s="290"/>
      <c r="BX421" s="290"/>
      <c r="BY421" s="290"/>
      <c r="BZ421" s="290"/>
      <c r="CA421" s="290"/>
      <c r="CB421" s="290"/>
      <c r="CC421" s="290"/>
      <c r="CD421" s="290"/>
      <c r="CE421" s="290"/>
      <c r="CF421" s="290"/>
      <c r="CG421" s="290"/>
      <c r="CH421" s="290"/>
      <c r="CI421" s="290"/>
      <c r="CJ421" s="290"/>
      <c r="CK421" s="290"/>
      <c r="CL421" s="290"/>
      <c r="CM421" s="290"/>
      <c r="CN421" s="290"/>
      <c r="CO421" s="290"/>
      <c r="CP421" s="290"/>
      <c r="CQ421" s="290"/>
      <c r="CR421" s="290"/>
      <c r="CS421" s="290"/>
      <c r="CT421" s="290"/>
      <c r="CU421" s="290"/>
      <c r="CV421" s="290"/>
      <c r="CW421" s="290"/>
      <c r="CX421" s="290"/>
      <c r="CY421" s="290"/>
      <c r="CZ421" s="290"/>
      <c r="DA421" s="290"/>
    </row>
    <row r="422" spans="2:105">
      <c r="B422" s="251"/>
      <c r="BP422" s="67"/>
      <c r="BQ422" s="290"/>
      <c r="BR422" s="290"/>
      <c r="BS422" s="290"/>
      <c r="BT422" s="290"/>
      <c r="BU422" s="290"/>
      <c r="BV422" s="290"/>
      <c r="BW422" s="290"/>
      <c r="BX422" s="290"/>
      <c r="BY422" s="290"/>
      <c r="BZ422" s="290"/>
      <c r="CA422" s="290"/>
      <c r="CB422" s="290"/>
      <c r="CC422" s="290"/>
      <c r="CD422" s="290"/>
      <c r="CE422" s="290"/>
      <c r="CF422" s="290"/>
      <c r="CG422" s="290"/>
      <c r="CH422" s="290"/>
      <c r="CI422" s="290"/>
      <c r="CJ422" s="290"/>
      <c r="CK422" s="290"/>
      <c r="CL422" s="290"/>
      <c r="CM422" s="290"/>
      <c r="CN422" s="290"/>
      <c r="CO422" s="290"/>
      <c r="CP422" s="290"/>
      <c r="CQ422" s="290"/>
      <c r="CR422" s="290"/>
      <c r="CS422" s="290"/>
      <c r="CT422" s="290"/>
      <c r="CU422" s="290"/>
      <c r="CV422" s="290"/>
      <c r="CW422" s="290"/>
      <c r="CX422" s="290"/>
      <c r="CY422" s="290"/>
      <c r="CZ422" s="290"/>
      <c r="DA422" s="290"/>
    </row>
    <row r="423" spans="2:105">
      <c r="B423" s="251"/>
      <c r="BP423" s="67"/>
      <c r="BQ423" s="290"/>
      <c r="BR423" s="290"/>
      <c r="BS423" s="290"/>
      <c r="BT423" s="290"/>
      <c r="BU423" s="290"/>
      <c r="BV423" s="290"/>
      <c r="BW423" s="290"/>
      <c r="BX423" s="290"/>
      <c r="BY423" s="290"/>
      <c r="BZ423" s="290"/>
      <c r="CA423" s="290"/>
      <c r="CB423" s="290"/>
      <c r="CC423" s="290"/>
      <c r="CD423" s="290"/>
      <c r="CE423" s="290"/>
      <c r="CF423" s="290"/>
      <c r="CG423" s="290"/>
      <c r="CH423" s="290"/>
      <c r="CI423" s="290"/>
      <c r="CJ423" s="290"/>
      <c r="CK423" s="290"/>
      <c r="CL423" s="290"/>
      <c r="CM423" s="290"/>
      <c r="CN423" s="290"/>
      <c r="CO423" s="290"/>
      <c r="CP423" s="290"/>
      <c r="CQ423" s="290"/>
      <c r="CR423" s="290"/>
      <c r="CS423" s="290"/>
      <c r="CT423" s="290"/>
      <c r="CU423" s="290"/>
      <c r="CV423" s="290"/>
      <c r="CW423" s="290"/>
      <c r="CX423" s="290"/>
      <c r="CY423" s="290"/>
      <c r="CZ423" s="290"/>
      <c r="DA423" s="290"/>
    </row>
    <row r="424" spans="2:105">
      <c r="B424" s="251"/>
      <c r="BP424" s="67"/>
      <c r="BQ424" s="290"/>
      <c r="BR424" s="290"/>
      <c r="BS424" s="290"/>
      <c r="BT424" s="290"/>
      <c r="BU424" s="290"/>
      <c r="BV424" s="290"/>
      <c r="BW424" s="290"/>
      <c r="BX424" s="290"/>
      <c r="BY424" s="290"/>
      <c r="BZ424" s="290"/>
      <c r="CA424" s="290"/>
      <c r="CB424" s="290"/>
      <c r="CC424" s="290"/>
      <c r="CD424" s="290"/>
      <c r="CE424" s="290"/>
      <c r="CF424" s="290"/>
      <c r="CG424" s="290"/>
      <c r="CH424" s="290"/>
      <c r="CI424" s="290"/>
      <c r="CJ424" s="290"/>
      <c r="CK424" s="290"/>
      <c r="CL424" s="290"/>
      <c r="CM424" s="290"/>
      <c r="CN424" s="290"/>
      <c r="CO424" s="290"/>
      <c r="CP424" s="290"/>
      <c r="CQ424" s="290"/>
      <c r="CR424" s="290"/>
      <c r="CS424" s="290"/>
      <c r="CT424" s="290"/>
      <c r="CU424" s="290"/>
      <c r="CV424" s="290"/>
      <c r="CW424" s="290"/>
      <c r="CX424" s="290"/>
      <c r="CY424" s="290"/>
      <c r="CZ424" s="290"/>
      <c r="DA424" s="290"/>
    </row>
    <row r="425" spans="2:105">
      <c r="B425" s="251"/>
      <c r="BP425" s="67"/>
      <c r="BQ425" s="290"/>
      <c r="BR425" s="290"/>
      <c r="BS425" s="290"/>
      <c r="BT425" s="290"/>
      <c r="BU425" s="290"/>
      <c r="BV425" s="290"/>
      <c r="BW425" s="290"/>
      <c r="BX425" s="290"/>
      <c r="BY425" s="290"/>
      <c r="BZ425" s="290"/>
      <c r="CA425" s="290"/>
      <c r="CB425" s="290"/>
      <c r="CC425" s="290"/>
      <c r="CD425" s="290"/>
      <c r="CE425" s="290"/>
      <c r="CF425" s="290"/>
      <c r="CG425" s="290"/>
      <c r="CH425" s="290"/>
      <c r="CI425" s="290"/>
      <c r="CJ425" s="290"/>
      <c r="CK425" s="290"/>
      <c r="CL425" s="290"/>
      <c r="CM425" s="290"/>
      <c r="CN425" s="290"/>
      <c r="CO425" s="290"/>
      <c r="CP425" s="290"/>
      <c r="CQ425" s="290"/>
      <c r="CR425" s="290"/>
      <c r="CS425" s="290"/>
      <c r="CT425" s="290"/>
      <c r="CU425" s="290"/>
      <c r="CV425" s="290"/>
      <c r="CW425" s="290"/>
      <c r="CX425" s="290"/>
      <c r="CY425" s="290"/>
      <c r="CZ425" s="290"/>
      <c r="DA425" s="290"/>
    </row>
    <row r="426" spans="2:105">
      <c r="B426" s="251"/>
      <c r="BP426" s="67"/>
      <c r="BQ426" s="290"/>
      <c r="BR426" s="290"/>
      <c r="BS426" s="290"/>
      <c r="BT426" s="290"/>
      <c r="BU426" s="290"/>
      <c r="BV426" s="290"/>
      <c r="BW426" s="290"/>
      <c r="BX426" s="290"/>
      <c r="BY426" s="290"/>
      <c r="BZ426" s="290"/>
      <c r="CA426" s="290"/>
      <c r="CB426" s="290"/>
      <c r="CC426" s="290"/>
      <c r="CD426" s="290"/>
      <c r="CE426" s="290"/>
      <c r="CF426" s="290"/>
      <c r="CG426" s="290"/>
      <c r="CH426" s="290"/>
      <c r="CI426" s="290"/>
      <c r="CJ426" s="290"/>
      <c r="CK426" s="290"/>
      <c r="CL426" s="290"/>
      <c r="CM426" s="290"/>
      <c r="CN426" s="290"/>
      <c r="CO426" s="290"/>
      <c r="CP426" s="290"/>
      <c r="CQ426" s="290"/>
      <c r="CR426" s="290"/>
      <c r="CS426" s="290"/>
      <c r="CT426" s="290"/>
      <c r="CU426" s="290"/>
      <c r="CV426" s="290"/>
      <c r="CW426" s="290"/>
      <c r="CX426" s="290"/>
      <c r="CY426" s="290"/>
      <c r="CZ426" s="290"/>
      <c r="DA426" s="290"/>
    </row>
    <row r="427" spans="2:105">
      <c r="B427" s="251"/>
      <c r="BP427" s="67"/>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row>
    <row r="428" spans="2:105">
      <c r="B428" s="251"/>
      <c r="BP428" s="67"/>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row>
    <row r="429" spans="2:105">
      <c r="B429" s="251"/>
      <c r="BP429" s="67"/>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row>
    <row r="430" spans="2:105">
      <c r="B430" s="251"/>
      <c r="BP430" s="67"/>
      <c r="BQ430" s="290"/>
      <c r="BR430" s="290"/>
      <c r="BS430" s="290"/>
      <c r="BT430" s="290"/>
      <c r="BU430" s="290"/>
      <c r="BV430" s="290"/>
      <c r="BW430" s="290"/>
      <c r="BX430" s="290"/>
      <c r="BY430" s="290"/>
      <c r="BZ430" s="290"/>
      <c r="CA430" s="290"/>
      <c r="CB430" s="290"/>
      <c r="CC430" s="290"/>
      <c r="CD430" s="290"/>
      <c r="CE430" s="290"/>
      <c r="CF430" s="290"/>
      <c r="CG430" s="290"/>
      <c r="CH430" s="290"/>
      <c r="CI430" s="290"/>
      <c r="CJ430" s="290"/>
      <c r="CK430" s="290"/>
      <c r="CL430" s="290"/>
      <c r="CM430" s="290"/>
      <c r="CN430" s="290"/>
      <c r="CO430" s="290"/>
      <c r="CP430" s="290"/>
      <c r="CQ430" s="290"/>
      <c r="CR430" s="290"/>
      <c r="CS430" s="290"/>
      <c r="CT430" s="290"/>
      <c r="CU430" s="290"/>
      <c r="CV430" s="290"/>
      <c r="CW430" s="290"/>
      <c r="CX430" s="290"/>
      <c r="CY430" s="290"/>
      <c r="CZ430" s="290"/>
      <c r="DA430" s="290"/>
    </row>
    <row r="431" spans="2:105">
      <c r="B431" s="251"/>
      <c r="BP431" s="67"/>
      <c r="BQ431" s="290"/>
      <c r="BR431" s="290"/>
      <c r="BS431" s="290"/>
      <c r="BT431" s="290"/>
      <c r="BU431" s="290"/>
      <c r="BV431" s="290"/>
      <c r="BW431" s="290"/>
      <c r="BX431" s="290"/>
      <c r="BY431" s="290"/>
      <c r="BZ431" s="290"/>
      <c r="CA431" s="290"/>
      <c r="CB431" s="290"/>
      <c r="CC431" s="290"/>
      <c r="CD431" s="290"/>
      <c r="CE431" s="290"/>
      <c r="CF431" s="290"/>
      <c r="CG431" s="290"/>
      <c r="CH431" s="290"/>
      <c r="CI431" s="290"/>
      <c r="CJ431" s="290"/>
      <c r="CK431" s="290"/>
      <c r="CL431" s="290"/>
      <c r="CM431" s="290"/>
      <c r="CN431" s="290"/>
      <c r="CO431" s="290"/>
      <c r="CP431" s="290"/>
      <c r="CQ431" s="290"/>
      <c r="CR431" s="290"/>
      <c r="CS431" s="290"/>
      <c r="CT431" s="290"/>
      <c r="CU431" s="290"/>
      <c r="CV431" s="290"/>
      <c r="CW431" s="290"/>
      <c r="CX431" s="290"/>
      <c r="CY431" s="290"/>
      <c r="CZ431" s="290"/>
      <c r="DA431" s="290"/>
    </row>
    <row r="432" spans="2:105">
      <c r="B432" s="251"/>
      <c r="BP432" s="67"/>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row>
    <row r="433" spans="2:105">
      <c r="B433" s="251"/>
      <c r="BP433" s="67"/>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row>
    <row r="434" spans="2:105">
      <c r="B434" s="251"/>
      <c r="BP434" s="67"/>
      <c r="BQ434" s="290"/>
      <c r="BR434" s="290"/>
      <c r="BS434" s="290"/>
      <c r="BT434" s="290"/>
      <c r="BU434" s="290"/>
      <c r="BV434" s="290"/>
      <c r="BW434" s="290"/>
      <c r="BX434" s="290"/>
      <c r="BY434" s="290"/>
      <c r="BZ434" s="290"/>
      <c r="CA434" s="290"/>
      <c r="CB434" s="290"/>
      <c r="CC434" s="290"/>
      <c r="CD434" s="290"/>
      <c r="CE434" s="290"/>
      <c r="CF434" s="290"/>
      <c r="CG434" s="290"/>
      <c r="CH434" s="290"/>
      <c r="CI434" s="290"/>
      <c r="CJ434" s="290"/>
      <c r="CK434" s="290"/>
      <c r="CL434" s="290"/>
      <c r="CM434" s="290"/>
      <c r="CN434" s="290"/>
      <c r="CO434" s="290"/>
      <c r="CP434" s="290"/>
      <c r="CQ434" s="290"/>
      <c r="CR434" s="290"/>
      <c r="CS434" s="290"/>
      <c r="CT434" s="290"/>
      <c r="CU434" s="290"/>
      <c r="CV434" s="290"/>
      <c r="CW434" s="290"/>
      <c r="CX434" s="290"/>
      <c r="CY434" s="290"/>
      <c r="CZ434" s="290"/>
      <c r="DA434" s="290"/>
    </row>
    <row r="435" spans="2:105">
      <c r="B435" s="251"/>
      <c r="BP435" s="67"/>
      <c r="BQ435" s="290"/>
      <c r="BR435" s="290"/>
      <c r="BS435" s="290"/>
      <c r="BT435" s="290"/>
      <c r="BU435" s="290"/>
      <c r="BV435" s="290"/>
      <c r="BW435" s="290"/>
      <c r="BX435" s="290"/>
      <c r="BY435" s="290"/>
      <c r="BZ435" s="290"/>
      <c r="CA435" s="290"/>
      <c r="CB435" s="290"/>
      <c r="CC435" s="290"/>
      <c r="CD435" s="290"/>
      <c r="CE435" s="290"/>
      <c r="CF435" s="290"/>
      <c r="CG435" s="290"/>
      <c r="CH435" s="290"/>
      <c r="CI435" s="290"/>
      <c r="CJ435" s="290"/>
      <c r="CK435" s="290"/>
      <c r="CL435" s="290"/>
      <c r="CM435" s="290"/>
      <c r="CN435" s="290"/>
      <c r="CO435" s="290"/>
      <c r="CP435" s="290"/>
      <c r="CQ435" s="290"/>
      <c r="CR435" s="290"/>
      <c r="CS435" s="290"/>
      <c r="CT435" s="290"/>
      <c r="CU435" s="290"/>
      <c r="CV435" s="290"/>
      <c r="CW435" s="290"/>
      <c r="CX435" s="290"/>
      <c r="CY435" s="290"/>
      <c r="CZ435" s="290"/>
      <c r="DA435" s="290"/>
    </row>
    <row r="436" spans="2:105">
      <c r="B436" s="251"/>
      <c r="BP436" s="67"/>
      <c r="BQ436" s="290"/>
      <c r="BR436" s="290"/>
      <c r="BS436" s="290"/>
      <c r="BT436" s="290"/>
      <c r="BU436" s="290"/>
      <c r="BV436" s="290"/>
      <c r="BW436" s="290"/>
      <c r="BX436" s="290"/>
      <c r="BY436" s="290"/>
      <c r="BZ436" s="290"/>
      <c r="CA436" s="290"/>
      <c r="CB436" s="290"/>
      <c r="CC436" s="290"/>
      <c r="CD436" s="290"/>
      <c r="CE436" s="290"/>
      <c r="CF436" s="290"/>
      <c r="CG436" s="290"/>
      <c r="CH436" s="290"/>
      <c r="CI436" s="290"/>
      <c r="CJ436" s="290"/>
      <c r="CK436" s="290"/>
      <c r="CL436" s="290"/>
      <c r="CM436" s="290"/>
      <c r="CN436" s="290"/>
      <c r="CO436" s="290"/>
      <c r="CP436" s="290"/>
      <c r="CQ436" s="290"/>
      <c r="CR436" s="290"/>
      <c r="CS436" s="290"/>
      <c r="CT436" s="290"/>
      <c r="CU436" s="290"/>
      <c r="CV436" s="290"/>
      <c r="CW436" s="290"/>
      <c r="CX436" s="290"/>
      <c r="CY436" s="290"/>
      <c r="CZ436" s="290"/>
      <c r="DA436" s="290"/>
    </row>
    <row r="437" spans="2:105">
      <c r="B437" s="251"/>
      <c r="BP437" s="67"/>
      <c r="BQ437" s="290"/>
      <c r="BR437" s="290"/>
      <c r="BS437" s="290"/>
      <c r="BT437" s="290"/>
      <c r="BU437" s="290"/>
      <c r="BV437" s="290"/>
      <c r="BW437" s="290"/>
      <c r="BX437" s="290"/>
      <c r="BY437" s="290"/>
      <c r="BZ437" s="290"/>
      <c r="CA437" s="290"/>
      <c r="CB437" s="290"/>
      <c r="CC437" s="290"/>
      <c r="CD437" s="290"/>
      <c r="CE437" s="290"/>
      <c r="CF437" s="290"/>
      <c r="CG437" s="290"/>
      <c r="CH437" s="290"/>
      <c r="CI437" s="290"/>
      <c r="CJ437" s="290"/>
      <c r="CK437" s="290"/>
      <c r="CL437" s="290"/>
      <c r="CM437" s="290"/>
      <c r="CN437" s="290"/>
      <c r="CO437" s="290"/>
      <c r="CP437" s="290"/>
      <c r="CQ437" s="290"/>
      <c r="CR437" s="290"/>
      <c r="CS437" s="290"/>
      <c r="CT437" s="290"/>
      <c r="CU437" s="290"/>
      <c r="CV437" s="290"/>
      <c r="CW437" s="290"/>
      <c r="CX437" s="290"/>
      <c r="CY437" s="290"/>
      <c r="CZ437" s="290"/>
      <c r="DA437" s="290"/>
    </row>
    <row r="438" spans="2:105">
      <c r="B438" s="251"/>
      <c r="BP438" s="67"/>
      <c r="BQ438" s="290"/>
      <c r="BR438" s="290"/>
      <c r="BS438" s="290"/>
      <c r="BT438" s="290"/>
      <c r="BU438" s="290"/>
      <c r="BV438" s="290"/>
      <c r="BW438" s="290"/>
      <c r="BX438" s="290"/>
      <c r="BY438" s="290"/>
      <c r="BZ438" s="290"/>
      <c r="CA438" s="290"/>
      <c r="CB438" s="290"/>
      <c r="CC438" s="290"/>
      <c r="CD438" s="290"/>
      <c r="CE438" s="290"/>
      <c r="CF438" s="290"/>
      <c r="CG438" s="290"/>
      <c r="CH438" s="290"/>
      <c r="CI438" s="290"/>
      <c r="CJ438" s="290"/>
      <c r="CK438" s="290"/>
      <c r="CL438" s="290"/>
      <c r="CM438" s="290"/>
      <c r="CN438" s="290"/>
      <c r="CO438" s="290"/>
      <c r="CP438" s="290"/>
      <c r="CQ438" s="290"/>
      <c r="CR438" s="290"/>
      <c r="CS438" s="290"/>
      <c r="CT438" s="290"/>
      <c r="CU438" s="290"/>
      <c r="CV438" s="290"/>
      <c r="CW438" s="290"/>
      <c r="CX438" s="290"/>
      <c r="CY438" s="290"/>
      <c r="CZ438" s="290"/>
      <c r="DA438" s="290"/>
    </row>
    <row r="439" spans="2:105">
      <c r="B439" s="251"/>
      <c r="BP439" s="67"/>
      <c r="BQ439" s="290"/>
      <c r="BR439" s="290"/>
      <c r="BS439" s="290"/>
      <c r="BT439" s="290"/>
      <c r="BU439" s="290"/>
      <c r="BV439" s="290"/>
      <c r="BW439" s="290"/>
      <c r="BX439" s="290"/>
      <c r="BY439" s="290"/>
      <c r="BZ439" s="290"/>
      <c r="CA439" s="290"/>
      <c r="CB439" s="290"/>
      <c r="CC439" s="290"/>
      <c r="CD439" s="290"/>
      <c r="CE439" s="290"/>
      <c r="CF439" s="290"/>
      <c r="CG439" s="290"/>
      <c r="CH439" s="290"/>
      <c r="CI439" s="290"/>
      <c r="CJ439" s="290"/>
      <c r="CK439" s="290"/>
      <c r="CL439" s="290"/>
      <c r="CM439" s="290"/>
      <c r="CN439" s="290"/>
      <c r="CO439" s="290"/>
      <c r="CP439" s="290"/>
      <c r="CQ439" s="290"/>
      <c r="CR439" s="290"/>
      <c r="CS439" s="290"/>
      <c r="CT439" s="290"/>
      <c r="CU439" s="290"/>
      <c r="CV439" s="290"/>
      <c r="CW439" s="290"/>
      <c r="CX439" s="290"/>
      <c r="CY439" s="290"/>
      <c r="CZ439" s="290"/>
      <c r="DA439" s="290"/>
    </row>
    <row r="440" spans="2:105">
      <c r="B440" s="251"/>
      <c r="BP440" s="67"/>
      <c r="BQ440" s="290"/>
      <c r="BR440" s="290"/>
      <c r="BS440" s="290"/>
      <c r="BT440" s="290"/>
      <c r="BU440" s="290"/>
      <c r="BV440" s="290"/>
      <c r="BW440" s="290"/>
      <c r="BX440" s="290"/>
      <c r="BY440" s="290"/>
      <c r="BZ440" s="290"/>
      <c r="CA440" s="290"/>
      <c r="CB440" s="290"/>
      <c r="CC440" s="290"/>
      <c r="CD440" s="290"/>
      <c r="CE440" s="290"/>
      <c r="CF440" s="290"/>
      <c r="CG440" s="290"/>
      <c r="CH440" s="290"/>
      <c r="CI440" s="290"/>
      <c r="CJ440" s="290"/>
      <c r="CK440" s="290"/>
      <c r="CL440" s="290"/>
      <c r="CM440" s="290"/>
      <c r="CN440" s="290"/>
      <c r="CO440" s="290"/>
      <c r="CP440" s="290"/>
      <c r="CQ440" s="290"/>
      <c r="CR440" s="290"/>
      <c r="CS440" s="290"/>
      <c r="CT440" s="290"/>
      <c r="CU440" s="290"/>
      <c r="CV440" s="290"/>
      <c r="CW440" s="290"/>
      <c r="CX440" s="290"/>
      <c r="CY440" s="290"/>
      <c r="CZ440" s="290"/>
      <c r="DA440" s="290"/>
    </row>
    <row r="441" spans="2:105">
      <c r="B441" s="251"/>
      <c r="BP441" s="67"/>
      <c r="BQ441" s="290"/>
      <c r="BR441" s="290"/>
      <c r="BS441" s="290"/>
      <c r="BT441" s="290"/>
      <c r="BU441" s="290"/>
      <c r="BV441" s="290"/>
      <c r="BW441" s="290"/>
      <c r="BX441" s="290"/>
      <c r="BY441" s="290"/>
      <c r="BZ441" s="290"/>
      <c r="CA441" s="290"/>
      <c r="CB441" s="290"/>
      <c r="CC441" s="290"/>
      <c r="CD441" s="290"/>
      <c r="CE441" s="290"/>
      <c r="CF441" s="290"/>
      <c r="CG441" s="290"/>
      <c r="CH441" s="290"/>
      <c r="CI441" s="290"/>
      <c r="CJ441" s="290"/>
      <c r="CK441" s="290"/>
      <c r="CL441" s="290"/>
      <c r="CM441" s="290"/>
      <c r="CN441" s="290"/>
      <c r="CO441" s="290"/>
      <c r="CP441" s="290"/>
      <c r="CQ441" s="290"/>
      <c r="CR441" s="290"/>
      <c r="CS441" s="290"/>
      <c r="CT441" s="290"/>
      <c r="CU441" s="290"/>
      <c r="CV441" s="290"/>
      <c r="CW441" s="290"/>
      <c r="CX441" s="290"/>
      <c r="CY441" s="290"/>
      <c r="CZ441" s="290"/>
      <c r="DA441" s="290"/>
    </row>
    <row r="442" spans="2:105">
      <c r="B442" s="251"/>
      <c r="BP442" s="67"/>
      <c r="BQ442" s="290"/>
      <c r="BR442" s="290"/>
      <c r="BS442" s="290"/>
      <c r="BT442" s="290"/>
      <c r="BU442" s="290"/>
      <c r="BV442" s="290"/>
      <c r="BW442" s="290"/>
      <c r="BX442" s="290"/>
      <c r="BY442" s="290"/>
      <c r="BZ442" s="290"/>
      <c r="CA442" s="290"/>
      <c r="CB442" s="290"/>
      <c r="CC442" s="290"/>
      <c r="CD442" s="290"/>
      <c r="CE442" s="290"/>
      <c r="CF442" s="290"/>
      <c r="CG442" s="290"/>
      <c r="CH442" s="290"/>
      <c r="CI442" s="290"/>
      <c r="CJ442" s="290"/>
      <c r="CK442" s="290"/>
      <c r="CL442" s="290"/>
      <c r="CM442" s="290"/>
      <c r="CN442" s="290"/>
      <c r="CO442" s="290"/>
      <c r="CP442" s="290"/>
      <c r="CQ442" s="290"/>
      <c r="CR442" s="290"/>
      <c r="CS442" s="290"/>
      <c r="CT442" s="290"/>
      <c r="CU442" s="290"/>
      <c r="CV442" s="290"/>
      <c r="CW442" s="290"/>
      <c r="CX442" s="290"/>
      <c r="CY442" s="290"/>
      <c r="CZ442" s="290"/>
      <c r="DA442" s="290"/>
    </row>
    <row r="443" spans="2:105">
      <c r="B443" s="251"/>
      <c r="BP443" s="67"/>
      <c r="BQ443" s="290"/>
      <c r="BR443" s="290"/>
      <c r="BS443" s="290"/>
      <c r="BT443" s="290"/>
      <c r="BU443" s="290"/>
      <c r="BV443" s="290"/>
      <c r="BW443" s="290"/>
      <c r="BX443" s="290"/>
      <c r="BY443" s="290"/>
      <c r="BZ443" s="290"/>
      <c r="CA443" s="290"/>
      <c r="CB443" s="290"/>
      <c r="CC443" s="290"/>
      <c r="CD443" s="290"/>
      <c r="CE443" s="290"/>
      <c r="CF443" s="290"/>
      <c r="CG443" s="290"/>
      <c r="CH443" s="290"/>
      <c r="CI443" s="290"/>
      <c r="CJ443" s="290"/>
      <c r="CK443" s="290"/>
      <c r="CL443" s="290"/>
      <c r="CM443" s="290"/>
      <c r="CN443" s="290"/>
      <c r="CO443" s="290"/>
      <c r="CP443" s="290"/>
      <c r="CQ443" s="290"/>
      <c r="CR443" s="290"/>
      <c r="CS443" s="290"/>
      <c r="CT443" s="290"/>
      <c r="CU443" s="290"/>
      <c r="CV443" s="290"/>
      <c r="CW443" s="290"/>
      <c r="CX443" s="290"/>
      <c r="CY443" s="290"/>
      <c r="CZ443" s="290"/>
      <c r="DA443" s="290"/>
    </row>
    <row r="444" spans="2:105">
      <c r="B444" s="251"/>
      <c r="BP444" s="67"/>
      <c r="BQ444" s="290"/>
      <c r="BR444" s="290"/>
      <c r="BS444" s="290"/>
      <c r="BT444" s="290"/>
      <c r="BU444" s="290"/>
      <c r="BV444" s="290"/>
      <c r="BW444" s="290"/>
      <c r="BX444" s="290"/>
      <c r="BY444" s="290"/>
      <c r="BZ444" s="290"/>
      <c r="CA444" s="290"/>
      <c r="CB444" s="290"/>
      <c r="CC444" s="290"/>
      <c r="CD444" s="290"/>
      <c r="CE444" s="290"/>
      <c r="CF444" s="290"/>
      <c r="CG444" s="290"/>
      <c r="CH444" s="290"/>
      <c r="CI444" s="290"/>
      <c r="CJ444" s="290"/>
      <c r="CK444" s="290"/>
      <c r="CL444" s="290"/>
      <c r="CM444" s="290"/>
      <c r="CN444" s="290"/>
      <c r="CO444" s="290"/>
      <c r="CP444" s="290"/>
      <c r="CQ444" s="290"/>
      <c r="CR444" s="290"/>
      <c r="CS444" s="290"/>
      <c r="CT444" s="290"/>
      <c r="CU444" s="290"/>
      <c r="CV444" s="290"/>
      <c r="CW444" s="290"/>
      <c r="CX444" s="290"/>
      <c r="CY444" s="290"/>
      <c r="CZ444" s="290"/>
      <c r="DA444" s="290"/>
    </row>
    <row r="445" spans="2:105">
      <c r="B445" s="251"/>
      <c r="BP445" s="67"/>
      <c r="BQ445" s="290"/>
      <c r="BR445" s="290"/>
      <c r="BS445" s="290"/>
      <c r="BT445" s="290"/>
      <c r="BU445" s="290"/>
      <c r="BV445" s="290"/>
      <c r="BW445" s="290"/>
      <c r="BX445" s="290"/>
      <c r="BY445" s="290"/>
      <c r="BZ445" s="290"/>
      <c r="CA445" s="290"/>
      <c r="CB445" s="290"/>
      <c r="CC445" s="290"/>
      <c r="CD445" s="290"/>
      <c r="CE445" s="290"/>
      <c r="CF445" s="290"/>
      <c r="CG445" s="290"/>
      <c r="CH445" s="290"/>
      <c r="CI445" s="290"/>
      <c r="CJ445" s="290"/>
      <c r="CK445" s="290"/>
      <c r="CL445" s="290"/>
      <c r="CM445" s="290"/>
      <c r="CN445" s="290"/>
      <c r="CO445" s="290"/>
      <c r="CP445" s="290"/>
      <c r="CQ445" s="290"/>
      <c r="CR445" s="290"/>
      <c r="CS445" s="290"/>
      <c r="CT445" s="290"/>
      <c r="CU445" s="290"/>
      <c r="CV445" s="290"/>
      <c r="CW445" s="290"/>
      <c r="CX445" s="290"/>
      <c r="CY445" s="290"/>
      <c r="CZ445" s="290"/>
      <c r="DA445" s="290"/>
    </row>
    <row r="446" spans="2:105">
      <c r="B446" s="251"/>
      <c r="BP446" s="67"/>
      <c r="BQ446" s="290"/>
      <c r="BR446" s="290"/>
      <c r="BS446" s="290"/>
      <c r="BT446" s="290"/>
      <c r="BU446" s="290"/>
      <c r="BV446" s="290"/>
      <c r="BW446" s="290"/>
      <c r="BX446" s="290"/>
      <c r="BY446" s="290"/>
      <c r="BZ446" s="290"/>
      <c r="CA446" s="290"/>
      <c r="CB446" s="290"/>
      <c r="CC446" s="290"/>
      <c r="CD446" s="290"/>
      <c r="CE446" s="290"/>
      <c r="CF446" s="290"/>
      <c r="CG446" s="290"/>
      <c r="CH446" s="290"/>
      <c r="CI446" s="290"/>
      <c r="CJ446" s="290"/>
      <c r="CK446" s="290"/>
      <c r="CL446" s="290"/>
      <c r="CM446" s="290"/>
      <c r="CN446" s="290"/>
      <c r="CO446" s="290"/>
      <c r="CP446" s="290"/>
      <c r="CQ446" s="290"/>
      <c r="CR446" s="290"/>
      <c r="CS446" s="290"/>
      <c r="CT446" s="290"/>
      <c r="CU446" s="290"/>
      <c r="CV446" s="290"/>
      <c r="CW446" s="290"/>
      <c r="CX446" s="290"/>
      <c r="CY446" s="290"/>
      <c r="CZ446" s="290"/>
      <c r="DA446" s="290"/>
    </row>
    <row r="447" spans="2:105">
      <c r="B447" s="251"/>
      <c r="BP447" s="67"/>
      <c r="BQ447" s="290"/>
      <c r="BR447" s="290"/>
      <c r="BS447" s="290"/>
      <c r="BT447" s="290"/>
      <c r="BU447" s="290"/>
      <c r="BV447" s="290"/>
      <c r="BW447" s="290"/>
      <c r="BX447" s="290"/>
      <c r="BY447" s="290"/>
      <c r="BZ447" s="290"/>
      <c r="CA447" s="290"/>
      <c r="CB447" s="290"/>
      <c r="CC447" s="290"/>
      <c r="CD447" s="290"/>
      <c r="CE447" s="290"/>
      <c r="CF447" s="290"/>
      <c r="CG447" s="290"/>
      <c r="CH447" s="290"/>
      <c r="CI447" s="290"/>
      <c r="CJ447" s="290"/>
      <c r="CK447" s="290"/>
      <c r="CL447" s="290"/>
      <c r="CM447" s="290"/>
      <c r="CN447" s="290"/>
      <c r="CO447" s="290"/>
      <c r="CP447" s="290"/>
      <c r="CQ447" s="290"/>
      <c r="CR447" s="290"/>
      <c r="CS447" s="290"/>
      <c r="CT447" s="290"/>
      <c r="CU447" s="290"/>
      <c r="CV447" s="290"/>
      <c r="CW447" s="290"/>
      <c r="CX447" s="290"/>
      <c r="CY447" s="290"/>
      <c r="CZ447" s="290"/>
      <c r="DA447" s="290"/>
    </row>
    <row r="448" spans="2:105">
      <c r="B448" s="251"/>
      <c r="BP448" s="67"/>
      <c r="BQ448" s="290"/>
      <c r="BR448" s="290"/>
      <c r="BS448" s="290"/>
      <c r="BT448" s="290"/>
      <c r="BU448" s="290"/>
      <c r="BV448" s="290"/>
      <c r="BW448" s="290"/>
      <c r="BX448" s="290"/>
      <c r="BY448" s="290"/>
      <c r="BZ448" s="290"/>
      <c r="CA448" s="290"/>
      <c r="CB448" s="290"/>
      <c r="CC448" s="290"/>
      <c r="CD448" s="290"/>
      <c r="CE448" s="290"/>
      <c r="CF448" s="290"/>
      <c r="CG448" s="290"/>
      <c r="CH448" s="290"/>
      <c r="CI448" s="290"/>
      <c r="CJ448" s="290"/>
      <c r="CK448" s="290"/>
      <c r="CL448" s="290"/>
      <c r="CM448" s="290"/>
      <c r="CN448" s="290"/>
      <c r="CO448" s="290"/>
      <c r="CP448" s="290"/>
      <c r="CQ448" s="290"/>
      <c r="CR448" s="290"/>
      <c r="CS448" s="290"/>
      <c r="CT448" s="290"/>
      <c r="CU448" s="290"/>
      <c r="CV448" s="290"/>
      <c r="CW448" s="290"/>
      <c r="CX448" s="290"/>
      <c r="CY448" s="290"/>
      <c r="CZ448" s="290"/>
      <c r="DA448" s="290"/>
    </row>
    <row r="449" spans="2:105">
      <c r="B449" s="251"/>
      <c r="BP449" s="67"/>
      <c r="BQ449" s="290"/>
      <c r="BR449" s="290"/>
      <c r="BS449" s="290"/>
      <c r="BT449" s="290"/>
      <c r="BU449" s="290"/>
      <c r="BV449" s="290"/>
      <c r="BW449" s="290"/>
      <c r="BX449" s="290"/>
      <c r="BY449" s="290"/>
      <c r="BZ449" s="290"/>
      <c r="CA449" s="290"/>
      <c r="CB449" s="290"/>
      <c r="CC449" s="290"/>
      <c r="CD449" s="290"/>
      <c r="CE449" s="290"/>
      <c r="CF449" s="290"/>
      <c r="CG449" s="290"/>
      <c r="CH449" s="290"/>
      <c r="CI449" s="290"/>
      <c r="CJ449" s="290"/>
      <c r="CK449" s="290"/>
      <c r="CL449" s="290"/>
      <c r="CM449" s="290"/>
      <c r="CN449" s="290"/>
      <c r="CO449" s="290"/>
      <c r="CP449" s="290"/>
      <c r="CQ449" s="290"/>
      <c r="CR449" s="290"/>
      <c r="CS449" s="290"/>
      <c r="CT449" s="290"/>
      <c r="CU449" s="290"/>
      <c r="CV449" s="290"/>
      <c r="CW449" s="290"/>
      <c r="CX449" s="290"/>
      <c r="CY449" s="290"/>
      <c r="CZ449" s="290"/>
      <c r="DA449" s="290"/>
    </row>
    <row r="450" spans="2:105">
      <c r="B450" s="251"/>
      <c r="BP450" s="67"/>
      <c r="BQ450" s="290"/>
      <c r="BR450" s="290"/>
      <c r="BS450" s="290"/>
      <c r="BT450" s="290"/>
      <c r="BU450" s="290"/>
      <c r="BV450" s="290"/>
      <c r="BW450" s="290"/>
      <c r="BX450" s="290"/>
      <c r="BY450" s="290"/>
      <c r="BZ450" s="290"/>
      <c r="CA450" s="290"/>
      <c r="CB450" s="290"/>
      <c r="CC450" s="290"/>
      <c r="CD450" s="290"/>
      <c r="CE450" s="290"/>
      <c r="CF450" s="290"/>
      <c r="CG450" s="290"/>
      <c r="CH450" s="290"/>
      <c r="CI450" s="290"/>
      <c r="CJ450" s="290"/>
      <c r="CK450" s="290"/>
      <c r="CL450" s="290"/>
      <c r="CM450" s="290"/>
      <c r="CN450" s="290"/>
      <c r="CO450" s="290"/>
      <c r="CP450" s="290"/>
      <c r="CQ450" s="290"/>
      <c r="CR450" s="290"/>
      <c r="CS450" s="290"/>
      <c r="CT450" s="290"/>
      <c r="CU450" s="290"/>
      <c r="CV450" s="290"/>
      <c r="CW450" s="290"/>
      <c r="CX450" s="290"/>
      <c r="CY450" s="290"/>
      <c r="CZ450" s="290"/>
      <c r="DA450" s="290"/>
    </row>
    <row r="451" spans="2:105">
      <c r="B451" s="251"/>
      <c r="BP451" s="67"/>
      <c r="BQ451" s="290"/>
      <c r="BR451" s="290"/>
      <c r="BS451" s="290"/>
      <c r="BT451" s="290"/>
      <c r="BU451" s="290"/>
      <c r="BV451" s="290"/>
      <c r="BW451" s="290"/>
      <c r="BX451" s="290"/>
      <c r="BY451" s="290"/>
      <c r="BZ451" s="290"/>
      <c r="CA451" s="290"/>
      <c r="CB451" s="290"/>
      <c r="CC451" s="290"/>
      <c r="CD451" s="290"/>
      <c r="CE451" s="290"/>
      <c r="CF451" s="290"/>
      <c r="CG451" s="290"/>
      <c r="CH451" s="290"/>
      <c r="CI451" s="290"/>
      <c r="CJ451" s="290"/>
      <c r="CK451" s="290"/>
      <c r="CL451" s="290"/>
      <c r="CM451" s="290"/>
      <c r="CN451" s="290"/>
      <c r="CO451" s="290"/>
      <c r="CP451" s="290"/>
      <c r="CQ451" s="290"/>
      <c r="CR451" s="290"/>
      <c r="CS451" s="290"/>
      <c r="CT451" s="290"/>
      <c r="CU451" s="290"/>
      <c r="CV451" s="290"/>
      <c r="CW451" s="290"/>
      <c r="CX451" s="290"/>
      <c r="CY451" s="290"/>
      <c r="CZ451" s="290"/>
      <c r="DA451" s="290"/>
    </row>
    <row r="452" spans="2:105">
      <c r="B452" s="251"/>
      <c r="BP452" s="67"/>
      <c r="BQ452" s="290"/>
      <c r="BR452" s="290"/>
      <c r="BS452" s="290"/>
      <c r="BT452" s="290"/>
      <c r="BU452" s="290"/>
      <c r="BV452" s="290"/>
      <c r="BW452" s="290"/>
      <c r="BX452" s="290"/>
      <c r="BY452" s="290"/>
      <c r="BZ452" s="290"/>
      <c r="CA452" s="290"/>
      <c r="CB452" s="290"/>
      <c r="CC452" s="290"/>
      <c r="CD452" s="290"/>
      <c r="CE452" s="290"/>
      <c r="CF452" s="290"/>
      <c r="CG452" s="290"/>
      <c r="CH452" s="290"/>
      <c r="CI452" s="290"/>
      <c r="CJ452" s="290"/>
      <c r="CK452" s="290"/>
      <c r="CL452" s="290"/>
      <c r="CM452" s="290"/>
      <c r="CN452" s="290"/>
      <c r="CO452" s="290"/>
      <c r="CP452" s="290"/>
      <c r="CQ452" s="290"/>
      <c r="CR452" s="290"/>
      <c r="CS452" s="290"/>
      <c r="CT452" s="290"/>
      <c r="CU452" s="290"/>
      <c r="CV452" s="290"/>
      <c r="CW452" s="290"/>
      <c r="CX452" s="290"/>
      <c r="CY452" s="290"/>
      <c r="CZ452" s="290"/>
      <c r="DA452" s="290"/>
    </row>
    <row r="453" spans="2:105">
      <c r="B453" s="251"/>
      <c r="BP453" s="67"/>
      <c r="BQ453" s="290"/>
      <c r="BR453" s="290"/>
      <c r="BS453" s="290"/>
      <c r="BT453" s="290"/>
      <c r="BU453" s="290"/>
      <c r="BV453" s="290"/>
      <c r="BW453" s="290"/>
      <c r="BX453" s="290"/>
      <c r="BY453" s="290"/>
      <c r="BZ453" s="290"/>
      <c r="CA453" s="290"/>
      <c r="CB453" s="290"/>
      <c r="CC453" s="290"/>
      <c r="CD453" s="290"/>
      <c r="CE453" s="290"/>
      <c r="CF453" s="290"/>
      <c r="CG453" s="290"/>
      <c r="CH453" s="290"/>
      <c r="CI453" s="290"/>
      <c r="CJ453" s="290"/>
      <c r="CK453" s="290"/>
      <c r="CL453" s="290"/>
      <c r="CM453" s="290"/>
      <c r="CN453" s="290"/>
      <c r="CO453" s="290"/>
      <c r="CP453" s="290"/>
      <c r="CQ453" s="290"/>
      <c r="CR453" s="290"/>
      <c r="CS453" s="290"/>
      <c r="CT453" s="290"/>
      <c r="CU453" s="290"/>
      <c r="CV453" s="290"/>
      <c r="CW453" s="290"/>
      <c r="CX453" s="290"/>
      <c r="CY453" s="290"/>
      <c r="CZ453" s="290"/>
      <c r="DA453" s="290"/>
    </row>
    <row r="454" spans="2:105">
      <c r="B454" s="251"/>
      <c r="BP454" s="67"/>
      <c r="BQ454" s="290"/>
      <c r="BR454" s="290"/>
      <c r="BS454" s="290"/>
      <c r="BT454" s="290"/>
      <c r="BU454" s="290"/>
      <c r="BV454" s="290"/>
      <c r="BW454" s="290"/>
      <c r="BX454" s="290"/>
      <c r="BY454" s="290"/>
      <c r="BZ454" s="290"/>
      <c r="CA454" s="290"/>
      <c r="CB454" s="290"/>
      <c r="CC454" s="290"/>
      <c r="CD454" s="290"/>
      <c r="CE454" s="290"/>
      <c r="CF454" s="290"/>
      <c r="CG454" s="290"/>
      <c r="CH454" s="290"/>
      <c r="CI454" s="290"/>
      <c r="CJ454" s="290"/>
      <c r="CK454" s="290"/>
      <c r="CL454" s="290"/>
      <c r="CM454" s="290"/>
      <c r="CN454" s="290"/>
      <c r="CO454" s="290"/>
      <c r="CP454" s="290"/>
      <c r="CQ454" s="290"/>
      <c r="CR454" s="290"/>
      <c r="CS454" s="290"/>
      <c r="CT454" s="290"/>
      <c r="CU454" s="290"/>
      <c r="CV454" s="290"/>
      <c r="CW454" s="290"/>
      <c r="CX454" s="290"/>
      <c r="CY454" s="290"/>
      <c r="CZ454" s="290"/>
      <c r="DA454" s="290"/>
    </row>
    <row r="455" spans="2:105">
      <c r="B455" s="251"/>
      <c r="BP455" s="67"/>
      <c r="BQ455" s="290"/>
      <c r="BR455" s="290"/>
      <c r="BS455" s="290"/>
      <c r="BT455" s="290"/>
      <c r="BU455" s="290"/>
      <c r="BV455" s="290"/>
      <c r="BW455" s="290"/>
      <c r="BX455" s="290"/>
      <c r="BY455" s="290"/>
      <c r="BZ455" s="290"/>
      <c r="CA455" s="290"/>
      <c r="CB455" s="290"/>
      <c r="CC455" s="290"/>
      <c r="CD455" s="290"/>
      <c r="CE455" s="290"/>
      <c r="CF455" s="290"/>
      <c r="CG455" s="290"/>
      <c r="CH455" s="290"/>
      <c r="CI455" s="290"/>
      <c r="CJ455" s="290"/>
      <c r="CK455" s="290"/>
      <c r="CL455" s="290"/>
      <c r="CM455" s="290"/>
      <c r="CN455" s="290"/>
      <c r="CO455" s="290"/>
      <c r="CP455" s="290"/>
      <c r="CQ455" s="290"/>
      <c r="CR455" s="290"/>
      <c r="CS455" s="290"/>
      <c r="CT455" s="290"/>
      <c r="CU455" s="290"/>
      <c r="CV455" s="290"/>
      <c r="CW455" s="290"/>
      <c r="CX455" s="290"/>
      <c r="CY455" s="290"/>
      <c r="CZ455" s="290"/>
      <c r="DA455" s="290"/>
    </row>
    <row r="456" spans="2:105">
      <c r="B456" s="251"/>
      <c r="BP456" s="67"/>
      <c r="BQ456" s="290"/>
      <c r="BR456" s="290"/>
      <c r="BS456" s="290"/>
      <c r="BT456" s="290"/>
      <c r="BU456" s="290"/>
      <c r="BV456" s="290"/>
      <c r="BW456" s="290"/>
      <c r="BX456" s="290"/>
      <c r="BY456" s="290"/>
      <c r="BZ456" s="290"/>
      <c r="CA456" s="290"/>
      <c r="CB456" s="290"/>
      <c r="CC456" s="290"/>
      <c r="CD456" s="290"/>
      <c r="CE456" s="290"/>
      <c r="CF456" s="290"/>
      <c r="CG456" s="290"/>
      <c r="CH456" s="290"/>
      <c r="CI456" s="290"/>
      <c r="CJ456" s="290"/>
      <c r="CK456" s="290"/>
      <c r="CL456" s="290"/>
      <c r="CM456" s="290"/>
      <c r="CN456" s="290"/>
      <c r="CO456" s="290"/>
      <c r="CP456" s="290"/>
      <c r="CQ456" s="290"/>
      <c r="CR456" s="290"/>
      <c r="CS456" s="290"/>
      <c r="CT456" s="290"/>
      <c r="CU456" s="290"/>
      <c r="CV456" s="290"/>
      <c r="CW456" s="290"/>
      <c r="CX456" s="290"/>
      <c r="CY456" s="290"/>
      <c r="CZ456" s="290"/>
      <c r="DA456" s="290"/>
    </row>
    <row r="457" spans="2:105">
      <c r="B457" s="251"/>
      <c r="BP457" s="67"/>
      <c r="BQ457" s="290"/>
      <c r="BR457" s="290"/>
      <c r="BS457" s="290"/>
      <c r="BT457" s="290"/>
      <c r="BU457" s="290"/>
      <c r="BV457" s="290"/>
      <c r="BW457" s="290"/>
      <c r="BX457" s="290"/>
      <c r="BY457" s="290"/>
      <c r="BZ457" s="290"/>
      <c r="CA457" s="290"/>
      <c r="CB457" s="290"/>
      <c r="CC457" s="290"/>
      <c r="CD457" s="290"/>
      <c r="CE457" s="290"/>
      <c r="CF457" s="290"/>
      <c r="CG457" s="290"/>
      <c r="CH457" s="290"/>
      <c r="CI457" s="290"/>
      <c r="CJ457" s="290"/>
      <c r="CK457" s="290"/>
      <c r="CL457" s="290"/>
      <c r="CM457" s="290"/>
      <c r="CN457" s="290"/>
      <c r="CO457" s="290"/>
      <c r="CP457" s="290"/>
      <c r="CQ457" s="290"/>
      <c r="CR457" s="290"/>
      <c r="CS457" s="290"/>
      <c r="CT457" s="290"/>
      <c r="CU457" s="290"/>
      <c r="CV457" s="290"/>
      <c r="CW457" s="290"/>
      <c r="CX457" s="290"/>
      <c r="CY457" s="290"/>
      <c r="CZ457" s="290"/>
      <c r="DA457" s="290"/>
    </row>
    <row r="458" spans="2:105">
      <c r="B458" s="251"/>
      <c r="BP458" s="67"/>
      <c r="BQ458" s="290"/>
      <c r="BR458" s="290"/>
      <c r="BS458" s="290"/>
      <c r="BT458" s="290"/>
      <c r="BU458" s="290"/>
      <c r="BV458" s="290"/>
      <c r="BW458" s="290"/>
      <c r="BX458" s="290"/>
      <c r="BY458" s="290"/>
      <c r="BZ458" s="290"/>
      <c r="CA458" s="290"/>
      <c r="CB458" s="290"/>
      <c r="CC458" s="290"/>
      <c r="CD458" s="290"/>
      <c r="CE458" s="290"/>
      <c r="CF458" s="290"/>
      <c r="CG458" s="290"/>
      <c r="CH458" s="290"/>
      <c r="CI458" s="290"/>
      <c r="CJ458" s="290"/>
      <c r="CK458" s="290"/>
      <c r="CL458" s="290"/>
      <c r="CM458" s="290"/>
      <c r="CN458" s="290"/>
      <c r="CO458" s="290"/>
      <c r="CP458" s="290"/>
      <c r="CQ458" s="290"/>
      <c r="CR458" s="290"/>
      <c r="CS458" s="290"/>
      <c r="CT458" s="290"/>
      <c r="CU458" s="290"/>
      <c r="CV458" s="290"/>
      <c r="CW458" s="290"/>
      <c r="CX458" s="290"/>
      <c r="CY458" s="290"/>
      <c r="CZ458" s="290"/>
      <c r="DA458" s="290"/>
    </row>
    <row r="459" spans="2:105">
      <c r="B459" s="251"/>
      <c r="BP459" s="67"/>
      <c r="BQ459" s="290"/>
      <c r="BR459" s="290"/>
      <c r="BS459" s="290"/>
      <c r="BT459" s="290"/>
      <c r="BU459" s="290"/>
      <c r="BV459" s="290"/>
      <c r="BW459" s="290"/>
      <c r="BX459" s="290"/>
      <c r="BY459" s="290"/>
      <c r="BZ459" s="290"/>
      <c r="CA459" s="290"/>
      <c r="CB459" s="290"/>
      <c r="CC459" s="290"/>
      <c r="CD459" s="290"/>
      <c r="CE459" s="290"/>
      <c r="CF459" s="290"/>
      <c r="CG459" s="290"/>
      <c r="CH459" s="290"/>
      <c r="CI459" s="290"/>
      <c r="CJ459" s="290"/>
      <c r="CK459" s="290"/>
      <c r="CL459" s="290"/>
      <c r="CM459" s="290"/>
      <c r="CN459" s="290"/>
      <c r="CO459" s="290"/>
      <c r="CP459" s="290"/>
      <c r="CQ459" s="290"/>
      <c r="CR459" s="290"/>
      <c r="CS459" s="290"/>
      <c r="CT459" s="290"/>
      <c r="CU459" s="290"/>
      <c r="CV459" s="290"/>
      <c r="CW459" s="290"/>
      <c r="CX459" s="290"/>
      <c r="CY459" s="290"/>
      <c r="CZ459" s="290"/>
      <c r="DA459" s="290"/>
    </row>
    <row r="460" spans="2:105">
      <c r="B460" s="251"/>
      <c r="BP460" s="67"/>
      <c r="BQ460" s="290"/>
      <c r="BR460" s="290"/>
      <c r="BS460" s="290"/>
      <c r="BT460" s="290"/>
      <c r="BU460" s="290"/>
      <c r="BV460" s="290"/>
      <c r="BW460" s="290"/>
      <c r="BX460" s="290"/>
      <c r="BY460" s="290"/>
      <c r="BZ460" s="290"/>
      <c r="CA460" s="290"/>
      <c r="CB460" s="290"/>
      <c r="CC460" s="290"/>
      <c r="CD460" s="290"/>
      <c r="CE460" s="290"/>
      <c r="CF460" s="290"/>
      <c r="CG460" s="290"/>
      <c r="CH460" s="290"/>
      <c r="CI460" s="290"/>
      <c r="CJ460" s="290"/>
      <c r="CK460" s="290"/>
      <c r="CL460" s="290"/>
      <c r="CM460" s="290"/>
      <c r="CN460" s="290"/>
      <c r="CO460" s="290"/>
      <c r="CP460" s="290"/>
      <c r="CQ460" s="290"/>
      <c r="CR460" s="290"/>
      <c r="CS460" s="290"/>
      <c r="CT460" s="290"/>
      <c r="CU460" s="290"/>
      <c r="CV460" s="290"/>
      <c r="CW460" s="290"/>
      <c r="CX460" s="290"/>
      <c r="CY460" s="290"/>
      <c r="CZ460" s="290"/>
      <c r="DA460" s="290"/>
    </row>
    <row r="461" spans="2:105">
      <c r="B461" s="251"/>
      <c r="BP461" s="67"/>
      <c r="BQ461" s="290"/>
      <c r="BR461" s="290"/>
      <c r="BS461" s="290"/>
      <c r="BT461" s="290"/>
      <c r="BU461" s="290"/>
      <c r="BV461" s="290"/>
      <c r="BW461" s="290"/>
      <c r="BX461" s="290"/>
      <c r="BY461" s="290"/>
      <c r="BZ461" s="290"/>
      <c r="CA461" s="290"/>
      <c r="CB461" s="290"/>
      <c r="CC461" s="290"/>
      <c r="CD461" s="290"/>
      <c r="CE461" s="290"/>
      <c r="CF461" s="290"/>
      <c r="CG461" s="290"/>
      <c r="CH461" s="290"/>
      <c r="CI461" s="290"/>
      <c r="CJ461" s="290"/>
      <c r="CK461" s="290"/>
      <c r="CL461" s="290"/>
      <c r="CM461" s="290"/>
      <c r="CN461" s="290"/>
      <c r="CO461" s="290"/>
      <c r="CP461" s="290"/>
      <c r="CQ461" s="290"/>
      <c r="CR461" s="290"/>
      <c r="CS461" s="290"/>
      <c r="CT461" s="290"/>
      <c r="CU461" s="290"/>
      <c r="CV461" s="290"/>
      <c r="CW461" s="290"/>
      <c r="CX461" s="290"/>
      <c r="CY461" s="290"/>
      <c r="CZ461" s="290"/>
      <c r="DA461" s="290"/>
    </row>
    <row r="462" spans="2:105">
      <c r="B462" s="251"/>
      <c r="BP462" s="67"/>
      <c r="BQ462" s="290"/>
      <c r="BR462" s="290"/>
      <c r="BS462" s="290"/>
      <c r="BT462" s="290"/>
      <c r="BU462" s="290"/>
      <c r="BV462" s="290"/>
      <c r="BW462" s="290"/>
      <c r="BX462" s="290"/>
      <c r="BY462" s="290"/>
      <c r="BZ462" s="290"/>
      <c r="CA462" s="290"/>
      <c r="CB462" s="290"/>
      <c r="CC462" s="290"/>
      <c r="CD462" s="290"/>
      <c r="CE462" s="290"/>
      <c r="CF462" s="290"/>
      <c r="CG462" s="290"/>
      <c r="CH462" s="290"/>
      <c r="CI462" s="290"/>
      <c r="CJ462" s="290"/>
      <c r="CK462" s="290"/>
      <c r="CL462" s="290"/>
      <c r="CM462" s="290"/>
      <c r="CN462" s="290"/>
      <c r="CO462" s="290"/>
      <c r="CP462" s="290"/>
      <c r="CQ462" s="290"/>
      <c r="CR462" s="290"/>
      <c r="CS462" s="290"/>
      <c r="CT462" s="290"/>
      <c r="CU462" s="290"/>
      <c r="CV462" s="290"/>
      <c r="CW462" s="290"/>
      <c r="CX462" s="290"/>
      <c r="CY462" s="290"/>
      <c r="CZ462" s="290"/>
      <c r="DA462" s="290"/>
    </row>
    <row r="463" spans="2:105">
      <c r="B463" s="251"/>
      <c r="BP463" s="67"/>
      <c r="BQ463" s="290"/>
      <c r="BR463" s="290"/>
      <c r="BS463" s="290"/>
      <c r="BT463" s="290"/>
      <c r="BU463" s="290"/>
      <c r="BV463" s="290"/>
      <c r="BW463" s="290"/>
      <c r="BX463" s="290"/>
      <c r="BY463" s="290"/>
      <c r="BZ463" s="290"/>
      <c r="CA463" s="290"/>
      <c r="CB463" s="290"/>
      <c r="CC463" s="290"/>
      <c r="CD463" s="290"/>
      <c r="CE463" s="290"/>
      <c r="CF463" s="290"/>
      <c r="CG463" s="290"/>
      <c r="CH463" s="290"/>
      <c r="CI463" s="290"/>
      <c r="CJ463" s="290"/>
      <c r="CK463" s="290"/>
      <c r="CL463" s="290"/>
      <c r="CM463" s="290"/>
      <c r="CN463" s="290"/>
      <c r="CO463" s="290"/>
      <c r="CP463" s="290"/>
      <c r="CQ463" s="290"/>
      <c r="CR463" s="290"/>
      <c r="CS463" s="290"/>
      <c r="CT463" s="290"/>
      <c r="CU463" s="290"/>
      <c r="CV463" s="290"/>
      <c r="CW463" s="290"/>
      <c r="CX463" s="290"/>
      <c r="CY463" s="290"/>
      <c r="CZ463" s="290"/>
      <c r="DA463" s="290"/>
    </row>
    <row r="464" spans="2:105">
      <c r="B464" s="251"/>
      <c r="BP464" s="67"/>
      <c r="BQ464" s="290"/>
      <c r="BR464" s="290"/>
      <c r="BS464" s="290"/>
      <c r="BT464" s="290"/>
      <c r="BU464" s="290"/>
      <c r="BV464" s="290"/>
      <c r="BW464" s="290"/>
      <c r="BX464" s="290"/>
      <c r="BY464" s="290"/>
      <c r="BZ464" s="290"/>
      <c r="CA464" s="290"/>
      <c r="CB464" s="290"/>
      <c r="CC464" s="290"/>
      <c r="CD464" s="290"/>
      <c r="CE464" s="290"/>
      <c r="CF464" s="290"/>
      <c r="CG464" s="290"/>
      <c r="CH464" s="290"/>
      <c r="CI464" s="290"/>
      <c r="CJ464" s="290"/>
      <c r="CK464" s="290"/>
      <c r="CL464" s="290"/>
      <c r="CM464" s="290"/>
      <c r="CN464" s="290"/>
      <c r="CO464" s="290"/>
      <c r="CP464" s="290"/>
      <c r="CQ464" s="290"/>
      <c r="CR464" s="290"/>
      <c r="CS464" s="290"/>
      <c r="CT464" s="290"/>
      <c r="CU464" s="290"/>
      <c r="CV464" s="290"/>
      <c r="CW464" s="290"/>
      <c r="CX464" s="290"/>
      <c r="CY464" s="290"/>
      <c r="CZ464" s="290"/>
      <c r="DA464" s="290"/>
    </row>
    <row r="465" spans="2:105">
      <c r="B465" s="251"/>
      <c r="BP465" s="67"/>
      <c r="BQ465" s="290"/>
      <c r="BR465" s="290"/>
      <c r="BS465" s="290"/>
      <c r="BT465" s="290"/>
      <c r="BU465" s="290"/>
      <c r="BV465" s="290"/>
      <c r="BW465" s="290"/>
      <c r="BX465" s="290"/>
      <c r="BY465" s="290"/>
      <c r="BZ465" s="290"/>
      <c r="CA465" s="290"/>
      <c r="CB465" s="290"/>
      <c r="CC465" s="290"/>
      <c r="CD465" s="290"/>
      <c r="CE465" s="290"/>
      <c r="CF465" s="290"/>
      <c r="CG465" s="290"/>
      <c r="CH465" s="290"/>
      <c r="CI465" s="290"/>
      <c r="CJ465" s="290"/>
      <c r="CK465" s="290"/>
      <c r="CL465" s="290"/>
      <c r="CM465" s="290"/>
      <c r="CN465" s="290"/>
      <c r="CO465" s="290"/>
      <c r="CP465" s="290"/>
      <c r="CQ465" s="290"/>
      <c r="CR465" s="290"/>
      <c r="CS465" s="290"/>
      <c r="CT465" s="290"/>
      <c r="CU465" s="290"/>
      <c r="CV465" s="290"/>
      <c r="CW465" s="290"/>
      <c r="CX465" s="290"/>
      <c r="CY465" s="290"/>
      <c r="CZ465" s="290"/>
      <c r="DA465" s="290"/>
    </row>
    <row r="466" spans="2:105">
      <c r="B466" s="251"/>
      <c r="BP466" s="67"/>
      <c r="BQ466" s="290"/>
      <c r="BR466" s="290"/>
      <c r="BS466" s="290"/>
      <c r="BT466" s="290"/>
      <c r="BU466" s="290"/>
      <c r="BV466" s="290"/>
      <c r="BW466" s="290"/>
      <c r="BX466" s="290"/>
      <c r="BY466" s="290"/>
      <c r="BZ466" s="290"/>
      <c r="CA466" s="290"/>
      <c r="CB466" s="290"/>
      <c r="CC466" s="290"/>
      <c r="CD466" s="290"/>
      <c r="CE466" s="290"/>
      <c r="CF466" s="290"/>
      <c r="CG466" s="290"/>
      <c r="CH466" s="290"/>
      <c r="CI466" s="290"/>
      <c r="CJ466" s="290"/>
      <c r="CK466" s="290"/>
      <c r="CL466" s="290"/>
      <c r="CM466" s="290"/>
      <c r="CN466" s="290"/>
      <c r="CO466" s="290"/>
      <c r="CP466" s="290"/>
      <c r="CQ466" s="290"/>
      <c r="CR466" s="290"/>
      <c r="CS466" s="290"/>
      <c r="CT466" s="290"/>
      <c r="CU466" s="290"/>
      <c r="CV466" s="290"/>
      <c r="CW466" s="290"/>
      <c r="CX466" s="290"/>
      <c r="CY466" s="290"/>
      <c r="CZ466" s="290"/>
      <c r="DA466" s="290"/>
    </row>
    <row r="467" spans="2:105">
      <c r="B467" s="251"/>
      <c r="BP467" s="67"/>
      <c r="BQ467" s="290"/>
      <c r="BR467" s="290"/>
      <c r="BS467" s="290"/>
      <c r="BT467" s="290"/>
      <c r="BU467" s="290"/>
      <c r="BV467" s="290"/>
      <c r="BW467" s="290"/>
      <c r="BX467" s="290"/>
      <c r="BY467" s="290"/>
      <c r="BZ467" s="290"/>
      <c r="CA467" s="290"/>
      <c r="CB467" s="290"/>
      <c r="CC467" s="290"/>
      <c r="CD467" s="290"/>
      <c r="CE467" s="290"/>
      <c r="CF467" s="290"/>
      <c r="CG467" s="290"/>
      <c r="CH467" s="290"/>
      <c r="CI467" s="290"/>
      <c r="CJ467" s="290"/>
      <c r="CK467" s="290"/>
      <c r="CL467" s="290"/>
      <c r="CM467" s="290"/>
      <c r="CN467" s="290"/>
      <c r="CO467" s="290"/>
      <c r="CP467" s="290"/>
      <c r="CQ467" s="290"/>
      <c r="CR467" s="290"/>
      <c r="CS467" s="290"/>
      <c r="CT467" s="290"/>
      <c r="CU467" s="290"/>
      <c r="CV467" s="290"/>
      <c r="CW467" s="290"/>
      <c r="CX467" s="290"/>
      <c r="CY467" s="290"/>
      <c r="CZ467" s="290"/>
      <c r="DA467" s="290"/>
    </row>
    <row r="468" spans="2:105">
      <c r="B468" s="251"/>
      <c r="BP468" s="67"/>
      <c r="BQ468" s="290"/>
      <c r="BR468" s="290"/>
      <c r="BS468" s="290"/>
      <c r="BT468" s="290"/>
      <c r="BU468" s="290"/>
      <c r="BV468" s="290"/>
      <c r="BW468" s="290"/>
      <c r="BX468" s="290"/>
      <c r="BY468" s="290"/>
      <c r="BZ468" s="290"/>
      <c r="CA468" s="290"/>
      <c r="CB468" s="290"/>
      <c r="CC468" s="290"/>
      <c r="CD468" s="290"/>
      <c r="CE468" s="290"/>
      <c r="CF468" s="290"/>
      <c r="CG468" s="290"/>
      <c r="CH468" s="290"/>
      <c r="CI468" s="290"/>
      <c r="CJ468" s="290"/>
      <c r="CK468" s="290"/>
      <c r="CL468" s="290"/>
      <c r="CM468" s="290"/>
      <c r="CN468" s="290"/>
      <c r="CO468" s="290"/>
      <c r="CP468" s="290"/>
      <c r="CQ468" s="290"/>
      <c r="CR468" s="290"/>
      <c r="CS468" s="290"/>
      <c r="CT468" s="290"/>
      <c r="CU468" s="290"/>
      <c r="CV468" s="290"/>
      <c r="CW468" s="290"/>
      <c r="CX468" s="290"/>
      <c r="CY468" s="290"/>
      <c r="CZ468" s="290"/>
      <c r="DA468" s="290"/>
    </row>
    <row r="469" spans="2:105">
      <c r="B469" s="251"/>
      <c r="BP469" s="67"/>
      <c r="BQ469" s="290"/>
      <c r="BR469" s="290"/>
      <c r="BS469" s="290"/>
      <c r="BT469" s="290"/>
      <c r="BU469" s="290"/>
      <c r="BV469" s="290"/>
      <c r="BW469" s="290"/>
      <c r="BX469" s="290"/>
      <c r="BY469" s="290"/>
      <c r="BZ469" s="290"/>
      <c r="CA469" s="290"/>
      <c r="CB469" s="290"/>
      <c r="CC469" s="290"/>
      <c r="CD469" s="290"/>
      <c r="CE469" s="290"/>
      <c r="CF469" s="290"/>
      <c r="CG469" s="290"/>
      <c r="CH469" s="290"/>
      <c r="CI469" s="290"/>
      <c r="CJ469" s="290"/>
      <c r="CK469" s="290"/>
      <c r="CL469" s="290"/>
      <c r="CM469" s="290"/>
      <c r="CN469" s="290"/>
      <c r="CO469" s="290"/>
      <c r="CP469" s="290"/>
      <c r="CQ469" s="290"/>
      <c r="CR469" s="290"/>
      <c r="CS469" s="290"/>
      <c r="CT469" s="290"/>
      <c r="CU469" s="290"/>
      <c r="CV469" s="290"/>
      <c r="CW469" s="290"/>
      <c r="CX469" s="290"/>
      <c r="CY469" s="290"/>
      <c r="CZ469" s="290"/>
      <c r="DA469" s="290"/>
    </row>
    <row r="470" spans="2:105">
      <c r="B470" s="251"/>
      <c r="BP470" s="67"/>
      <c r="BQ470" s="290"/>
      <c r="BR470" s="290"/>
      <c r="BS470" s="290"/>
      <c r="BT470" s="290"/>
      <c r="BU470" s="290"/>
      <c r="BV470" s="290"/>
      <c r="BW470" s="290"/>
      <c r="BX470" s="290"/>
      <c r="BY470" s="290"/>
      <c r="BZ470" s="290"/>
      <c r="CA470" s="290"/>
      <c r="CB470" s="290"/>
      <c r="CC470" s="290"/>
      <c r="CD470" s="290"/>
      <c r="CE470" s="290"/>
      <c r="CF470" s="290"/>
      <c r="CG470" s="290"/>
      <c r="CH470" s="290"/>
      <c r="CI470" s="290"/>
      <c r="CJ470" s="290"/>
      <c r="CK470" s="290"/>
      <c r="CL470" s="290"/>
      <c r="CM470" s="290"/>
      <c r="CN470" s="290"/>
      <c r="CO470" s="290"/>
      <c r="CP470" s="290"/>
      <c r="CQ470" s="290"/>
      <c r="CR470" s="290"/>
      <c r="CS470" s="290"/>
      <c r="CT470" s="290"/>
      <c r="CU470" s="290"/>
      <c r="CV470" s="290"/>
      <c r="CW470" s="290"/>
      <c r="CX470" s="290"/>
      <c r="CY470" s="290"/>
      <c r="CZ470" s="290"/>
      <c r="DA470" s="290"/>
    </row>
    <row r="471" spans="2:105">
      <c r="B471" s="251"/>
      <c r="BP471" s="67"/>
      <c r="BQ471" s="290"/>
      <c r="BR471" s="290"/>
      <c r="BS471" s="290"/>
      <c r="BT471" s="290"/>
      <c r="BU471" s="290"/>
      <c r="BV471" s="290"/>
      <c r="BW471" s="290"/>
      <c r="BX471" s="290"/>
      <c r="BY471" s="290"/>
      <c r="BZ471" s="290"/>
      <c r="CA471" s="290"/>
      <c r="CB471" s="290"/>
      <c r="CC471" s="290"/>
      <c r="CD471" s="290"/>
      <c r="CE471" s="290"/>
      <c r="CF471" s="290"/>
      <c r="CG471" s="290"/>
      <c r="CH471" s="290"/>
      <c r="CI471" s="290"/>
      <c r="CJ471" s="290"/>
      <c r="CK471" s="290"/>
      <c r="CL471" s="290"/>
      <c r="CM471" s="290"/>
      <c r="CN471" s="290"/>
      <c r="CO471" s="290"/>
      <c r="CP471" s="290"/>
      <c r="CQ471" s="290"/>
      <c r="CR471" s="290"/>
      <c r="CS471" s="290"/>
      <c r="CT471" s="290"/>
      <c r="CU471" s="290"/>
      <c r="CV471" s="290"/>
      <c r="CW471" s="290"/>
      <c r="CX471" s="290"/>
      <c r="CY471" s="290"/>
      <c r="CZ471" s="290"/>
      <c r="DA471" s="290"/>
    </row>
    <row r="472" spans="2:105">
      <c r="B472" s="251"/>
      <c r="BP472" s="67"/>
      <c r="BQ472" s="290"/>
      <c r="BR472" s="290"/>
      <c r="BS472" s="290"/>
      <c r="BT472" s="290"/>
      <c r="BU472" s="290"/>
      <c r="BV472" s="290"/>
      <c r="BW472" s="290"/>
      <c r="BX472" s="290"/>
      <c r="BY472" s="290"/>
      <c r="BZ472" s="290"/>
      <c r="CA472" s="290"/>
      <c r="CB472" s="290"/>
      <c r="CC472" s="290"/>
      <c r="CD472" s="290"/>
      <c r="CE472" s="290"/>
      <c r="CF472" s="290"/>
      <c r="CG472" s="290"/>
      <c r="CH472" s="290"/>
      <c r="CI472" s="290"/>
      <c r="CJ472" s="290"/>
      <c r="CK472" s="290"/>
      <c r="CL472" s="290"/>
      <c r="CM472" s="290"/>
      <c r="CN472" s="290"/>
      <c r="CO472" s="290"/>
      <c r="CP472" s="290"/>
      <c r="CQ472" s="290"/>
      <c r="CR472" s="290"/>
      <c r="CS472" s="290"/>
      <c r="CT472" s="290"/>
      <c r="CU472" s="290"/>
      <c r="CV472" s="290"/>
      <c r="CW472" s="290"/>
      <c r="CX472" s="290"/>
      <c r="CY472" s="290"/>
      <c r="CZ472" s="290"/>
      <c r="DA472" s="290"/>
    </row>
    <row r="473" spans="2:105">
      <c r="B473" s="251"/>
      <c r="BP473" s="67"/>
      <c r="BQ473" s="290"/>
      <c r="BR473" s="290"/>
      <c r="BS473" s="290"/>
      <c r="BT473" s="290"/>
      <c r="BU473" s="290"/>
      <c r="BV473" s="290"/>
      <c r="BW473" s="290"/>
      <c r="BX473" s="290"/>
      <c r="BY473" s="290"/>
      <c r="BZ473" s="290"/>
      <c r="CA473" s="290"/>
      <c r="CB473" s="290"/>
      <c r="CC473" s="290"/>
      <c r="CD473" s="290"/>
      <c r="CE473" s="290"/>
      <c r="CF473" s="290"/>
      <c r="CG473" s="290"/>
      <c r="CH473" s="290"/>
      <c r="CI473" s="290"/>
      <c r="CJ473" s="290"/>
      <c r="CK473" s="290"/>
      <c r="CL473" s="290"/>
      <c r="CM473" s="290"/>
      <c r="CN473" s="290"/>
      <c r="CO473" s="290"/>
      <c r="CP473" s="290"/>
      <c r="CQ473" s="290"/>
      <c r="CR473" s="290"/>
      <c r="CS473" s="290"/>
      <c r="CT473" s="290"/>
      <c r="CU473" s="290"/>
      <c r="CV473" s="290"/>
      <c r="CW473" s="290"/>
      <c r="CX473" s="290"/>
      <c r="CY473" s="290"/>
      <c r="CZ473" s="290"/>
      <c r="DA473" s="290"/>
    </row>
    <row r="474" spans="2:105">
      <c r="B474" s="251"/>
      <c r="BP474" s="67"/>
      <c r="BQ474" s="290"/>
      <c r="BR474" s="290"/>
      <c r="BS474" s="290"/>
      <c r="BT474" s="290"/>
      <c r="BU474" s="290"/>
      <c r="BV474" s="290"/>
      <c r="BW474" s="290"/>
      <c r="BX474" s="290"/>
      <c r="BY474" s="290"/>
      <c r="BZ474" s="290"/>
      <c r="CA474" s="290"/>
      <c r="CB474" s="290"/>
      <c r="CC474" s="290"/>
      <c r="CD474" s="290"/>
      <c r="CE474" s="290"/>
      <c r="CF474" s="290"/>
      <c r="CG474" s="290"/>
      <c r="CH474" s="290"/>
      <c r="CI474" s="290"/>
      <c r="CJ474" s="290"/>
      <c r="CK474" s="290"/>
      <c r="CL474" s="290"/>
      <c r="CM474" s="290"/>
      <c r="CN474" s="290"/>
      <c r="CO474" s="290"/>
      <c r="CP474" s="290"/>
      <c r="CQ474" s="290"/>
      <c r="CR474" s="290"/>
      <c r="CS474" s="290"/>
      <c r="CT474" s="290"/>
      <c r="CU474" s="290"/>
      <c r="CV474" s="290"/>
      <c r="CW474" s="290"/>
      <c r="CX474" s="290"/>
      <c r="CY474" s="290"/>
      <c r="CZ474" s="290"/>
      <c r="DA474" s="290"/>
    </row>
    <row r="475" spans="2:105">
      <c r="B475" s="251"/>
      <c r="BP475" s="67"/>
      <c r="BQ475" s="290"/>
      <c r="BR475" s="290"/>
      <c r="BS475" s="290"/>
      <c r="BT475" s="290"/>
      <c r="BU475" s="290"/>
      <c r="BV475" s="290"/>
      <c r="BW475" s="290"/>
      <c r="BX475" s="290"/>
      <c r="BY475" s="290"/>
      <c r="BZ475" s="290"/>
      <c r="CA475" s="290"/>
      <c r="CB475" s="290"/>
      <c r="CC475" s="290"/>
      <c r="CD475" s="290"/>
      <c r="CE475" s="290"/>
      <c r="CF475" s="290"/>
      <c r="CG475" s="290"/>
      <c r="CH475" s="290"/>
      <c r="CI475" s="290"/>
      <c r="CJ475" s="290"/>
      <c r="CK475" s="290"/>
      <c r="CL475" s="290"/>
      <c r="CM475" s="290"/>
      <c r="CN475" s="290"/>
      <c r="CO475" s="290"/>
      <c r="CP475" s="290"/>
      <c r="CQ475" s="290"/>
      <c r="CR475" s="290"/>
      <c r="CS475" s="290"/>
      <c r="CT475" s="290"/>
      <c r="CU475" s="290"/>
      <c r="CV475" s="290"/>
      <c r="CW475" s="290"/>
      <c r="CX475" s="290"/>
      <c r="CY475" s="290"/>
      <c r="CZ475" s="290"/>
      <c r="DA475" s="290"/>
    </row>
    <row r="476" spans="2:105">
      <c r="B476" s="251"/>
      <c r="BP476" s="67"/>
      <c r="BQ476" s="290"/>
      <c r="BR476" s="290"/>
      <c r="BS476" s="290"/>
      <c r="BT476" s="290"/>
      <c r="BU476" s="290"/>
      <c r="BV476" s="290"/>
      <c r="BW476" s="290"/>
      <c r="BX476" s="290"/>
      <c r="BY476" s="290"/>
      <c r="BZ476" s="290"/>
      <c r="CA476" s="290"/>
      <c r="CB476" s="290"/>
      <c r="CC476" s="290"/>
      <c r="CD476" s="290"/>
      <c r="CE476" s="290"/>
      <c r="CF476" s="290"/>
      <c r="CG476" s="290"/>
      <c r="CH476" s="290"/>
      <c r="CI476" s="290"/>
      <c r="CJ476" s="290"/>
      <c r="CK476" s="290"/>
      <c r="CL476" s="290"/>
      <c r="CM476" s="290"/>
      <c r="CN476" s="290"/>
      <c r="CO476" s="290"/>
      <c r="CP476" s="290"/>
      <c r="CQ476" s="290"/>
      <c r="CR476" s="290"/>
      <c r="CS476" s="290"/>
      <c r="CT476" s="290"/>
      <c r="CU476" s="290"/>
      <c r="CV476" s="290"/>
      <c r="CW476" s="290"/>
      <c r="CX476" s="290"/>
      <c r="CY476" s="290"/>
      <c r="CZ476" s="290"/>
      <c r="DA476" s="290"/>
    </row>
    <row r="477" spans="2:105">
      <c r="B477" s="251"/>
      <c r="BP477" s="67"/>
      <c r="BQ477" s="290"/>
      <c r="BR477" s="290"/>
      <c r="BS477" s="290"/>
      <c r="BT477" s="290"/>
      <c r="BU477" s="290"/>
      <c r="BV477" s="290"/>
      <c r="BW477" s="290"/>
      <c r="BX477" s="290"/>
      <c r="BY477" s="290"/>
      <c r="BZ477" s="290"/>
      <c r="CA477" s="290"/>
      <c r="CB477" s="290"/>
      <c r="CC477" s="290"/>
      <c r="CD477" s="290"/>
      <c r="CE477" s="290"/>
      <c r="CF477" s="290"/>
      <c r="CG477" s="290"/>
      <c r="CH477" s="290"/>
      <c r="CI477" s="290"/>
      <c r="CJ477" s="290"/>
      <c r="CK477" s="290"/>
      <c r="CL477" s="290"/>
      <c r="CM477" s="290"/>
      <c r="CN477" s="290"/>
      <c r="CO477" s="290"/>
      <c r="CP477" s="290"/>
      <c r="CQ477" s="290"/>
      <c r="CR477" s="290"/>
      <c r="CS477" s="290"/>
      <c r="CT477" s="290"/>
      <c r="CU477" s="290"/>
      <c r="CV477" s="290"/>
      <c r="CW477" s="290"/>
      <c r="CX477" s="290"/>
      <c r="CY477" s="290"/>
      <c r="CZ477" s="290"/>
      <c r="DA477" s="290"/>
    </row>
    <row r="478" spans="2:105">
      <c r="B478" s="251"/>
      <c r="BP478" s="67"/>
      <c r="BQ478" s="290"/>
      <c r="BR478" s="290"/>
      <c r="BS478" s="290"/>
      <c r="BT478" s="290"/>
      <c r="BU478" s="290"/>
      <c r="BV478" s="290"/>
      <c r="BW478" s="290"/>
      <c r="BX478" s="290"/>
      <c r="BY478" s="290"/>
      <c r="BZ478" s="290"/>
      <c r="CA478" s="290"/>
      <c r="CB478" s="290"/>
      <c r="CC478" s="290"/>
      <c r="CD478" s="290"/>
      <c r="CE478" s="290"/>
      <c r="CF478" s="290"/>
      <c r="CG478" s="290"/>
      <c r="CH478" s="290"/>
      <c r="CI478" s="290"/>
      <c r="CJ478" s="290"/>
      <c r="CK478" s="290"/>
      <c r="CL478" s="290"/>
      <c r="CM478" s="290"/>
      <c r="CN478" s="290"/>
      <c r="CO478" s="290"/>
      <c r="CP478" s="290"/>
      <c r="CQ478" s="290"/>
      <c r="CR478" s="290"/>
      <c r="CS478" s="290"/>
      <c r="CT478" s="290"/>
      <c r="CU478" s="290"/>
      <c r="CV478" s="290"/>
      <c r="CW478" s="290"/>
      <c r="CX478" s="290"/>
      <c r="CY478" s="290"/>
      <c r="CZ478" s="290"/>
      <c r="DA478" s="290"/>
    </row>
    <row r="479" spans="2:105">
      <c r="B479" s="251"/>
      <c r="BP479" s="67"/>
      <c r="BQ479" s="290"/>
      <c r="BR479" s="290"/>
      <c r="BS479" s="290"/>
      <c r="BT479" s="290"/>
      <c r="BU479" s="290"/>
      <c r="BV479" s="290"/>
      <c r="BW479" s="290"/>
      <c r="BX479" s="290"/>
      <c r="BY479" s="290"/>
      <c r="BZ479" s="290"/>
      <c r="CA479" s="290"/>
      <c r="CB479" s="290"/>
      <c r="CC479" s="290"/>
      <c r="CD479" s="290"/>
      <c r="CE479" s="290"/>
      <c r="CF479" s="290"/>
      <c r="CG479" s="290"/>
      <c r="CH479" s="290"/>
      <c r="CI479" s="290"/>
      <c r="CJ479" s="290"/>
      <c r="CK479" s="290"/>
      <c r="CL479" s="290"/>
      <c r="CM479" s="290"/>
      <c r="CN479" s="290"/>
      <c r="CO479" s="290"/>
      <c r="CP479" s="290"/>
      <c r="CQ479" s="290"/>
      <c r="CR479" s="290"/>
      <c r="CS479" s="290"/>
      <c r="CT479" s="290"/>
      <c r="CU479" s="290"/>
      <c r="CV479" s="290"/>
      <c r="CW479" s="290"/>
      <c r="CX479" s="290"/>
      <c r="CY479" s="290"/>
      <c r="CZ479" s="290"/>
      <c r="DA479" s="290"/>
    </row>
    <row r="480" spans="2:105">
      <c r="B480" s="251"/>
      <c r="BP480" s="67"/>
      <c r="BQ480" s="290"/>
      <c r="BR480" s="290"/>
      <c r="BS480" s="290"/>
      <c r="BT480" s="290"/>
      <c r="BU480" s="290"/>
      <c r="BV480" s="290"/>
      <c r="BW480" s="290"/>
      <c r="BX480" s="290"/>
      <c r="BY480" s="290"/>
      <c r="BZ480" s="290"/>
      <c r="CA480" s="290"/>
      <c r="CB480" s="290"/>
      <c r="CC480" s="290"/>
      <c r="CD480" s="290"/>
      <c r="CE480" s="290"/>
      <c r="CF480" s="290"/>
      <c r="CG480" s="290"/>
      <c r="CH480" s="290"/>
      <c r="CI480" s="290"/>
      <c r="CJ480" s="290"/>
      <c r="CK480" s="290"/>
      <c r="CL480" s="290"/>
      <c r="CM480" s="290"/>
      <c r="CN480" s="290"/>
      <c r="CO480" s="290"/>
      <c r="CP480" s="290"/>
      <c r="CQ480" s="290"/>
      <c r="CR480" s="290"/>
      <c r="CS480" s="290"/>
      <c r="CT480" s="290"/>
      <c r="CU480" s="290"/>
      <c r="CV480" s="290"/>
      <c r="CW480" s="290"/>
      <c r="CX480" s="290"/>
      <c r="CY480" s="290"/>
      <c r="CZ480" s="290"/>
      <c r="DA480" s="290"/>
    </row>
    <row r="481" spans="2:105">
      <c r="B481" s="251"/>
      <c r="BP481" s="67"/>
      <c r="BQ481" s="290"/>
      <c r="BR481" s="290"/>
      <c r="BS481" s="290"/>
      <c r="BT481" s="290"/>
      <c r="BU481" s="290"/>
      <c r="BV481" s="290"/>
      <c r="BW481" s="290"/>
      <c r="BX481" s="290"/>
      <c r="BY481" s="290"/>
      <c r="BZ481" s="290"/>
      <c r="CA481" s="290"/>
      <c r="CB481" s="290"/>
      <c r="CC481" s="290"/>
      <c r="CD481" s="290"/>
      <c r="CE481" s="290"/>
      <c r="CF481" s="290"/>
      <c r="CG481" s="290"/>
      <c r="CH481" s="290"/>
      <c r="CI481" s="290"/>
      <c r="CJ481" s="290"/>
      <c r="CK481" s="290"/>
      <c r="CL481" s="290"/>
      <c r="CM481" s="290"/>
      <c r="CN481" s="290"/>
      <c r="CO481" s="290"/>
      <c r="CP481" s="290"/>
      <c r="CQ481" s="290"/>
      <c r="CR481" s="290"/>
      <c r="CS481" s="290"/>
      <c r="CT481" s="290"/>
      <c r="CU481" s="290"/>
      <c r="CV481" s="290"/>
      <c r="CW481" s="290"/>
      <c r="CX481" s="290"/>
      <c r="CY481" s="290"/>
      <c r="CZ481" s="290"/>
      <c r="DA481" s="290"/>
    </row>
    <row r="482" spans="2:105">
      <c r="B482" s="251"/>
      <c r="BP482" s="67"/>
      <c r="BQ482" s="290"/>
      <c r="BR482" s="290"/>
      <c r="BS482" s="290"/>
      <c r="BT482" s="290"/>
      <c r="BU482" s="290"/>
      <c r="BV482" s="290"/>
      <c r="BW482" s="290"/>
      <c r="BX482" s="290"/>
      <c r="BY482" s="290"/>
      <c r="BZ482" s="290"/>
      <c r="CA482" s="290"/>
      <c r="CB482" s="290"/>
      <c r="CC482" s="290"/>
      <c r="CD482" s="290"/>
      <c r="CE482" s="290"/>
      <c r="CF482" s="290"/>
      <c r="CG482" s="290"/>
      <c r="CH482" s="290"/>
      <c r="CI482" s="290"/>
      <c r="CJ482" s="290"/>
      <c r="CK482" s="290"/>
      <c r="CL482" s="290"/>
      <c r="CM482" s="290"/>
      <c r="CN482" s="290"/>
      <c r="CO482" s="290"/>
      <c r="CP482" s="290"/>
      <c r="CQ482" s="290"/>
      <c r="CR482" s="290"/>
      <c r="CS482" s="290"/>
      <c r="CT482" s="290"/>
      <c r="CU482" s="290"/>
      <c r="CV482" s="290"/>
      <c r="CW482" s="290"/>
      <c r="CX482" s="290"/>
      <c r="CY482" s="290"/>
      <c r="CZ482" s="290"/>
      <c r="DA482" s="290"/>
    </row>
    <row r="483" spans="2:105">
      <c r="B483" s="251"/>
      <c r="BP483" s="67"/>
      <c r="BQ483" s="290"/>
      <c r="BR483" s="290"/>
      <c r="BS483" s="290"/>
      <c r="BT483" s="290"/>
      <c r="BU483" s="290"/>
      <c r="BV483" s="290"/>
      <c r="BW483" s="290"/>
      <c r="BX483" s="290"/>
      <c r="BY483" s="290"/>
      <c r="BZ483" s="290"/>
      <c r="CA483" s="290"/>
      <c r="CB483" s="290"/>
      <c r="CC483" s="290"/>
      <c r="CD483" s="290"/>
      <c r="CE483" s="290"/>
      <c r="CF483" s="290"/>
      <c r="CG483" s="290"/>
      <c r="CH483" s="290"/>
      <c r="CI483" s="290"/>
      <c r="CJ483" s="290"/>
      <c r="CK483" s="290"/>
      <c r="CL483" s="290"/>
      <c r="CM483" s="290"/>
      <c r="CN483" s="290"/>
      <c r="CO483" s="290"/>
      <c r="CP483" s="290"/>
      <c r="CQ483" s="290"/>
      <c r="CR483" s="290"/>
      <c r="CS483" s="290"/>
      <c r="CT483" s="290"/>
      <c r="CU483" s="290"/>
      <c r="CV483" s="290"/>
      <c r="CW483" s="290"/>
      <c r="CX483" s="290"/>
      <c r="CY483" s="290"/>
      <c r="CZ483" s="290"/>
      <c r="DA483" s="290"/>
    </row>
    <row r="484" spans="2:105">
      <c r="B484" s="251"/>
      <c r="BP484" s="67"/>
      <c r="BQ484" s="290"/>
      <c r="BR484" s="290"/>
      <c r="BS484" s="290"/>
      <c r="BT484" s="290"/>
      <c r="BU484" s="290"/>
      <c r="BV484" s="290"/>
      <c r="BW484" s="290"/>
      <c r="BX484" s="290"/>
      <c r="BY484" s="290"/>
      <c r="BZ484" s="290"/>
      <c r="CA484" s="290"/>
      <c r="CB484" s="290"/>
      <c r="CC484" s="290"/>
      <c r="CD484" s="290"/>
      <c r="CE484" s="290"/>
      <c r="CF484" s="290"/>
      <c r="CG484" s="290"/>
      <c r="CH484" s="290"/>
      <c r="CI484" s="290"/>
      <c r="CJ484" s="290"/>
      <c r="CK484" s="290"/>
      <c r="CL484" s="290"/>
      <c r="CM484" s="290"/>
      <c r="CN484" s="290"/>
      <c r="CO484" s="290"/>
      <c r="CP484" s="290"/>
      <c r="CQ484" s="290"/>
      <c r="CR484" s="290"/>
      <c r="CS484" s="290"/>
      <c r="CT484" s="290"/>
      <c r="CU484" s="290"/>
      <c r="CV484" s="290"/>
      <c r="CW484" s="290"/>
      <c r="CX484" s="290"/>
      <c r="CY484" s="290"/>
      <c r="CZ484" s="290"/>
      <c r="DA484" s="290"/>
    </row>
    <row r="485" spans="2:105">
      <c r="B485" s="251"/>
      <c r="BP485" s="67"/>
      <c r="BQ485" s="290"/>
      <c r="BR485" s="290"/>
      <c r="BS485" s="290"/>
      <c r="BT485" s="290"/>
      <c r="BU485" s="290"/>
      <c r="BV485" s="290"/>
      <c r="BW485" s="290"/>
      <c r="BX485" s="290"/>
      <c r="BY485" s="290"/>
      <c r="BZ485" s="290"/>
      <c r="CA485" s="290"/>
      <c r="CB485" s="290"/>
      <c r="CC485" s="290"/>
      <c r="CD485" s="290"/>
      <c r="CE485" s="290"/>
      <c r="CF485" s="290"/>
      <c r="CG485" s="290"/>
      <c r="CH485" s="290"/>
      <c r="CI485" s="290"/>
      <c r="CJ485" s="290"/>
      <c r="CK485" s="290"/>
      <c r="CL485" s="290"/>
      <c r="CM485" s="290"/>
      <c r="CN485" s="290"/>
      <c r="CO485" s="290"/>
      <c r="CP485" s="290"/>
      <c r="CQ485" s="290"/>
      <c r="CR485" s="290"/>
      <c r="CS485" s="290"/>
      <c r="CT485" s="290"/>
      <c r="CU485" s="290"/>
      <c r="CV485" s="290"/>
      <c r="CW485" s="290"/>
      <c r="CX485" s="290"/>
      <c r="CY485" s="290"/>
      <c r="CZ485" s="290"/>
      <c r="DA485" s="290"/>
    </row>
    <row r="486" spans="2:105">
      <c r="B486" s="251"/>
      <c r="BP486" s="67"/>
      <c r="BQ486" s="290"/>
      <c r="BR486" s="290"/>
      <c r="BS486" s="290"/>
      <c r="BT486" s="290"/>
      <c r="BU486" s="290"/>
      <c r="BV486" s="290"/>
      <c r="BW486" s="290"/>
      <c r="BX486" s="290"/>
      <c r="BY486" s="290"/>
      <c r="BZ486" s="290"/>
      <c r="CA486" s="290"/>
      <c r="CB486" s="290"/>
      <c r="CC486" s="290"/>
      <c r="CD486" s="290"/>
      <c r="CE486" s="290"/>
      <c r="CF486" s="290"/>
      <c r="CG486" s="290"/>
      <c r="CH486" s="290"/>
      <c r="CI486" s="290"/>
      <c r="CJ486" s="290"/>
      <c r="CK486" s="290"/>
      <c r="CL486" s="290"/>
      <c r="CM486" s="290"/>
      <c r="CN486" s="290"/>
      <c r="CO486" s="290"/>
      <c r="CP486" s="290"/>
      <c r="CQ486" s="290"/>
      <c r="CR486" s="290"/>
      <c r="CS486" s="290"/>
      <c r="CT486" s="290"/>
      <c r="CU486" s="290"/>
      <c r="CV486" s="290"/>
      <c r="CW486" s="290"/>
      <c r="CX486" s="290"/>
      <c r="CY486" s="290"/>
      <c r="CZ486" s="290"/>
      <c r="DA486" s="290"/>
    </row>
    <row r="487" spans="2:105">
      <c r="B487" s="251"/>
      <c r="BP487" s="67"/>
      <c r="BQ487" s="290"/>
      <c r="BR487" s="290"/>
      <c r="BS487" s="290"/>
      <c r="BT487" s="290"/>
      <c r="BU487" s="290"/>
      <c r="BV487" s="290"/>
      <c r="BW487" s="290"/>
      <c r="BX487" s="290"/>
      <c r="BY487" s="290"/>
      <c r="BZ487" s="290"/>
      <c r="CA487" s="290"/>
      <c r="CB487" s="290"/>
      <c r="CC487" s="290"/>
      <c r="CD487" s="290"/>
      <c r="CE487" s="290"/>
      <c r="CF487" s="290"/>
      <c r="CG487" s="290"/>
      <c r="CH487" s="290"/>
      <c r="CI487" s="290"/>
      <c r="CJ487" s="290"/>
      <c r="CK487" s="290"/>
      <c r="CL487" s="290"/>
      <c r="CM487" s="290"/>
      <c r="CN487" s="290"/>
      <c r="CO487" s="290"/>
      <c r="CP487" s="290"/>
      <c r="CQ487" s="290"/>
      <c r="CR487" s="290"/>
      <c r="CS487" s="290"/>
      <c r="CT487" s="290"/>
      <c r="CU487" s="290"/>
      <c r="CV487" s="290"/>
      <c r="CW487" s="290"/>
      <c r="CX487" s="290"/>
      <c r="CY487" s="290"/>
      <c r="CZ487" s="290"/>
      <c r="DA487" s="290"/>
    </row>
    <row r="488" spans="2:105">
      <c r="B488" s="251"/>
      <c r="BP488" s="67"/>
      <c r="BQ488" s="290"/>
      <c r="BR488" s="290"/>
      <c r="BS488" s="290"/>
      <c r="BT488" s="290"/>
      <c r="BU488" s="290"/>
      <c r="BV488" s="290"/>
      <c r="BW488" s="290"/>
      <c r="BX488" s="290"/>
      <c r="BY488" s="290"/>
      <c r="BZ488" s="290"/>
      <c r="CA488" s="290"/>
      <c r="CB488" s="290"/>
      <c r="CC488" s="290"/>
      <c r="CD488" s="290"/>
      <c r="CE488" s="290"/>
      <c r="CF488" s="290"/>
      <c r="CG488" s="290"/>
      <c r="CH488" s="290"/>
      <c r="CI488" s="290"/>
      <c r="CJ488" s="290"/>
      <c r="CK488" s="290"/>
      <c r="CL488" s="290"/>
      <c r="CM488" s="290"/>
      <c r="CN488" s="290"/>
      <c r="CO488" s="290"/>
      <c r="CP488" s="290"/>
      <c r="CQ488" s="290"/>
      <c r="CR488" s="290"/>
      <c r="CS488" s="290"/>
      <c r="CT488" s="290"/>
      <c r="CU488" s="290"/>
      <c r="CV488" s="290"/>
      <c r="CW488" s="290"/>
      <c r="CX488" s="290"/>
      <c r="CY488" s="290"/>
      <c r="CZ488" s="290"/>
      <c r="DA488" s="290"/>
    </row>
    <row r="489" spans="2:105">
      <c r="B489" s="251"/>
      <c r="BP489" s="67"/>
      <c r="BQ489" s="290"/>
      <c r="BR489" s="290"/>
      <c r="BS489" s="290"/>
      <c r="BT489" s="290"/>
      <c r="BU489" s="290"/>
      <c r="BV489" s="290"/>
      <c r="BW489" s="290"/>
      <c r="BX489" s="290"/>
      <c r="BY489" s="290"/>
      <c r="BZ489" s="290"/>
      <c r="CA489" s="290"/>
      <c r="CB489" s="290"/>
      <c r="CC489" s="290"/>
      <c r="CD489" s="290"/>
      <c r="CE489" s="290"/>
      <c r="CF489" s="290"/>
      <c r="CG489" s="290"/>
      <c r="CH489" s="290"/>
      <c r="CI489" s="290"/>
      <c r="CJ489" s="290"/>
      <c r="CK489" s="290"/>
      <c r="CL489" s="290"/>
      <c r="CM489" s="290"/>
      <c r="CN489" s="290"/>
      <c r="CO489" s="290"/>
      <c r="CP489" s="290"/>
      <c r="CQ489" s="290"/>
      <c r="CR489" s="290"/>
      <c r="CS489" s="290"/>
      <c r="CT489" s="290"/>
      <c r="CU489" s="290"/>
      <c r="CV489" s="290"/>
      <c r="CW489" s="290"/>
      <c r="CX489" s="290"/>
      <c r="CY489" s="290"/>
      <c r="CZ489" s="290"/>
      <c r="DA489" s="290"/>
    </row>
    <row r="490" spans="2:105">
      <c r="B490" s="251"/>
      <c r="BP490" s="67"/>
      <c r="BQ490" s="290"/>
      <c r="BR490" s="290"/>
      <c r="BS490" s="290"/>
      <c r="BT490" s="290"/>
      <c r="BU490" s="290"/>
      <c r="BV490" s="290"/>
      <c r="BW490" s="290"/>
      <c r="BX490" s="290"/>
      <c r="BY490" s="290"/>
      <c r="BZ490" s="290"/>
      <c r="CA490" s="290"/>
      <c r="CB490" s="290"/>
      <c r="CC490" s="290"/>
      <c r="CD490" s="290"/>
      <c r="CE490" s="290"/>
      <c r="CF490" s="290"/>
      <c r="CG490" s="290"/>
      <c r="CH490" s="290"/>
      <c r="CI490" s="290"/>
      <c r="CJ490" s="290"/>
      <c r="CK490" s="290"/>
      <c r="CL490" s="290"/>
      <c r="CM490" s="290"/>
      <c r="CN490" s="290"/>
      <c r="CO490" s="290"/>
      <c r="CP490" s="290"/>
      <c r="CQ490" s="290"/>
      <c r="CR490" s="290"/>
      <c r="CS490" s="290"/>
      <c r="CT490" s="290"/>
      <c r="CU490" s="290"/>
      <c r="CV490" s="290"/>
      <c r="CW490" s="290"/>
      <c r="CX490" s="290"/>
      <c r="CY490" s="290"/>
      <c r="CZ490" s="290"/>
      <c r="DA490" s="290"/>
    </row>
    <row r="491" spans="2:105">
      <c r="B491" s="251"/>
      <c r="BP491" s="67"/>
      <c r="BQ491" s="290"/>
      <c r="BR491" s="290"/>
      <c r="BS491" s="290"/>
      <c r="BT491" s="290"/>
      <c r="BU491" s="290"/>
      <c r="BV491" s="290"/>
      <c r="BW491" s="290"/>
      <c r="BX491" s="290"/>
      <c r="BY491" s="290"/>
      <c r="BZ491" s="290"/>
      <c r="CA491" s="290"/>
      <c r="CB491" s="290"/>
      <c r="CC491" s="290"/>
      <c r="CD491" s="290"/>
      <c r="CE491" s="290"/>
      <c r="CF491" s="290"/>
      <c r="CG491" s="290"/>
      <c r="CH491" s="290"/>
      <c r="CI491" s="290"/>
      <c r="CJ491" s="290"/>
      <c r="CK491" s="290"/>
      <c r="CL491" s="290"/>
      <c r="CM491" s="290"/>
      <c r="CN491" s="290"/>
      <c r="CO491" s="290"/>
      <c r="CP491" s="290"/>
      <c r="CQ491" s="290"/>
      <c r="CR491" s="290"/>
      <c r="CS491" s="290"/>
      <c r="CT491" s="290"/>
      <c r="CU491" s="290"/>
      <c r="CV491" s="290"/>
      <c r="CW491" s="290"/>
      <c r="CX491" s="290"/>
      <c r="CY491" s="290"/>
      <c r="CZ491" s="290"/>
      <c r="DA491" s="290"/>
    </row>
    <row r="492" spans="2:105">
      <c r="B492" s="251"/>
      <c r="BP492" s="67"/>
      <c r="BQ492" s="290"/>
      <c r="BR492" s="290"/>
      <c r="BS492" s="290"/>
      <c r="BT492" s="290"/>
      <c r="BU492" s="290"/>
      <c r="BV492" s="290"/>
      <c r="BW492" s="290"/>
      <c r="BX492" s="290"/>
      <c r="BY492" s="290"/>
      <c r="BZ492" s="290"/>
      <c r="CA492" s="290"/>
      <c r="CB492" s="290"/>
      <c r="CC492" s="290"/>
      <c r="CD492" s="290"/>
      <c r="CE492" s="290"/>
      <c r="CF492" s="290"/>
      <c r="CG492" s="290"/>
      <c r="CH492" s="290"/>
      <c r="CI492" s="290"/>
      <c r="CJ492" s="290"/>
      <c r="CK492" s="290"/>
      <c r="CL492" s="290"/>
      <c r="CM492" s="290"/>
      <c r="CN492" s="290"/>
      <c r="CO492" s="290"/>
      <c r="CP492" s="290"/>
      <c r="CQ492" s="290"/>
      <c r="CR492" s="290"/>
      <c r="CS492" s="290"/>
      <c r="CT492" s="290"/>
      <c r="CU492" s="290"/>
      <c r="CV492" s="290"/>
      <c r="CW492" s="290"/>
      <c r="CX492" s="290"/>
      <c r="CY492" s="290"/>
      <c r="CZ492" s="290"/>
      <c r="DA492" s="290"/>
    </row>
    <row r="493" spans="2:105">
      <c r="B493" s="251"/>
      <c r="BP493" s="67"/>
      <c r="BQ493" s="290"/>
      <c r="BR493" s="290"/>
      <c r="BS493" s="290"/>
      <c r="BT493" s="290"/>
      <c r="BU493" s="290"/>
      <c r="BV493" s="290"/>
      <c r="BW493" s="290"/>
      <c r="BX493" s="290"/>
      <c r="BY493" s="290"/>
      <c r="BZ493" s="290"/>
      <c r="CA493" s="290"/>
      <c r="CB493" s="290"/>
      <c r="CC493" s="290"/>
      <c r="CD493" s="290"/>
      <c r="CE493" s="290"/>
      <c r="CF493" s="290"/>
      <c r="CG493" s="290"/>
      <c r="CH493" s="290"/>
      <c r="CI493" s="290"/>
      <c r="CJ493" s="290"/>
      <c r="CK493" s="290"/>
      <c r="CL493" s="290"/>
      <c r="CM493" s="290"/>
      <c r="CN493" s="290"/>
      <c r="CO493" s="290"/>
      <c r="CP493" s="290"/>
      <c r="CQ493" s="290"/>
      <c r="CR493" s="290"/>
      <c r="CS493" s="290"/>
      <c r="CT493" s="290"/>
      <c r="CU493" s="290"/>
      <c r="CV493" s="290"/>
      <c r="CW493" s="290"/>
      <c r="CX493" s="290"/>
      <c r="CY493" s="290"/>
      <c r="CZ493" s="290"/>
      <c r="DA493" s="290"/>
    </row>
    <row r="494" spans="2:105">
      <c r="B494" s="251"/>
      <c r="BP494" s="67"/>
      <c r="BQ494" s="290"/>
      <c r="BR494" s="290"/>
      <c r="BS494" s="290"/>
      <c r="BT494" s="290"/>
      <c r="BU494" s="290"/>
      <c r="BV494" s="290"/>
      <c r="BW494" s="290"/>
      <c r="BX494" s="290"/>
      <c r="BY494" s="290"/>
      <c r="BZ494" s="290"/>
      <c r="CA494" s="290"/>
      <c r="CB494" s="290"/>
      <c r="CC494" s="290"/>
      <c r="CD494" s="290"/>
      <c r="CE494" s="290"/>
      <c r="CF494" s="290"/>
      <c r="CG494" s="290"/>
      <c r="CH494" s="290"/>
      <c r="CI494" s="290"/>
      <c r="CJ494" s="290"/>
      <c r="CK494" s="290"/>
      <c r="CL494" s="290"/>
      <c r="CM494" s="290"/>
      <c r="CN494" s="290"/>
      <c r="CO494" s="290"/>
      <c r="CP494" s="290"/>
      <c r="CQ494" s="290"/>
      <c r="CR494" s="290"/>
      <c r="CS494" s="290"/>
      <c r="CT494" s="290"/>
      <c r="CU494" s="290"/>
      <c r="CV494" s="290"/>
      <c r="CW494" s="290"/>
      <c r="CX494" s="290"/>
      <c r="CY494" s="290"/>
      <c r="CZ494" s="290"/>
      <c r="DA494" s="290"/>
    </row>
    <row r="495" spans="2:105">
      <c r="B495" s="251"/>
      <c r="BP495" s="67"/>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row>
    <row r="496" spans="2:105">
      <c r="B496" s="251"/>
      <c r="BP496" s="67"/>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row>
    <row r="497" spans="2:105">
      <c r="B497" s="251"/>
      <c r="BP497" s="67"/>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row>
    <row r="498" spans="2:105">
      <c r="B498" s="251"/>
      <c r="BP498" s="67"/>
      <c r="BQ498" s="290"/>
      <c r="BR498" s="290"/>
      <c r="BS498" s="290"/>
      <c r="BT498" s="290"/>
      <c r="BU498" s="290"/>
      <c r="BV498" s="290"/>
      <c r="BW498" s="290"/>
      <c r="BX498" s="290"/>
      <c r="BY498" s="290"/>
      <c r="BZ498" s="290"/>
      <c r="CA498" s="290"/>
      <c r="CB498" s="290"/>
      <c r="CC498" s="290"/>
      <c r="CD498" s="290"/>
      <c r="CE498" s="290"/>
      <c r="CF498" s="290"/>
      <c r="CG498" s="290"/>
      <c r="CH498" s="290"/>
      <c r="CI498" s="290"/>
      <c r="CJ498" s="290"/>
      <c r="CK498" s="290"/>
      <c r="CL498" s="290"/>
      <c r="CM498" s="290"/>
      <c r="CN498" s="290"/>
      <c r="CO498" s="290"/>
      <c r="CP498" s="290"/>
      <c r="CQ498" s="290"/>
      <c r="CR498" s="290"/>
      <c r="CS498" s="290"/>
      <c r="CT498" s="290"/>
      <c r="CU498" s="290"/>
      <c r="CV498" s="290"/>
      <c r="CW498" s="290"/>
      <c r="CX498" s="290"/>
      <c r="CY498" s="290"/>
      <c r="CZ498" s="290"/>
      <c r="DA498" s="290"/>
    </row>
    <row r="499" spans="2:105">
      <c r="B499" s="251"/>
      <c r="BP499" s="67"/>
      <c r="BQ499" s="290"/>
      <c r="BR499" s="290"/>
      <c r="BS499" s="290"/>
      <c r="BT499" s="290"/>
      <c r="BU499" s="290"/>
      <c r="BV499" s="290"/>
      <c r="BW499" s="290"/>
      <c r="BX499" s="290"/>
      <c r="BY499" s="290"/>
      <c r="BZ499" s="290"/>
      <c r="CA499" s="290"/>
      <c r="CB499" s="290"/>
      <c r="CC499" s="290"/>
      <c r="CD499" s="290"/>
      <c r="CE499" s="290"/>
      <c r="CF499" s="290"/>
      <c r="CG499" s="290"/>
      <c r="CH499" s="290"/>
      <c r="CI499" s="290"/>
      <c r="CJ499" s="290"/>
      <c r="CK499" s="290"/>
      <c r="CL499" s="290"/>
      <c r="CM499" s="290"/>
      <c r="CN499" s="290"/>
      <c r="CO499" s="290"/>
      <c r="CP499" s="290"/>
      <c r="CQ499" s="290"/>
      <c r="CR499" s="290"/>
      <c r="CS499" s="290"/>
      <c r="CT499" s="290"/>
      <c r="CU499" s="290"/>
      <c r="CV499" s="290"/>
      <c r="CW499" s="290"/>
      <c r="CX499" s="290"/>
      <c r="CY499" s="290"/>
      <c r="CZ499" s="290"/>
      <c r="DA499" s="290"/>
    </row>
    <row r="500" spans="2:105">
      <c r="B500" s="251"/>
      <c r="BP500" s="67"/>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row>
    <row r="501" spans="2:105">
      <c r="B501" s="251"/>
      <c r="BP501" s="67"/>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row>
    <row r="502" spans="2:105">
      <c r="B502" s="251"/>
      <c r="BP502" s="67"/>
      <c r="BQ502" s="290"/>
      <c r="BR502" s="290"/>
      <c r="BS502" s="290"/>
      <c r="BT502" s="290"/>
      <c r="BU502" s="290"/>
      <c r="BV502" s="290"/>
      <c r="BW502" s="290"/>
      <c r="BX502" s="290"/>
      <c r="BY502" s="290"/>
      <c r="BZ502" s="290"/>
      <c r="CA502" s="290"/>
      <c r="CB502" s="290"/>
      <c r="CC502" s="290"/>
      <c r="CD502" s="290"/>
      <c r="CE502" s="290"/>
      <c r="CF502" s="290"/>
      <c r="CG502" s="290"/>
      <c r="CH502" s="290"/>
      <c r="CI502" s="290"/>
      <c r="CJ502" s="290"/>
      <c r="CK502" s="290"/>
      <c r="CL502" s="290"/>
      <c r="CM502" s="290"/>
      <c r="CN502" s="290"/>
      <c r="CO502" s="290"/>
      <c r="CP502" s="290"/>
      <c r="CQ502" s="290"/>
      <c r="CR502" s="290"/>
      <c r="CS502" s="290"/>
      <c r="CT502" s="290"/>
      <c r="CU502" s="290"/>
      <c r="CV502" s="290"/>
      <c r="CW502" s="290"/>
      <c r="CX502" s="290"/>
      <c r="CY502" s="290"/>
      <c r="CZ502" s="290"/>
      <c r="DA502" s="290"/>
    </row>
    <row r="503" spans="2:105">
      <c r="B503" s="251"/>
      <c r="BP503" s="67"/>
      <c r="BQ503" s="290"/>
      <c r="BR503" s="290"/>
      <c r="BS503" s="290"/>
      <c r="BT503" s="290"/>
      <c r="BU503" s="290"/>
      <c r="BV503" s="290"/>
      <c r="BW503" s="290"/>
      <c r="BX503" s="290"/>
      <c r="BY503" s="290"/>
      <c r="BZ503" s="290"/>
      <c r="CA503" s="290"/>
      <c r="CB503" s="290"/>
      <c r="CC503" s="290"/>
      <c r="CD503" s="290"/>
      <c r="CE503" s="290"/>
      <c r="CF503" s="290"/>
      <c r="CG503" s="290"/>
      <c r="CH503" s="290"/>
      <c r="CI503" s="290"/>
      <c r="CJ503" s="290"/>
      <c r="CK503" s="290"/>
      <c r="CL503" s="290"/>
      <c r="CM503" s="290"/>
      <c r="CN503" s="290"/>
      <c r="CO503" s="290"/>
      <c r="CP503" s="290"/>
      <c r="CQ503" s="290"/>
      <c r="CR503" s="290"/>
      <c r="CS503" s="290"/>
      <c r="CT503" s="290"/>
      <c r="CU503" s="290"/>
      <c r="CV503" s="290"/>
      <c r="CW503" s="290"/>
      <c r="CX503" s="290"/>
      <c r="CY503" s="290"/>
      <c r="CZ503" s="290"/>
      <c r="DA503" s="290"/>
    </row>
    <row r="504" spans="2:105">
      <c r="B504" s="251"/>
      <c r="BP504" s="67"/>
      <c r="BQ504" s="290"/>
      <c r="BR504" s="290"/>
      <c r="BS504" s="290"/>
      <c r="BT504" s="290"/>
      <c r="BU504" s="290"/>
      <c r="BV504" s="290"/>
      <c r="BW504" s="290"/>
      <c r="BX504" s="290"/>
      <c r="BY504" s="290"/>
      <c r="BZ504" s="290"/>
      <c r="CA504" s="290"/>
      <c r="CB504" s="290"/>
      <c r="CC504" s="290"/>
      <c r="CD504" s="290"/>
      <c r="CE504" s="290"/>
      <c r="CF504" s="290"/>
      <c r="CG504" s="290"/>
      <c r="CH504" s="290"/>
      <c r="CI504" s="290"/>
      <c r="CJ504" s="290"/>
      <c r="CK504" s="290"/>
      <c r="CL504" s="290"/>
      <c r="CM504" s="290"/>
      <c r="CN504" s="290"/>
      <c r="CO504" s="290"/>
      <c r="CP504" s="290"/>
      <c r="CQ504" s="290"/>
      <c r="CR504" s="290"/>
      <c r="CS504" s="290"/>
      <c r="CT504" s="290"/>
      <c r="CU504" s="290"/>
      <c r="CV504" s="290"/>
      <c r="CW504" s="290"/>
      <c r="CX504" s="290"/>
      <c r="CY504" s="290"/>
      <c r="CZ504" s="290"/>
      <c r="DA504" s="290"/>
    </row>
    <row r="505" spans="2:105">
      <c r="B505" s="251"/>
      <c r="BP505" s="67"/>
      <c r="BQ505" s="290"/>
      <c r="BR505" s="290"/>
      <c r="BS505" s="290"/>
      <c r="BT505" s="290"/>
      <c r="BU505" s="290"/>
      <c r="BV505" s="290"/>
      <c r="BW505" s="290"/>
      <c r="BX505" s="290"/>
      <c r="BY505" s="290"/>
      <c r="BZ505" s="290"/>
      <c r="CA505" s="290"/>
      <c r="CB505" s="290"/>
      <c r="CC505" s="290"/>
      <c r="CD505" s="290"/>
      <c r="CE505" s="290"/>
      <c r="CF505" s="290"/>
      <c r="CG505" s="290"/>
      <c r="CH505" s="290"/>
      <c r="CI505" s="290"/>
      <c r="CJ505" s="290"/>
      <c r="CK505" s="290"/>
      <c r="CL505" s="290"/>
      <c r="CM505" s="290"/>
      <c r="CN505" s="290"/>
      <c r="CO505" s="290"/>
      <c r="CP505" s="290"/>
      <c r="CQ505" s="290"/>
      <c r="CR505" s="290"/>
      <c r="CS505" s="290"/>
      <c r="CT505" s="290"/>
      <c r="CU505" s="290"/>
      <c r="CV505" s="290"/>
      <c r="CW505" s="290"/>
      <c r="CX505" s="290"/>
      <c r="CY505" s="290"/>
      <c r="CZ505" s="290"/>
      <c r="DA505" s="290"/>
    </row>
    <row r="506" spans="2:105">
      <c r="B506" s="251"/>
      <c r="BP506" s="67"/>
      <c r="BQ506" s="290"/>
      <c r="BR506" s="290"/>
      <c r="BS506" s="290"/>
      <c r="BT506" s="290"/>
      <c r="BU506" s="290"/>
      <c r="BV506" s="290"/>
      <c r="BW506" s="290"/>
      <c r="BX506" s="290"/>
      <c r="BY506" s="290"/>
      <c r="BZ506" s="290"/>
      <c r="CA506" s="290"/>
      <c r="CB506" s="290"/>
      <c r="CC506" s="290"/>
      <c r="CD506" s="290"/>
      <c r="CE506" s="290"/>
      <c r="CF506" s="290"/>
      <c r="CG506" s="290"/>
      <c r="CH506" s="290"/>
      <c r="CI506" s="290"/>
      <c r="CJ506" s="290"/>
      <c r="CK506" s="290"/>
      <c r="CL506" s="290"/>
      <c r="CM506" s="290"/>
      <c r="CN506" s="290"/>
      <c r="CO506" s="290"/>
      <c r="CP506" s="290"/>
      <c r="CQ506" s="290"/>
      <c r="CR506" s="290"/>
      <c r="CS506" s="290"/>
      <c r="CT506" s="290"/>
      <c r="CU506" s="290"/>
      <c r="CV506" s="290"/>
      <c r="CW506" s="290"/>
      <c r="CX506" s="290"/>
      <c r="CY506" s="290"/>
      <c r="CZ506" s="290"/>
      <c r="DA506" s="290"/>
    </row>
    <row r="507" spans="2:105">
      <c r="B507" s="251"/>
      <c r="BP507" s="67"/>
      <c r="BQ507" s="290"/>
      <c r="BR507" s="290"/>
      <c r="BS507" s="290"/>
      <c r="BT507" s="290"/>
      <c r="BU507" s="290"/>
      <c r="BV507" s="290"/>
      <c r="BW507" s="290"/>
      <c r="BX507" s="290"/>
      <c r="BY507" s="290"/>
      <c r="BZ507" s="290"/>
      <c r="CA507" s="290"/>
      <c r="CB507" s="290"/>
      <c r="CC507" s="290"/>
      <c r="CD507" s="290"/>
      <c r="CE507" s="290"/>
      <c r="CF507" s="290"/>
      <c r="CG507" s="290"/>
      <c r="CH507" s="290"/>
      <c r="CI507" s="290"/>
      <c r="CJ507" s="290"/>
      <c r="CK507" s="290"/>
      <c r="CL507" s="290"/>
      <c r="CM507" s="290"/>
      <c r="CN507" s="290"/>
      <c r="CO507" s="290"/>
      <c r="CP507" s="290"/>
      <c r="CQ507" s="290"/>
      <c r="CR507" s="290"/>
      <c r="CS507" s="290"/>
      <c r="CT507" s="290"/>
      <c r="CU507" s="290"/>
      <c r="CV507" s="290"/>
      <c r="CW507" s="290"/>
      <c r="CX507" s="290"/>
      <c r="CY507" s="290"/>
      <c r="CZ507" s="290"/>
      <c r="DA507" s="290"/>
    </row>
    <row r="508" spans="2:105">
      <c r="B508" s="251"/>
      <c r="BP508" s="67"/>
      <c r="BQ508" s="290"/>
      <c r="BR508" s="290"/>
      <c r="BS508" s="290"/>
      <c r="BT508" s="290"/>
      <c r="BU508" s="290"/>
      <c r="BV508" s="290"/>
      <c r="BW508" s="290"/>
      <c r="BX508" s="290"/>
      <c r="BY508" s="290"/>
      <c r="BZ508" s="290"/>
      <c r="CA508" s="290"/>
      <c r="CB508" s="290"/>
      <c r="CC508" s="290"/>
      <c r="CD508" s="290"/>
      <c r="CE508" s="290"/>
      <c r="CF508" s="290"/>
      <c r="CG508" s="290"/>
      <c r="CH508" s="290"/>
      <c r="CI508" s="290"/>
      <c r="CJ508" s="290"/>
      <c r="CK508" s="290"/>
      <c r="CL508" s="290"/>
      <c r="CM508" s="290"/>
      <c r="CN508" s="290"/>
      <c r="CO508" s="290"/>
      <c r="CP508" s="290"/>
      <c r="CQ508" s="290"/>
      <c r="CR508" s="290"/>
      <c r="CS508" s="290"/>
      <c r="CT508" s="290"/>
      <c r="CU508" s="290"/>
      <c r="CV508" s="290"/>
      <c r="CW508" s="290"/>
      <c r="CX508" s="290"/>
      <c r="CY508" s="290"/>
      <c r="CZ508" s="290"/>
      <c r="DA508" s="290"/>
    </row>
    <row r="509" spans="2:105">
      <c r="B509" s="251"/>
      <c r="BP509" s="67"/>
      <c r="BQ509" s="290"/>
      <c r="BR509" s="290"/>
      <c r="BS509" s="290"/>
      <c r="BT509" s="290"/>
      <c r="BU509" s="290"/>
      <c r="BV509" s="290"/>
      <c r="BW509" s="290"/>
      <c r="BX509" s="290"/>
      <c r="BY509" s="290"/>
      <c r="BZ509" s="290"/>
      <c r="CA509" s="290"/>
      <c r="CB509" s="290"/>
      <c r="CC509" s="290"/>
      <c r="CD509" s="290"/>
      <c r="CE509" s="290"/>
      <c r="CF509" s="290"/>
      <c r="CG509" s="290"/>
      <c r="CH509" s="290"/>
      <c r="CI509" s="290"/>
      <c r="CJ509" s="290"/>
      <c r="CK509" s="290"/>
      <c r="CL509" s="290"/>
      <c r="CM509" s="290"/>
      <c r="CN509" s="290"/>
      <c r="CO509" s="290"/>
      <c r="CP509" s="290"/>
      <c r="CQ509" s="290"/>
      <c r="CR509" s="290"/>
      <c r="CS509" s="290"/>
      <c r="CT509" s="290"/>
      <c r="CU509" s="290"/>
      <c r="CV509" s="290"/>
      <c r="CW509" s="290"/>
      <c r="CX509" s="290"/>
      <c r="CY509" s="290"/>
      <c r="CZ509" s="290"/>
      <c r="DA509" s="290"/>
    </row>
    <row r="510" spans="2:105">
      <c r="B510" s="251"/>
      <c r="BP510" s="67"/>
      <c r="BQ510" s="290"/>
      <c r="BR510" s="290"/>
      <c r="BS510" s="290"/>
      <c r="BT510" s="290"/>
      <c r="BU510" s="290"/>
      <c r="BV510" s="290"/>
      <c r="BW510" s="290"/>
      <c r="BX510" s="290"/>
      <c r="BY510" s="290"/>
      <c r="BZ510" s="290"/>
      <c r="CA510" s="290"/>
      <c r="CB510" s="290"/>
      <c r="CC510" s="290"/>
      <c r="CD510" s="290"/>
      <c r="CE510" s="290"/>
      <c r="CF510" s="290"/>
      <c r="CG510" s="290"/>
      <c r="CH510" s="290"/>
      <c r="CI510" s="290"/>
      <c r="CJ510" s="290"/>
      <c r="CK510" s="290"/>
      <c r="CL510" s="290"/>
      <c r="CM510" s="290"/>
      <c r="CN510" s="290"/>
      <c r="CO510" s="290"/>
      <c r="CP510" s="290"/>
      <c r="CQ510" s="290"/>
      <c r="CR510" s="290"/>
      <c r="CS510" s="290"/>
      <c r="CT510" s="290"/>
      <c r="CU510" s="290"/>
      <c r="CV510" s="290"/>
      <c r="CW510" s="290"/>
      <c r="CX510" s="290"/>
      <c r="CY510" s="290"/>
      <c r="CZ510" s="290"/>
      <c r="DA510" s="290"/>
    </row>
    <row r="511" spans="2:105">
      <c r="B511" s="251"/>
      <c r="BP511" s="67"/>
      <c r="BQ511" s="290"/>
      <c r="BR511" s="290"/>
      <c r="BS511" s="290"/>
      <c r="BT511" s="290"/>
      <c r="BU511" s="290"/>
      <c r="BV511" s="290"/>
      <c r="BW511" s="290"/>
      <c r="BX511" s="290"/>
      <c r="BY511" s="290"/>
      <c r="BZ511" s="290"/>
      <c r="CA511" s="290"/>
      <c r="CB511" s="290"/>
      <c r="CC511" s="290"/>
      <c r="CD511" s="290"/>
      <c r="CE511" s="290"/>
      <c r="CF511" s="290"/>
      <c r="CG511" s="290"/>
      <c r="CH511" s="290"/>
      <c r="CI511" s="290"/>
      <c r="CJ511" s="290"/>
      <c r="CK511" s="290"/>
      <c r="CL511" s="290"/>
      <c r="CM511" s="290"/>
      <c r="CN511" s="290"/>
      <c r="CO511" s="290"/>
      <c r="CP511" s="290"/>
      <c r="CQ511" s="290"/>
      <c r="CR511" s="290"/>
      <c r="CS511" s="290"/>
      <c r="CT511" s="290"/>
      <c r="CU511" s="290"/>
      <c r="CV511" s="290"/>
      <c r="CW511" s="290"/>
      <c r="CX511" s="290"/>
      <c r="CY511" s="290"/>
      <c r="CZ511" s="290"/>
      <c r="DA511" s="290"/>
    </row>
    <row r="512" spans="2:105">
      <c r="B512" s="251"/>
      <c r="BP512" s="67"/>
      <c r="BQ512" s="290"/>
      <c r="BR512" s="290"/>
      <c r="BS512" s="290"/>
      <c r="BT512" s="290"/>
      <c r="BU512" s="290"/>
      <c r="BV512" s="290"/>
      <c r="BW512" s="290"/>
      <c r="BX512" s="290"/>
      <c r="BY512" s="290"/>
      <c r="BZ512" s="290"/>
      <c r="CA512" s="290"/>
      <c r="CB512" s="290"/>
      <c r="CC512" s="290"/>
      <c r="CD512" s="290"/>
      <c r="CE512" s="290"/>
      <c r="CF512" s="290"/>
      <c r="CG512" s="290"/>
      <c r="CH512" s="290"/>
      <c r="CI512" s="290"/>
      <c r="CJ512" s="290"/>
      <c r="CK512" s="290"/>
      <c r="CL512" s="290"/>
      <c r="CM512" s="290"/>
      <c r="CN512" s="290"/>
      <c r="CO512" s="290"/>
      <c r="CP512" s="290"/>
      <c r="CQ512" s="290"/>
      <c r="CR512" s="290"/>
      <c r="CS512" s="290"/>
      <c r="CT512" s="290"/>
      <c r="CU512" s="290"/>
      <c r="CV512" s="290"/>
      <c r="CW512" s="290"/>
      <c r="CX512" s="290"/>
      <c r="CY512" s="290"/>
      <c r="CZ512" s="290"/>
      <c r="DA512" s="290"/>
    </row>
    <row r="513" spans="2:105">
      <c r="B513" s="251"/>
      <c r="BP513" s="67"/>
      <c r="BQ513" s="290"/>
      <c r="BR513" s="290"/>
      <c r="BS513" s="290"/>
      <c r="BT513" s="290"/>
      <c r="BU513" s="290"/>
      <c r="BV513" s="290"/>
      <c r="BW513" s="290"/>
      <c r="BX513" s="290"/>
      <c r="BY513" s="290"/>
      <c r="BZ513" s="290"/>
      <c r="CA513" s="290"/>
      <c r="CB513" s="290"/>
      <c r="CC513" s="290"/>
      <c r="CD513" s="290"/>
      <c r="CE513" s="290"/>
      <c r="CF513" s="290"/>
      <c r="CG513" s="290"/>
      <c r="CH513" s="290"/>
      <c r="CI513" s="290"/>
      <c r="CJ513" s="290"/>
      <c r="CK513" s="290"/>
      <c r="CL513" s="290"/>
      <c r="CM513" s="290"/>
      <c r="CN513" s="290"/>
      <c r="CO513" s="290"/>
      <c r="CP513" s="290"/>
      <c r="CQ513" s="290"/>
      <c r="CR513" s="290"/>
      <c r="CS513" s="290"/>
      <c r="CT513" s="290"/>
      <c r="CU513" s="290"/>
      <c r="CV513" s="290"/>
      <c r="CW513" s="290"/>
      <c r="CX513" s="290"/>
      <c r="CY513" s="290"/>
      <c r="CZ513" s="290"/>
      <c r="DA513" s="290"/>
    </row>
    <row r="514" spans="2:105">
      <c r="B514" s="251"/>
      <c r="BP514" s="67"/>
      <c r="BQ514" s="290"/>
      <c r="BR514" s="290"/>
      <c r="BS514" s="290"/>
      <c r="BT514" s="290"/>
      <c r="BU514" s="290"/>
      <c r="BV514" s="290"/>
      <c r="BW514" s="290"/>
      <c r="BX514" s="290"/>
      <c r="BY514" s="290"/>
      <c r="BZ514" s="290"/>
      <c r="CA514" s="290"/>
      <c r="CB514" s="290"/>
      <c r="CC514" s="290"/>
      <c r="CD514" s="290"/>
      <c r="CE514" s="290"/>
      <c r="CF514" s="290"/>
      <c r="CG514" s="290"/>
      <c r="CH514" s="290"/>
      <c r="CI514" s="290"/>
      <c r="CJ514" s="290"/>
      <c r="CK514" s="290"/>
      <c r="CL514" s="290"/>
      <c r="CM514" s="290"/>
      <c r="CN514" s="290"/>
      <c r="CO514" s="290"/>
      <c r="CP514" s="290"/>
      <c r="CQ514" s="290"/>
      <c r="CR514" s="290"/>
      <c r="CS514" s="290"/>
      <c r="CT514" s="290"/>
      <c r="CU514" s="290"/>
      <c r="CV514" s="290"/>
      <c r="CW514" s="290"/>
      <c r="CX514" s="290"/>
      <c r="CY514" s="290"/>
      <c r="CZ514" s="290"/>
      <c r="DA514" s="290"/>
    </row>
    <row r="515" spans="2:105">
      <c r="B515" s="251"/>
      <c r="BP515" s="67"/>
      <c r="BQ515" s="290"/>
      <c r="BR515" s="290"/>
      <c r="BS515" s="290"/>
      <c r="BT515" s="290"/>
      <c r="BU515" s="290"/>
      <c r="BV515" s="290"/>
      <c r="BW515" s="290"/>
      <c r="BX515" s="290"/>
      <c r="BY515" s="290"/>
      <c r="BZ515" s="290"/>
      <c r="CA515" s="290"/>
      <c r="CB515" s="290"/>
      <c r="CC515" s="290"/>
      <c r="CD515" s="290"/>
      <c r="CE515" s="290"/>
      <c r="CF515" s="290"/>
      <c r="CG515" s="290"/>
      <c r="CH515" s="290"/>
      <c r="CI515" s="290"/>
      <c r="CJ515" s="290"/>
      <c r="CK515" s="290"/>
      <c r="CL515" s="290"/>
      <c r="CM515" s="290"/>
      <c r="CN515" s="290"/>
      <c r="CO515" s="290"/>
      <c r="CP515" s="290"/>
      <c r="CQ515" s="290"/>
      <c r="CR515" s="290"/>
      <c r="CS515" s="290"/>
      <c r="CT515" s="290"/>
      <c r="CU515" s="290"/>
      <c r="CV515" s="290"/>
      <c r="CW515" s="290"/>
      <c r="CX515" s="290"/>
      <c r="CY515" s="290"/>
      <c r="CZ515" s="290"/>
      <c r="DA515" s="290"/>
    </row>
    <row r="516" spans="2:105">
      <c r="B516" s="251"/>
      <c r="BP516" s="67"/>
      <c r="BQ516" s="290"/>
      <c r="BR516" s="290"/>
      <c r="BS516" s="290"/>
      <c r="BT516" s="290"/>
      <c r="BU516" s="290"/>
      <c r="BV516" s="290"/>
      <c r="BW516" s="290"/>
      <c r="BX516" s="290"/>
      <c r="BY516" s="290"/>
      <c r="BZ516" s="290"/>
      <c r="CA516" s="290"/>
      <c r="CB516" s="290"/>
      <c r="CC516" s="290"/>
      <c r="CD516" s="290"/>
      <c r="CE516" s="290"/>
      <c r="CF516" s="290"/>
      <c r="CG516" s="290"/>
      <c r="CH516" s="290"/>
      <c r="CI516" s="290"/>
      <c r="CJ516" s="290"/>
      <c r="CK516" s="290"/>
      <c r="CL516" s="290"/>
      <c r="CM516" s="290"/>
      <c r="CN516" s="290"/>
      <c r="CO516" s="290"/>
      <c r="CP516" s="290"/>
      <c r="CQ516" s="290"/>
      <c r="CR516" s="290"/>
      <c r="CS516" s="290"/>
      <c r="CT516" s="290"/>
      <c r="CU516" s="290"/>
      <c r="CV516" s="290"/>
      <c r="CW516" s="290"/>
      <c r="CX516" s="290"/>
      <c r="CY516" s="290"/>
      <c r="CZ516" s="290"/>
      <c r="DA516" s="290"/>
    </row>
    <row r="517" spans="2:105">
      <c r="B517" s="251"/>
      <c r="BP517" s="67"/>
      <c r="BQ517" s="290"/>
      <c r="BR517" s="290"/>
      <c r="BS517" s="290"/>
      <c r="BT517" s="290"/>
      <c r="BU517" s="290"/>
      <c r="BV517" s="290"/>
      <c r="BW517" s="290"/>
      <c r="BX517" s="290"/>
      <c r="BY517" s="290"/>
      <c r="BZ517" s="290"/>
      <c r="CA517" s="290"/>
      <c r="CB517" s="290"/>
      <c r="CC517" s="290"/>
      <c r="CD517" s="290"/>
      <c r="CE517" s="290"/>
      <c r="CF517" s="290"/>
      <c r="CG517" s="290"/>
      <c r="CH517" s="290"/>
      <c r="CI517" s="290"/>
      <c r="CJ517" s="290"/>
      <c r="CK517" s="290"/>
      <c r="CL517" s="290"/>
      <c r="CM517" s="290"/>
      <c r="CN517" s="290"/>
      <c r="CO517" s="290"/>
      <c r="CP517" s="290"/>
      <c r="CQ517" s="290"/>
      <c r="CR517" s="290"/>
      <c r="CS517" s="290"/>
      <c r="CT517" s="290"/>
      <c r="CU517" s="290"/>
      <c r="CV517" s="290"/>
      <c r="CW517" s="290"/>
      <c r="CX517" s="290"/>
      <c r="CY517" s="290"/>
      <c r="CZ517" s="290"/>
      <c r="DA517" s="290"/>
    </row>
    <row r="518" spans="2:105">
      <c r="B518" s="251"/>
      <c r="BP518" s="67"/>
      <c r="BQ518" s="290"/>
      <c r="BR518" s="290"/>
      <c r="BS518" s="290"/>
      <c r="BT518" s="290"/>
      <c r="BU518" s="290"/>
      <c r="BV518" s="290"/>
      <c r="BW518" s="290"/>
      <c r="BX518" s="290"/>
      <c r="BY518" s="290"/>
      <c r="BZ518" s="290"/>
      <c r="CA518" s="290"/>
      <c r="CB518" s="290"/>
      <c r="CC518" s="290"/>
      <c r="CD518" s="290"/>
      <c r="CE518" s="290"/>
      <c r="CF518" s="290"/>
      <c r="CG518" s="290"/>
      <c r="CH518" s="290"/>
      <c r="CI518" s="290"/>
      <c r="CJ518" s="290"/>
      <c r="CK518" s="290"/>
      <c r="CL518" s="290"/>
      <c r="CM518" s="290"/>
      <c r="CN518" s="290"/>
      <c r="CO518" s="290"/>
      <c r="CP518" s="290"/>
      <c r="CQ518" s="290"/>
      <c r="CR518" s="290"/>
      <c r="CS518" s="290"/>
      <c r="CT518" s="290"/>
      <c r="CU518" s="290"/>
      <c r="CV518" s="290"/>
      <c r="CW518" s="290"/>
      <c r="CX518" s="290"/>
      <c r="CY518" s="290"/>
      <c r="CZ518" s="290"/>
      <c r="DA518" s="290"/>
    </row>
    <row r="519" spans="2:105">
      <c r="B519" s="251"/>
      <c r="BP519" s="67"/>
      <c r="BQ519" s="290"/>
      <c r="BR519" s="290"/>
      <c r="BS519" s="290"/>
      <c r="BT519" s="290"/>
      <c r="BU519" s="290"/>
      <c r="BV519" s="290"/>
      <c r="BW519" s="290"/>
      <c r="BX519" s="290"/>
      <c r="BY519" s="290"/>
      <c r="BZ519" s="290"/>
      <c r="CA519" s="290"/>
      <c r="CB519" s="290"/>
      <c r="CC519" s="290"/>
      <c r="CD519" s="290"/>
      <c r="CE519" s="290"/>
      <c r="CF519" s="290"/>
      <c r="CG519" s="290"/>
      <c r="CH519" s="290"/>
      <c r="CI519" s="290"/>
      <c r="CJ519" s="290"/>
      <c r="CK519" s="290"/>
      <c r="CL519" s="290"/>
      <c r="CM519" s="290"/>
      <c r="CN519" s="290"/>
      <c r="CO519" s="290"/>
      <c r="CP519" s="290"/>
      <c r="CQ519" s="290"/>
      <c r="CR519" s="290"/>
      <c r="CS519" s="290"/>
      <c r="CT519" s="290"/>
      <c r="CU519" s="290"/>
      <c r="CV519" s="290"/>
      <c r="CW519" s="290"/>
      <c r="CX519" s="290"/>
      <c r="CY519" s="290"/>
      <c r="CZ519" s="290"/>
      <c r="DA519" s="290"/>
    </row>
    <row r="520" spans="2:105">
      <c r="B520" s="251"/>
      <c r="BP520" s="67"/>
      <c r="BQ520" s="290"/>
      <c r="BR520" s="290"/>
      <c r="BS520" s="290"/>
      <c r="BT520" s="290"/>
      <c r="BU520" s="290"/>
      <c r="BV520" s="290"/>
      <c r="BW520" s="290"/>
      <c r="BX520" s="290"/>
      <c r="BY520" s="290"/>
      <c r="BZ520" s="290"/>
      <c r="CA520" s="290"/>
      <c r="CB520" s="290"/>
      <c r="CC520" s="290"/>
      <c r="CD520" s="290"/>
      <c r="CE520" s="290"/>
      <c r="CF520" s="290"/>
      <c r="CG520" s="290"/>
      <c r="CH520" s="290"/>
      <c r="CI520" s="290"/>
      <c r="CJ520" s="290"/>
      <c r="CK520" s="290"/>
      <c r="CL520" s="290"/>
      <c r="CM520" s="290"/>
      <c r="CN520" s="290"/>
      <c r="CO520" s="290"/>
      <c r="CP520" s="290"/>
      <c r="CQ520" s="290"/>
      <c r="CR520" s="290"/>
      <c r="CS520" s="290"/>
      <c r="CT520" s="290"/>
      <c r="CU520" s="290"/>
      <c r="CV520" s="290"/>
      <c r="CW520" s="290"/>
      <c r="CX520" s="290"/>
      <c r="CY520" s="290"/>
      <c r="CZ520" s="290"/>
      <c r="DA520" s="290"/>
    </row>
    <row r="521" spans="2:105">
      <c r="B521" s="251"/>
      <c r="BP521" s="67"/>
      <c r="BQ521" s="290"/>
      <c r="BR521" s="290"/>
      <c r="BS521" s="290"/>
      <c r="BT521" s="290"/>
      <c r="BU521" s="290"/>
      <c r="BV521" s="290"/>
      <c r="BW521" s="290"/>
      <c r="BX521" s="290"/>
      <c r="BY521" s="290"/>
      <c r="BZ521" s="290"/>
      <c r="CA521" s="290"/>
      <c r="CB521" s="290"/>
      <c r="CC521" s="290"/>
      <c r="CD521" s="290"/>
      <c r="CE521" s="290"/>
      <c r="CF521" s="290"/>
      <c r="CG521" s="290"/>
      <c r="CH521" s="290"/>
      <c r="CI521" s="290"/>
      <c r="CJ521" s="290"/>
      <c r="CK521" s="290"/>
      <c r="CL521" s="290"/>
      <c r="CM521" s="290"/>
      <c r="CN521" s="290"/>
      <c r="CO521" s="290"/>
      <c r="CP521" s="290"/>
      <c r="CQ521" s="290"/>
      <c r="CR521" s="290"/>
      <c r="CS521" s="290"/>
      <c r="CT521" s="290"/>
      <c r="CU521" s="290"/>
      <c r="CV521" s="290"/>
      <c r="CW521" s="290"/>
      <c r="CX521" s="290"/>
      <c r="CY521" s="290"/>
      <c r="CZ521" s="290"/>
      <c r="DA521" s="290"/>
    </row>
    <row r="522" spans="2:105">
      <c r="B522" s="251"/>
      <c r="BP522" s="67"/>
      <c r="BQ522" s="290"/>
      <c r="BR522" s="290"/>
      <c r="BS522" s="290"/>
      <c r="BT522" s="290"/>
      <c r="BU522" s="290"/>
      <c r="BV522" s="290"/>
      <c r="BW522" s="290"/>
      <c r="BX522" s="290"/>
      <c r="BY522" s="290"/>
      <c r="BZ522" s="290"/>
      <c r="CA522" s="290"/>
      <c r="CB522" s="290"/>
      <c r="CC522" s="290"/>
      <c r="CD522" s="290"/>
      <c r="CE522" s="290"/>
      <c r="CF522" s="290"/>
      <c r="CG522" s="290"/>
      <c r="CH522" s="290"/>
      <c r="CI522" s="290"/>
      <c r="CJ522" s="290"/>
      <c r="CK522" s="290"/>
      <c r="CL522" s="290"/>
      <c r="CM522" s="290"/>
      <c r="CN522" s="290"/>
      <c r="CO522" s="290"/>
      <c r="CP522" s="290"/>
      <c r="CQ522" s="290"/>
      <c r="CR522" s="290"/>
      <c r="CS522" s="290"/>
      <c r="CT522" s="290"/>
      <c r="CU522" s="290"/>
      <c r="CV522" s="290"/>
      <c r="CW522" s="290"/>
      <c r="CX522" s="290"/>
      <c r="CY522" s="290"/>
      <c r="CZ522" s="290"/>
      <c r="DA522" s="290"/>
    </row>
    <row r="523" spans="2:105">
      <c r="B523" s="251"/>
      <c r="BP523" s="67"/>
      <c r="BQ523" s="290"/>
      <c r="BR523" s="290"/>
      <c r="BS523" s="290"/>
      <c r="BT523" s="290"/>
      <c r="BU523" s="290"/>
      <c r="BV523" s="290"/>
      <c r="BW523" s="290"/>
      <c r="BX523" s="290"/>
      <c r="BY523" s="290"/>
      <c r="BZ523" s="290"/>
      <c r="CA523" s="290"/>
      <c r="CB523" s="290"/>
      <c r="CC523" s="290"/>
      <c r="CD523" s="290"/>
      <c r="CE523" s="290"/>
      <c r="CF523" s="290"/>
      <c r="CG523" s="290"/>
      <c r="CH523" s="290"/>
      <c r="CI523" s="290"/>
      <c r="CJ523" s="290"/>
      <c r="CK523" s="290"/>
      <c r="CL523" s="290"/>
      <c r="CM523" s="290"/>
      <c r="CN523" s="290"/>
      <c r="CO523" s="290"/>
      <c r="CP523" s="290"/>
      <c r="CQ523" s="290"/>
      <c r="CR523" s="290"/>
      <c r="CS523" s="290"/>
      <c r="CT523" s="290"/>
      <c r="CU523" s="290"/>
      <c r="CV523" s="290"/>
      <c r="CW523" s="290"/>
      <c r="CX523" s="290"/>
      <c r="CY523" s="290"/>
      <c r="CZ523" s="290"/>
      <c r="DA523" s="290"/>
    </row>
    <row r="524" spans="2:105">
      <c r="B524" s="251"/>
      <c r="BP524" s="67"/>
      <c r="BQ524" s="290"/>
      <c r="BR524" s="290"/>
      <c r="BS524" s="290"/>
      <c r="BT524" s="290"/>
      <c r="BU524" s="290"/>
      <c r="BV524" s="290"/>
      <c r="BW524" s="290"/>
      <c r="BX524" s="290"/>
      <c r="BY524" s="290"/>
      <c r="BZ524" s="290"/>
      <c r="CA524" s="290"/>
      <c r="CB524" s="290"/>
      <c r="CC524" s="290"/>
      <c r="CD524" s="290"/>
      <c r="CE524" s="290"/>
      <c r="CF524" s="290"/>
      <c r="CG524" s="290"/>
      <c r="CH524" s="290"/>
      <c r="CI524" s="290"/>
      <c r="CJ524" s="290"/>
      <c r="CK524" s="290"/>
      <c r="CL524" s="290"/>
      <c r="CM524" s="290"/>
      <c r="CN524" s="290"/>
      <c r="CO524" s="290"/>
      <c r="CP524" s="290"/>
      <c r="CQ524" s="290"/>
      <c r="CR524" s="290"/>
      <c r="CS524" s="290"/>
      <c r="CT524" s="290"/>
      <c r="CU524" s="290"/>
      <c r="CV524" s="290"/>
      <c r="CW524" s="290"/>
      <c r="CX524" s="290"/>
      <c r="CY524" s="290"/>
      <c r="CZ524" s="290"/>
      <c r="DA524" s="290"/>
    </row>
    <row r="525" spans="2:105">
      <c r="B525" s="251"/>
      <c r="BP525" s="67"/>
      <c r="BQ525" s="290"/>
      <c r="BR525" s="290"/>
      <c r="BS525" s="290"/>
      <c r="BT525" s="290"/>
      <c r="BU525" s="290"/>
      <c r="BV525" s="290"/>
      <c r="BW525" s="290"/>
      <c r="BX525" s="290"/>
      <c r="BY525" s="290"/>
      <c r="BZ525" s="290"/>
      <c r="CA525" s="290"/>
      <c r="CB525" s="290"/>
      <c r="CC525" s="290"/>
      <c r="CD525" s="290"/>
      <c r="CE525" s="290"/>
      <c r="CF525" s="290"/>
      <c r="CG525" s="290"/>
      <c r="CH525" s="290"/>
      <c r="CI525" s="290"/>
      <c r="CJ525" s="290"/>
      <c r="CK525" s="290"/>
      <c r="CL525" s="290"/>
      <c r="CM525" s="290"/>
      <c r="CN525" s="290"/>
      <c r="CO525" s="290"/>
      <c r="CP525" s="290"/>
      <c r="CQ525" s="290"/>
      <c r="CR525" s="290"/>
      <c r="CS525" s="290"/>
      <c r="CT525" s="290"/>
      <c r="CU525" s="290"/>
      <c r="CV525" s="290"/>
      <c r="CW525" s="290"/>
      <c r="CX525" s="290"/>
      <c r="CY525" s="290"/>
      <c r="CZ525" s="290"/>
      <c r="DA525" s="290"/>
    </row>
    <row r="526" spans="2:105">
      <c r="B526" s="251"/>
      <c r="BP526" s="67"/>
      <c r="BQ526" s="290"/>
      <c r="BR526" s="290"/>
      <c r="BS526" s="290"/>
      <c r="BT526" s="290"/>
      <c r="BU526" s="290"/>
      <c r="BV526" s="290"/>
      <c r="BW526" s="290"/>
      <c r="BX526" s="290"/>
      <c r="BY526" s="290"/>
      <c r="BZ526" s="290"/>
      <c r="CA526" s="290"/>
      <c r="CB526" s="290"/>
      <c r="CC526" s="290"/>
      <c r="CD526" s="290"/>
      <c r="CE526" s="290"/>
      <c r="CF526" s="290"/>
      <c r="CG526" s="290"/>
      <c r="CH526" s="290"/>
      <c r="CI526" s="290"/>
      <c r="CJ526" s="290"/>
      <c r="CK526" s="290"/>
      <c r="CL526" s="290"/>
      <c r="CM526" s="290"/>
      <c r="CN526" s="290"/>
      <c r="CO526" s="290"/>
      <c r="CP526" s="290"/>
      <c r="CQ526" s="290"/>
      <c r="CR526" s="290"/>
      <c r="CS526" s="290"/>
      <c r="CT526" s="290"/>
      <c r="CU526" s="290"/>
      <c r="CV526" s="290"/>
      <c r="CW526" s="290"/>
      <c r="CX526" s="290"/>
      <c r="CY526" s="290"/>
      <c r="CZ526" s="290"/>
      <c r="DA526" s="290"/>
    </row>
    <row r="527" spans="2:105">
      <c r="B527" s="251"/>
      <c r="BP527" s="67"/>
      <c r="BQ527" s="290"/>
      <c r="BR527" s="290"/>
      <c r="BS527" s="290"/>
      <c r="BT527" s="290"/>
      <c r="BU527" s="290"/>
      <c r="BV527" s="290"/>
      <c r="BW527" s="290"/>
      <c r="BX527" s="290"/>
      <c r="BY527" s="290"/>
      <c r="BZ527" s="290"/>
      <c r="CA527" s="290"/>
      <c r="CB527" s="290"/>
      <c r="CC527" s="290"/>
      <c r="CD527" s="290"/>
      <c r="CE527" s="290"/>
      <c r="CF527" s="290"/>
      <c r="CG527" s="290"/>
      <c r="CH527" s="290"/>
      <c r="CI527" s="290"/>
      <c r="CJ527" s="290"/>
      <c r="CK527" s="290"/>
      <c r="CL527" s="290"/>
      <c r="CM527" s="290"/>
      <c r="CN527" s="290"/>
      <c r="CO527" s="290"/>
      <c r="CP527" s="290"/>
      <c r="CQ527" s="290"/>
      <c r="CR527" s="290"/>
      <c r="CS527" s="290"/>
      <c r="CT527" s="290"/>
      <c r="CU527" s="290"/>
      <c r="CV527" s="290"/>
      <c r="CW527" s="290"/>
      <c r="CX527" s="290"/>
      <c r="CY527" s="290"/>
      <c r="CZ527" s="290"/>
      <c r="DA527" s="290"/>
    </row>
    <row r="528" spans="2:105">
      <c r="B528" s="251"/>
      <c r="BP528" s="67"/>
      <c r="BQ528" s="290"/>
      <c r="BR528" s="290"/>
      <c r="BS528" s="290"/>
      <c r="BT528" s="290"/>
      <c r="BU528" s="290"/>
      <c r="BV528" s="290"/>
      <c r="BW528" s="290"/>
      <c r="BX528" s="290"/>
      <c r="BY528" s="290"/>
      <c r="BZ528" s="290"/>
      <c r="CA528" s="290"/>
      <c r="CB528" s="290"/>
      <c r="CC528" s="290"/>
      <c r="CD528" s="290"/>
      <c r="CE528" s="290"/>
      <c r="CF528" s="290"/>
      <c r="CG528" s="290"/>
      <c r="CH528" s="290"/>
      <c r="CI528" s="290"/>
      <c r="CJ528" s="290"/>
      <c r="CK528" s="290"/>
      <c r="CL528" s="290"/>
      <c r="CM528" s="290"/>
      <c r="CN528" s="290"/>
      <c r="CO528" s="290"/>
      <c r="CP528" s="290"/>
      <c r="CQ528" s="290"/>
      <c r="CR528" s="290"/>
      <c r="CS528" s="290"/>
      <c r="CT528" s="290"/>
      <c r="CU528" s="290"/>
      <c r="CV528" s="290"/>
      <c r="CW528" s="290"/>
      <c r="CX528" s="290"/>
      <c r="CY528" s="290"/>
      <c r="CZ528" s="290"/>
      <c r="DA528" s="290"/>
    </row>
    <row r="529" spans="2:105">
      <c r="B529" s="251"/>
      <c r="BP529" s="67"/>
      <c r="BQ529" s="290"/>
      <c r="BR529" s="290"/>
      <c r="BS529" s="290"/>
      <c r="BT529" s="290"/>
      <c r="BU529" s="290"/>
      <c r="BV529" s="290"/>
      <c r="BW529" s="290"/>
      <c r="BX529" s="290"/>
      <c r="BY529" s="290"/>
      <c r="BZ529" s="290"/>
      <c r="CA529" s="290"/>
      <c r="CB529" s="290"/>
      <c r="CC529" s="290"/>
      <c r="CD529" s="290"/>
      <c r="CE529" s="290"/>
      <c r="CF529" s="290"/>
      <c r="CG529" s="290"/>
      <c r="CH529" s="290"/>
      <c r="CI529" s="290"/>
      <c r="CJ529" s="290"/>
      <c r="CK529" s="290"/>
      <c r="CL529" s="290"/>
      <c r="CM529" s="290"/>
      <c r="CN529" s="290"/>
      <c r="CO529" s="290"/>
      <c r="CP529" s="290"/>
      <c r="CQ529" s="290"/>
      <c r="CR529" s="290"/>
      <c r="CS529" s="290"/>
      <c r="CT529" s="290"/>
      <c r="CU529" s="290"/>
      <c r="CV529" s="290"/>
      <c r="CW529" s="290"/>
      <c r="CX529" s="290"/>
      <c r="CY529" s="290"/>
      <c r="CZ529" s="290"/>
      <c r="DA529" s="290"/>
    </row>
    <row r="530" spans="2:105">
      <c r="B530" s="251"/>
      <c r="BP530" s="67"/>
      <c r="BQ530" s="290"/>
      <c r="BR530" s="290"/>
      <c r="BS530" s="290"/>
      <c r="BT530" s="290"/>
      <c r="BU530" s="290"/>
      <c r="BV530" s="290"/>
      <c r="BW530" s="290"/>
      <c r="BX530" s="290"/>
      <c r="BY530" s="290"/>
      <c r="BZ530" s="290"/>
      <c r="CA530" s="290"/>
      <c r="CB530" s="290"/>
      <c r="CC530" s="290"/>
      <c r="CD530" s="290"/>
      <c r="CE530" s="290"/>
      <c r="CF530" s="290"/>
      <c r="CG530" s="290"/>
      <c r="CH530" s="290"/>
      <c r="CI530" s="290"/>
      <c r="CJ530" s="290"/>
      <c r="CK530" s="290"/>
      <c r="CL530" s="290"/>
      <c r="CM530" s="290"/>
      <c r="CN530" s="290"/>
      <c r="CO530" s="290"/>
      <c r="CP530" s="290"/>
      <c r="CQ530" s="290"/>
      <c r="CR530" s="290"/>
      <c r="CS530" s="290"/>
      <c r="CT530" s="290"/>
      <c r="CU530" s="290"/>
      <c r="CV530" s="290"/>
      <c r="CW530" s="290"/>
      <c r="CX530" s="290"/>
      <c r="CY530" s="290"/>
      <c r="CZ530" s="290"/>
      <c r="DA530" s="290"/>
    </row>
    <row r="531" spans="2:105">
      <c r="B531" s="251"/>
      <c r="BP531" s="67"/>
      <c r="BQ531" s="290"/>
      <c r="BR531" s="290"/>
      <c r="BS531" s="290"/>
      <c r="BT531" s="290"/>
      <c r="BU531" s="290"/>
      <c r="BV531" s="290"/>
      <c r="BW531" s="290"/>
      <c r="BX531" s="290"/>
      <c r="BY531" s="290"/>
      <c r="BZ531" s="290"/>
      <c r="CA531" s="290"/>
      <c r="CB531" s="290"/>
      <c r="CC531" s="290"/>
      <c r="CD531" s="290"/>
      <c r="CE531" s="290"/>
      <c r="CF531" s="290"/>
      <c r="CG531" s="290"/>
      <c r="CH531" s="290"/>
      <c r="CI531" s="290"/>
      <c r="CJ531" s="290"/>
      <c r="CK531" s="290"/>
      <c r="CL531" s="290"/>
      <c r="CM531" s="290"/>
      <c r="CN531" s="290"/>
      <c r="CO531" s="290"/>
      <c r="CP531" s="290"/>
      <c r="CQ531" s="290"/>
      <c r="CR531" s="290"/>
      <c r="CS531" s="290"/>
      <c r="CT531" s="290"/>
      <c r="CU531" s="290"/>
      <c r="CV531" s="290"/>
      <c r="CW531" s="290"/>
      <c r="CX531" s="290"/>
      <c r="CY531" s="290"/>
      <c r="CZ531" s="290"/>
      <c r="DA531" s="290"/>
    </row>
    <row r="532" spans="2:105">
      <c r="B532" s="251"/>
      <c r="BP532" s="67"/>
      <c r="BQ532" s="290"/>
      <c r="BR532" s="290"/>
      <c r="BS532" s="290"/>
      <c r="BT532" s="290"/>
      <c r="BU532" s="290"/>
      <c r="BV532" s="290"/>
      <c r="BW532" s="290"/>
      <c r="BX532" s="290"/>
      <c r="BY532" s="290"/>
      <c r="BZ532" s="290"/>
      <c r="CA532" s="290"/>
      <c r="CB532" s="290"/>
      <c r="CC532" s="290"/>
      <c r="CD532" s="290"/>
      <c r="CE532" s="290"/>
      <c r="CF532" s="290"/>
      <c r="CG532" s="290"/>
      <c r="CH532" s="290"/>
      <c r="CI532" s="290"/>
      <c r="CJ532" s="290"/>
      <c r="CK532" s="290"/>
      <c r="CL532" s="290"/>
      <c r="CM532" s="290"/>
      <c r="CN532" s="290"/>
      <c r="CO532" s="290"/>
      <c r="CP532" s="290"/>
      <c r="CQ532" s="290"/>
      <c r="CR532" s="290"/>
      <c r="CS532" s="290"/>
      <c r="CT532" s="290"/>
      <c r="CU532" s="290"/>
      <c r="CV532" s="290"/>
      <c r="CW532" s="290"/>
      <c r="CX532" s="290"/>
      <c r="CY532" s="290"/>
      <c r="CZ532" s="290"/>
      <c r="DA532" s="290"/>
    </row>
    <row r="533" spans="2:105">
      <c r="B533" s="251"/>
      <c r="BP533" s="67"/>
      <c r="BQ533" s="290"/>
      <c r="BR533" s="290"/>
      <c r="BS533" s="290"/>
      <c r="BT533" s="290"/>
      <c r="BU533" s="290"/>
      <c r="BV533" s="290"/>
      <c r="BW533" s="290"/>
      <c r="BX533" s="290"/>
      <c r="BY533" s="290"/>
      <c r="BZ533" s="290"/>
      <c r="CA533" s="290"/>
      <c r="CB533" s="290"/>
      <c r="CC533" s="290"/>
      <c r="CD533" s="290"/>
      <c r="CE533" s="290"/>
      <c r="CF533" s="290"/>
      <c r="CG533" s="290"/>
      <c r="CH533" s="290"/>
      <c r="CI533" s="290"/>
      <c r="CJ533" s="290"/>
      <c r="CK533" s="290"/>
      <c r="CL533" s="290"/>
      <c r="CM533" s="290"/>
      <c r="CN533" s="290"/>
      <c r="CO533" s="290"/>
      <c r="CP533" s="290"/>
      <c r="CQ533" s="290"/>
      <c r="CR533" s="290"/>
      <c r="CS533" s="290"/>
      <c r="CT533" s="290"/>
      <c r="CU533" s="290"/>
      <c r="CV533" s="290"/>
      <c r="CW533" s="290"/>
      <c r="CX533" s="290"/>
      <c r="CY533" s="290"/>
      <c r="CZ533" s="290"/>
      <c r="DA533" s="290"/>
    </row>
    <row r="534" spans="2:105">
      <c r="B534" s="251"/>
      <c r="BP534" s="67"/>
      <c r="BQ534" s="290"/>
      <c r="BR534" s="290"/>
      <c r="BS534" s="290"/>
      <c r="BT534" s="290"/>
      <c r="BU534" s="290"/>
      <c r="BV534" s="290"/>
      <c r="BW534" s="290"/>
      <c r="BX534" s="290"/>
      <c r="BY534" s="290"/>
      <c r="BZ534" s="290"/>
      <c r="CA534" s="290"/>
      <c r="CB534" s="290"/>
      <c r="CC534" s="290"/>
      <c r="CD534" s="290"/>
      <c r="CE534" s="290"/>
      <c r="CF534" s="290"/>
      <c r="CG534" s="290"/>
      <c r="CH534" s="290"/>
      <c r="CI534" s="290"/>
      <c r="CJ534" s="290"/>
      <c r="CK534" s="290"/>
      <c r="CL534" s="290"/>
      <c r="CM534" s="290"/>
      <c r="CN534" s="290"/>
      <c r="CO534" s="290"/>
      <c r="CP534" s="290"/>
      <c r="CQ534" s="290"/>
      <c r="CR534" s="290"/>
      <c r="CS534" s="290"/>
      <c r="CT534" s="290"/>
      <c r="CU534" s="290"/>
      <c r="CV534" s="290"/>
      <c r="CW534" s="290"/>
      <c r="CX534" s="290"/>
      <c r="CY534" s="290"/>
      <c r="CZ534" s="290"/>
      <c r="DA534" s="290"/>
    </row>
    <row r="535" spans="2:105">
      <c r="B535" s="251"/>
      <c r="BP535" s="67"/>
      <c r="BQ535" s="290"/>
      <c r="BR535" s="290"/>
      <c r="BS535" s="290"/>
      <c r="BT535" s="290"/>
      <c r="BU535" s="290"/>
      <c r="BV535" s="290"/>
      <c r="BW535" s="290"/>
      <c r="BX535" s="290"/>
      <c r="BY535" s="290"/>
      <c r="BZ535" s="290"/>
      <c r="CA535" s="290"/>
      <c r="CB535" s="290"/>
      <c r="CC535" s="290"/>
      <c r="CD535" s="290"/>
      <c r="CE535" s="290"/>
      <c r="CF535" s="290"/>
      <c r="CG535" s="290"/>
      <c r="CH535" s="290"/>
      <c r="CI535" s="290"/>
      <c r="CJ535" s="290"/>
      <c r="CK535" s="290"/>
      <c r="CL535" s="290"/>
      <c r="CM535" s="290"/>
      <c r="CN535" s="290"/>
      <c r="CO535" s="290"/>
      <c r="CP535" s="290"/>
      <c r="CQ535" s="290"/>
      <c r="CR535" s="290"/>
      <c r="CS535" s="290"/>
      <c r="CT535" s="290"/>
      <c r="CU535" s="290"/>
      <c r="CV535" s="290"/>
      <c r="CW535" s="290"/>
      <c r="CX535" s="290"/>
      <c r="CY535" s="290"/>
      <c r="CZ535" s="290"/>
      <c r="DA535" s="290"/>
    </row>
    <row r="536" spans="2:105">
      <c r="B536" s="251"/>
      <c r="BP536" s="67"/>
      <c r="BQ536" s="290"/>
      <c r="BR536" s="290"/>
      <c r="BS536" s="290"/>
      <c r="BT536" s="290"/>
      <c r="BU536" s="290"/>
      <c r="BV536" s="290"/>
      <c r="BW536" s="290"/>
      <c r="BX536" s="290"/>
      <c r="BY536" s="290"/>
      <c r="BZ536" s="290"/>
      <c r="CA536" s="290"/>
      <c r="CB536" s="290"/>
      <c r="CC536" s="290"/>
      <c r="CD536" s="290"/>
      <c r="CE536" s="290"/>
      <c r="CF536" s="290"/>
      <c r="CG536" s="290"/>
      <c r="CH536" s="290"/>
      <c r="CI536" s="290"/>
      <c r="CJ536" s="290"/>
      <c r="CK536" s="290"/>
      <c r="CL536" s="290"/>
      <c r="CM536" s="290"/>
      <c r="CN536" s="290"/>
      <c r="CO536" s="290"/>
      <c r="CP536" s="290"/>
      <c r="CQ536" s="290"/>
      <c r="CR536" s="290"/>
      <c r="CS536" s="290"/>
      <c r="CT536" s="290"/>
      <c r="CU536" s="290"/>
      <c r="CV536" s="290"/>
      <c r="CW536" s="290"/>
      <c r="CX536" s="290"/>
      <c r="CY536" s="290"/>
      <c r="CZ536" s="290"/>
      <c r="DA536" s="290"/>
    </row>
    <row r="537" spans="2:105">
      <c r="B537" s="251"/>
      <c r="BP537" s="67"/>
      <c r="BQ537" s="290"/>
      <c r="BR537" s="290"/>
      <c r="BS537" s="290"/>
      <c r="BT537" s="290"/>
      <c r="BU537" s="290"/>
      <c r="BV537" s="290"/>
      <c r="BW537" s="290"/>
      <c r="BX537" s="290"/>
      <c r="BY537" s="290"/>
      <c r="BZ537" s="290"/>
      <c r="CA537" s="290"/>
      <c r="CB537" s="290"/>
      <c r="CC537" s="290"/>
      <c r="CD537" s="290"/>
      <c r="CE537" s="290"/>
      <c r="CF537" s="290"/>
      <c r="CG537" s="290"/>
      <c r="CH537" s="290"/>
      <c r="CI537" s="290"/>
      <c r="CJ537" s="290"/>
      <c r="CK537" s="290"/>
      <c r="CL537" s="290"/>
      <c r="CM537" s="290"/>
      <c r="CN537" s="290"/>
      <c r="CO537" s="290"/>
      <c r="CP537" s="290"/>
      <c r="CQ537" s="290"/>
      <c r="CR537" s="290"/>
      <c r="CS537" s="290"/>
      <c r="CT537" s="290"/>
      <c r="CU537" s="290"/>
      <c r="CV537" s="290"/>
      <c r="CW537" s="290"/>
      <c r="CX537" s="290"/>
      <c r="CY537" s="290"/>
      <c r="CZ537" s="290"/>
      <c r="DA537" s="290"/>
    </row>
    <row r="538" spans="2:105">
      <c r="B538" s="251"/>
      <c r="BP538" s="67"/>
      <c r="BQ538" s="290"/>
      <c r="BR538" s="290"/>
      <c r="BS538" s="290"/>
      <c r="BT538" s="290"/>
      <c r="BU538" s="290"/>
      <c r="BV538" s="290"/>
      <c r="BW538" s="290"/>
      <c r="BX538" s="290"/>
      <c r="BY538" s="290"/>
      <c r="BZ538" s="290"/>
      <c r="CA538" s="290"/>
      <c r="CB538" s="290"/>
      <c r="CC538" s="290"/>
      <c r="CD538" s="290"/>
      <c r="CE538" s="290"/>
      <c r="CF538" s="290"/>
      <c r="CG538" s="290"/>
      <c r="CH538" s="290"/>
      <c r="CI538" s="290"/>
      <c r="CJ538" s="290"/>
      <c r="CK538" s="290"/>
      <c r="CL538" s="290"/>
      <c r="CM538" s="290"/>
      <c r="CN538" s="290"/>
      <c r="CO538" s="290"/>
      <c r="CP538" s="290"/>
      <c r="CQ538" s="290"/>
      <c r="CR538" s="290"/>
      <c r="CS538" s="290"/>
      <c r="CT538" s="290"/>
      <c r="CU538" s="290"/>
      <c r="CV538" s="290"/>
      <c r="CW538" s="290"/>
      <c r="CX538" s="290"/>
      <c r="CY538" s="290"/>
      <c r="CZ538" s="290"/>
      <c r="DA538" s="290"/>
    </row>
    <row r="539" spans="2:105">
      <c r="B539" s="251"/>
      <c r="BP539" s="67"/>
      <c r="BQ539" s="290"/>
      <c r="BR539" s="290"/>
      <c r="BS539" s="290"/>
      <c r="BT539" s="290"/>
      <c r="BU539" s="290"/>
      <c r="BV539" s="290"/>
      <c r="BW539" s="290"/>
      <c r="BX539" s="290"/>
      <c r="BY539" s="290"/>
      <c r="BZ539" s="290"/>
      <c r="CA539" s="290"/>
      <c r="CB539" s="290"/>
      <c r="CC539" s="290"/>
      <c r="CD539" s="290"/>
      <c r="CE539" s="290"/>
      <c r="CF539" s="290"/>
      <c r="CG539" s="290"/>
      <c r="CH539" s="290"/>
      <c r="CI539" s="290"/>
      <c r="CJ539" s="290"/>
      <c r="CK539" s="290"/>
      <c r="CL539" s="290"/>
      <c r="CM539" s="290"/>
      <c r="CN539" s="290"/>
      <c r="CO539" s="290"/>
      <c r="CP539" s="290"/>
      <c r="CQ539" s="290"/>
      <c r="CR539" s="290"/>
      <c r="CS539" s="290"/>
      <c r="CT539" s="290"/>
      <c r="CU539" s="290"/>
      <c r="CV539" s="290"/>
      <c r="CW539" s="290"/>
      <c r="CX539" s="290"/>
      <c r="CY539" s="290"/>
      <c r="CZ539" s="290"/>
      <c r="DA539" s="290"/>
    </row>
    <row r="540" spans="2:105">
      <c r="B540" s="251"/>
      <c r="BP540" s="67"/>
      <c r="BQ540" s="290"/>
      <c r="BR540" s="290"/>
      <c r="BS540" s="290"/>
      <c r="BT540" s="290"/>
      <c r="BU540" s="290"/>
      <c r="BV540" s="290"/>
      <c r="BW540" s="290"/>
      <c r="BX540" s="290"/>
      <c r="BY540" s="290"/>
      <c r="BZ540" s="290"/>
      <c r="CA540" s="290"/>
      <c r="CB540" s="290"/>
      <c r="CC540" s="290"/>
      <c r="CD540" s="290"/>
      <c r="CE540" s="290"/>
      <c r="CF540" s="290"/>
      <c r="CG540" s="290"/>
      <c r="CH540" s="290"/>
      <c r="CI540" s="290"/>
      <c r="CJ540" s="290"/>
      <c r="CK540" s="290"/>
      <c r="CL540" s="290"/>
      <c r="CM540" s="290"/>
      <c r="CN540" s="290"/>
      <c r="CO540" s="290"/>
      <c r="CP540" s="290"/>
      <c r="CQ540" s="290"/>
      <c r="CR540" s="290"/>
      <c r="CS540" s="290"/>
      <c r="CT540" s="290"/>
      <c r="CU540" s="290"/>
      <c r="CV540" s="290"/>
      <c r="CW540" s="290"/>
      <c r="CX540" s="290"/>
      <c r="CY540" s="290"/>
      <c r="CZ540" s="290"/>
      <c r="DA540" s="290"/>
    </row>
    <row r="541" spans="2:105">
      <c r="B541" s="251"/>
      <c r="BP541" s="67"/>
      <c r="BQ541" s="290"/>
      <c r="BR541" s="290"/>
      <c r="BS541" s="290"/>
      <c r="BT541" s="290"/>
      <c r="BU541" s="290"/>
      <c r="BV541" s="290"/>
      <c r="BW541" s="290"/>
      <c r="BX541" s="290"/>
      <c r="BY541" s="290"/>
      <c r="BZ541" s="290"/>
      <c r="CA541" s="290"/>
      <c r="CB541" s="290"/>
      <c r="CC541" s="290"/>
      <c r="CD541" s="290"/>
      <c r="CE541" s="290"/>
      <c r="CF541" s="290"/>
      <c r="CG541" s="290"/>
      <c r="CH541" s="290"/>
      <c r="CI541" s="290"/>
      <c r="CJ541" s="290"/>
      <c r="CK541" s="290"/>
      <c r="CL541" s="290"/>
      <c r="CM541" s="290"/>
      <c r="CN541" s="290"/>
      <c r="CO541" s="290"/>
      <c r="CP541" s="290"/>
      <c r="CQ541" s="290"/>
      <c r="CR541" s="290"/>
      <c r="CS541" s="290"/>
      <c r="CT541" s="290"/>
      <c r="CU541" s="290"/>
      <c r="CV541" s="290"/>
      <c r="CW541" s="290"/>
      <c r="CX541" s="290"/>
      <c r="CY541" s="290"/>
      <c r="CZ541" s="290"/>
      <c r="DA541" s="290"/>
    </row>
    <row r="542" spans="2:105">
      <c r="B542" s="251"/>
      <c r="BP542" s="67"/>
      <c r="BQ542" s="290"/>
      <c r="BR542" s="290"/>
      <c r="BS542" s="290"/>
      <c r="BT542" s="290"/>
      <c r="BU542" s="290"/>
      <c r="BV542" s="290"/>
      <c r="BW542" s="290"/>
      <c r="BX542" s="290"/>
      <c r="BY542" s="290"/>
      <c r="BZ542" s="290"/>
      <c r="CA542" s="290"/>
      <c r="CB542" s="290"/>
      <c r="CC542" s="290"/>
      <c r="CD542" s="290"/>
      <c r="CE542" s="290"/>
      <c r="CF542" s="290"/>
      <c r="CG542" s="290"/>
      <c r="CH542" s="290"/>
      <c r="CI542" s="290"/>
      <c r="CJ542" s="290"/>
      <c r="CK542" s="290"/>
      <c r="CL542" s="290"/>
      <c r="CM542" s="290"/>
      <c r="CN542" s="290"/>
      <c r="CO542" s="290"/>
      <c r="CP542" s="290"/>
      <c r="CQ542" s="290"/>
      <c r="CR542" s="290"/>
      <c r="CS542" s="290"/>
      <c r="CT542" s="290"/>
      <c r="CU542" s="290"/>
      <c r="CV542" s="290"/>
      <c r="CW542" s="290"/>
      <c r="CX542" s="290"/>
      <c r="CY542" s="290"/>
      <c r="CZ542" s="290"/>
      <c r="DA542" s="290"/>
    </row>
    <row r="543" spans="2:105">
      <c r="B543" s="251"/>
      <c r="BP543" s="67"/>
      <c r="BQ543" s="290"/>
      <c r="BR543" s="290"/>
      <c r="BS543" s="290"/>
      <c r="BT543" s="290"/>
      <c r="BU543" s="290"/>
      <c r="BV543" s="290"/>
      <c r="BW543" s="290"/>
      <c r="BX543" s="290"/>
      <c r="BY543" s="290"/>
      <c r="BZ543" s="290"/>
      <c r="CA543" s="290"/>
      <c r="CB543" s="290"/>
      <c r="CC543" s="290"/>
      <c r="CD543" s="290"/>
      <c r="CE543" s="290"/>
      <c r="CF543" s="290"/>
      <c r="CG543" s="290"/>
      <c r="CH543" s="290"/>
      <c r="CI543" s="290"/>
      <c r="CJ543" s="290"/>
      <c r="CK543" s="290"/>
      <c r="CL543" s="290"/>
      <c r="CM543" s="290"/>
      <c r="CN543" s="290"/>
      <c r="CO543" s="290"/>
      <c r="CP543" s="290"/>
      <c r="CQ543" s="290"/>
      <c r="CR543" s="290"/>
      <c r="CS543" s="290"/>
      <c r="CT543" s="290"/>
      <c r="CU543" s="290"/>
      <c r="CV543" s="290"/>
      <c r="CW543" s="290"/>
      <c r="CX543" s="290"/>
      <c r="CY543" s="290"/>
      <c r="CZ543" s="290"/>
      <c r="DA543" s="290"/>
    </row>
    <row r="544" spans="2:105">
      <c r="B544" s="251"/>
      <c r="BP544" s="67"/>
      <c r="BQ544" s="290"/>
      <c r="BR544" s="290"/>
      <c r="BS544" s="290"/>
      <c r="BT544" s="290"/>
      <c r="BU544" s="290"/>
      <c r="BV544" s="290"/>
      <c r="BW544" s="290"/>
      <c r="BX544" s="290"/>
      <c r="BY544" s="290"/>
      <c r="BZ544" s="290"/>
      <c r="CA544" s="290"/>
      <c r="CB544" s="290"/>
      <c r="CC544" s="290"/>
      <c r="CD544" s="290"/>
      <c r="CE544" s="290"/>
      <c r="CF544" s="290"/>
      <c r="CG544" s="290"/>
      <c r="CH544" s="290"/>
      <c r="CI544" s="290"/>
      <c r="CJ544" s="290"/>
      <c r="CK544" s="290"/>
      <c r="CL544" s="290"/>
      <c r="CM544" s="290"/>
      <c r="CN544" s="290"/>
      <c r="CO544" s="290"/>
      <c r="CP544" s="290"/>
      <c r="CQ544" s="290"/>
      <c r="CR544" s="290"/>
      <c r="CS544" s="290"/>
      <c r="CT544" s="290"/>
      <c r="CU544" s="290"/>
      <c r="CV544" s="290"/>
      <c r="CW544" s="290"/>
      <c r="CX544" s="290"/>
      <c r="CY544" s="290"/>
      <c r="CZ544" s="290"/>
      <c r="DA544" s="290"/>
    </row>
    <row r="545" spans="2:105">
      <c r="B545" s="251"/>
      <c r="BP545" s="67"/>
      <c r="BQ545" s="290"/>
      <c r="BR545" s="290"/>
      <c r="BS545" s="290"/>
      <c r="BT545" s="290"/>
      <c r="BU545" s="290"/>
      <c r="BV545" s="290"/>
      <c r="BW545" s="290"/>
      <c r="BX545" s="290"/>
      <c r="BY545" s="290"/>
      <c r="BZ545" s="290"/>
      <c r="CA545" s="290"/>
      <c r="CB545" s="290"/>
      <c r="CC545" s="290"/>
      <c r="CD545" s="290"/>
      <c r="CE545" s="290"/>
      <c r="CF545" s="290"/>
      <c r="CG545" s="290"/>
      <c r="CH545" s="290"/>
      <c r="CI545" s="290"/>
      <c r="CJ545" s="290"/>
      <c r="CK545" s="290"/>
      <c r="CL545" s="290"/>
      <c r="CM545" s="290"/>
      <c r="CN545" s="290"/>
      <c r="CO545" s="290"/>
      <c r="CP545" s="290"/>
      <c r="CQ545" s="290"/>
      <c r="CR545" s="290"/>
      <c r="CS545" s="290"/>
      <c r="CT545" s="290"/>
      <c r="CU545" s="290"/>
      <c r="CV545" s="290"/>
      <c r="CW545" s="290"/>
      <c r="CX545" s="290"/>
      <c r="CY545" s="290"/>
      <c r="CZ545" s="290"/>
      <c r="DA545" s="290"/>
    </row>
    <row r="546" spans="2:105">
      <c r="B546" s="251"/>
      <c r="BP546" s="67"/>
      <c r="BQ546" s="290"/>
      <c r="BR546" s="290"/>
      <c r="BS546" s="290"/>
      <c r="BT546" s="290"/>
      <c r="BU546" s="290"/>
      <c r="BV546" s="290"/>
      <c r="BW546" s="290"/>
      <c r="BX546" s="290"/>
      <c r="BY546" s="290"/>
      <c r="BZ546" s="290"/>
      <c r="CA546" s="290"/>
      <c r="CB546" s="290"/>
      <c r="CC546" s="290"/>
      <c r="CD546" s="290"/>
      <c r="CE546" s="290"/>
      <c r="CF546" s="290"/>
      <c r="CG546" s="290"/>
      <c r="CH546" s="290"/>
      <c r="CI546" s="290"/>
      <c r="CJ546" s="290"/>
      <c r="CK546" s="290"/>
      <c r="CL546" s="290"/>
      <c r="CM546" s="290"/>
      <c r="CN546" s="290"/>
      <c r="CO546" s="290"/>
      <c r="CP546" s="290"/>
      <c r="CQ546" s="290"/>
      <c r="CR546" s="290"/>
      <c r="CS546" s="290"/>
      <c r="CT546" s="290"/>
      <c r="CU546" s="290"/>
      <c r="CV546" s="290"/>
      <c r="CW546" s="290"/>
      <c r="CX546" s="290"/>
      <c r="CY546" s="290"/>
      <c r="CZ546" s="290"/>
      <c r="DA546" s="290"/>
    </row>
    <row r="547" spans="2:105">
      <c r="B547" s="251"/>
      <c r="BP547" s="67"/>
      <c r="BQ547" s="290"/>
      <c r="BR547" s="290"/>
      <c r="BS547" s="290"/>
      <c r="BT547" s="290"/>
      <c r="BU547" s="290"/>
      <c r="BV547" s="290"/>
      <c r="BW547" s="290"/>
      <c r="BX547" s="290"/>
      <c r="BY547" s="290"/>
      <c r="BZ547" s="290"/>
      <c r="CA547" s="290"/>
      <c r="CB547" s="290"/>
      <c r="CC547" s="290"/>
      <c r="CD547" s="290"/>
      <c r="CE547" s="290"/>
      <c r="CF547" s="290"/>
      <c r="CG547" s="290"/>
      <c r="CH547" s="290"/>
      <c r="CI547" s="290"/>
      <c r="CJ547" s="290"/>
      <c r="CK547" s="290"/>
      <c r="CL547" s="290"/>
      <c r="CM547" s="290"/>
      <c r="CN547" s="290"/>
      <c r="CO547" s="290"/>
      <c r="CP547" s="290"/>
      <c r="CQ547" s="290"/>
      <c r="CR547" s="290"/>
      <c r="CS547" s="290"/>
      <c r="CT547" s="290"/>
      <c r="CU547" s="290"/>
      <c r="CV547" s="290"/>
      <c r="CW547" s="290"/>
      <c r="CX547" s="290"/>
      <c r="CY547" s="290"/>
      <c r="CZ547" s="290"/>
      <c r="DA547" s="290"/>
    </row>
    <row r="548" spans="2:105">
      <c r="B548" s="251"/>
      <c r="BP548" s="67"/>
      <c r="BQ548" s="290"/>
      <c r="BR548" s="290"/>
      <c r="BS548" s="290"/>
      <c r="BT548" s="290"/>
      <c r="BU548" s="290"/>
      <c r="BV548" s="290"/>
      <c r="BW548" s="290"/>
      <c r="BX548" s="290"/>
      <c r="BY548" s="290"/>
      <c r="BZ548" s="290"/>
      <c r="CA548" s="290"/>
      <c r="CB548" s="290"/>
      <c r="CC548" s="290"/>
      <c r="CD548" s="290"/>
      <c r="CE548" s="290"/>
      <c r="CF548" s="290"/>
      <c r="CG548" s="290"/>
      <c r="CH548" s="290"/>
      <c r="CI548" s="290"/>
      <c r="CJ548" s="290"/>
      <c r="CK548" s="290"/>
      <c r="CL548" s="290"/>
      <c r="CM548" s="290"/>
      <c r="CN548" s="290"/>
      <c r="CO548" s="290"/>
      <c r="CP548" s="290"/>
      <c r="CQ548" s="290"/>
      <c r="CR548" s="290"/>
      <c r="CS548" s="290"/>
      <c r="CT548" s="290"/>
      <c r="CU548" s="290"/>
      <c r="CV548" s="290"/>
      <c r="CW548" s="290"/>
      <c r="CX548" s="290"/>
      <c r="CY548" s="290"/>
      <c r="CZ548" s="290"/>
      <c r="DA548" s="290"/>
    </row>
    <row r="549" spans="2:105">
      <c r="B549" s="251"/>
      <c r="BP549" s="67"/>
      <c r="BQ549" s="290"/>
      <c r="BR549" s="290"/>
      <c r="BS549" s="290"/>
      <c r="BT549" s="290"/>
      <c r="BU549" s="290"/>
      <c r="BV549" s="290"/>
      <c r="BW549" s="290"/>
      <c r="BX549" s="290"/>
      <c r="BY549" s="290"/>
      <c r="BZ549" s="290"/>
      <c r="CA549" s="290"/>
      <c r="CB549" s="290"/>
      <c r="CC549" s="290"/>
      <c r="CD549" s="290"/>
      <c r="CE549" s="290"/>
      <c r="CF549" s="290"/>
      <c r="CG549" s="290"/>
      <c r="CH549" s="290"/>
      <c r="CI549" s="290"/>
      <c r="CJ549" s="290"/>
      <c r="CK549" s="290"/>
      <c r="CL549" s="290"/>
      <c r="CM549" s="290"/>
      <c r="CN549" s="290"/>
      <c r="CO549" s="290"/>
      <c r="CP549" s="290"/>
      <c r="CQ549" s="290"/>
      <c r="CR549" s="290"/>
      <c r="CS549" s="290"/>
      <c r="CT549" s="290"/>
      <c r="CU549" s="290"/>
      <c r="CV549" s="290"/>
      <c r="CW549" s="290"/>
      <c r="CX549" s="290"/>
      <c r="CY549" s="290"/>
      <c r="CZ549" s="290"/>
      <c r="DA549" s="290"/>
    </row>
    <row r="550" spans="2:105">
      <c r="B550" s="251"/>
      <c r="BP550" s="67"/>
      <c r="BQ550" s="290"/>
      <c r="BR550" s="290"/>
      <c r="BS550" s="290"/>
      <c r="BT550" s="290"/>
      <c r="BU550" s="290"/>
      <c r="BV550" s="290"/>
      <c r="BW550" s="290"/>
      <c r="BX550" s="290"/>
      <c r="BY550" s="290"/>
      <c r="BZ550" s="290"/>
      <c r="CA550" s="290"/>
      <c r="CB550" s="290"/>
      <c r="CC550" s="290"/>
      <c r="CD550" s="290"/>
      <c r="CE550" s="290"/>
      <c r="CF550" s="290"/>
      <c r="CG550" s="290"/>
      <c r="CH550" s="290"/>
      <c r="CI550" s="290"/>
      <c r="CJ550" s="290"/>
      <c r="CK550" s="290"/>
      <c r="CL550" s="290"/>
      <c r="CM550" s="290"/>
      <c r="CN550" s="290"/>
      <c r="CO550" s="290"/>
      <c r="CP550" s="290"/>
      <c r="CQ550" s="290"/>
      <c r="CR550" s="290"/>
      <c r="CS550" s="290"/>
      <c r="CT550" s="290"/>
      <c r="CU550" s="290"/>
      <c r="CV550" s="290"/>
      <c r="CW550" s="290"/>
      <c r="CX550" s="290"/>
      <c r="CY550" s="290"/>
      <c r="CZ550" s="290"/>
      <c r="DA550" s="290"/>
    </row>
    <row r="551" spans="2:105">
      <c r="B551" s="251"/>
      <c r="BP551" s="67"/>
      <c r="BQ551" s="290"/>
      <c r="BR551" s="290"/>
      <c r="BS551" s="290"/>
      <c r="BT551" s="290"/>
      <c r="BU551" s="290"/>
      <c r="BV551" s="290"/>
      <c r="BW551" s="290"/>
      <c r="BX551" s="290"/>
      <c r="BY551" s="290"/>
      <c r="BZ551" s="290"/>
      <c r="CA551" s="290"/>
      <c r="CB551" s="290"/>
      <c r="CC551" s="290"/>
      <c r="CD551" s="290"/>
      <c r="CE551" s="290"/>
      <c r="CF551" s="290"/>
      <c r="CG551" s="290"/>
      <c r="CH551" s="290"/>
      <c r="CI551" s="290"/>
      <c r="CJ551" s="290"/>
      <c r="CK551" s="290"/>
      <c r="CL551" s="290"/>
      <c r="CM551" s="290"/>
      <c r="CN551" s="290"/>
      <c r="CO551" s="290"/>
      <c r="CP551" s="290"/>
      <c r="CQ551" s="290"/>
      <c r="CR551" s="290"/>
      <c r="CS551" s="290"/>
      <c r="CT551" s="290"/>
      <c r="CU551" s="290"/>
      <c r="CV551" s="290"/>
      <c r="CW551" s="290"/>
      <c r="CX551" s="290"/>
      <c r="CY551" s="290"/>
      <c r="CZ551" s="290"/>
      <c r="DA551" s="290"/>
    </row>
    <row r="552" spans="2:105">
      <c r="B552" s="251"/>
      <c r="BP552" s="67"/>
      <c r="BQ552" s="290"/>
      <c r="BR552" s="290"/>
      <c r="BS552" s="290"/>
      <c r="BT552" s="290"/>
      <c r="BU552" s="290"/>
      <c r="BV552" s="290"/>
      <c r="BW552" s="290"/>
      <c r="BX552" s="290"/>
      <c r="BY552" s="290"/>
      <c r="BZ552" s="290"/>
      <c r="CA552" s="290"/>
      <c r="CB552" s="290"/>
      <c r="CC552" s="290"/>
      <c r="CD552" s="290"/>
      <c r="CE552" s="290"/>
      <c r="CF552" s="290"/>
      <c r="CG552" s="290"/>
      <c r="CH552" s="290"/>
      <c r="CI552" s="290"/>
      <c r="CJ552" s="290"/>
      <c r="CK552" s="290"/>
      <c r="CL552" s="290"/>
      <c r="CM552" s="290"/>
      <c r="CN552" s="290"/>
      <c r="CO552" s="290"/>
      <c r="CP552" s="290"/>
      <c r="CQ552" s="290"/>
      <c r="CR552" s="290"/>
      <c r="CS552" s="290"/>
      <c r="CT552" s="290"/>
      <c r="CU552" s="290"/>
      <c r="CV552" s="290"/>
      <c r="CW552" s="290"/>
      <c r="CX552" s="290"/>
      <c r="CY552" s="290"/>
      <c r="CZ552" s="290"/>
      <c r="DA552" s="290"/>
    </row>
    <row r="553" spans="2:105">
      <c r="B553" s="251"/>
      <c r="BP553" s="67"/>
      <c r="BQ553" s="290"/>
      <c r="BR553" s="290"/>
      <c r="BS553" s="290"/>
      <c r="BT553" s="290"/>
      <c r="BU553" s="290"/>
      <c r="BV553" s="290"/>
      <c r="BW553" s="290"/>
      <c r="BX553" s="290"/>
      <c r="BY553" s="290"/>
      <c r="BZ553" s="290"/>
      <c r="CA553" s="290"/>
      <c r="CB553" s="290"/>
      <c r="CC553" s="290"/>
      <c r="CD553" s="290"/>
      <c r="CE553" s="290"/>
      <c r="CF553" s="290"/>
      <c r="CG553" s="290"/>
      <c r="CH553" s="290"/>
      <c r="CI553" s="290"/>
      <c r="CJ553" s="290"/>
      <c r="CK553" s="290"/>
      <c r="CL553" s="290"/>
      <c r="CM553" s="290"/>
      <c r="CN553" s="290"/>
      <c r="CO553" s="290"/>
      <c r="CP553" s="290"/>
      <c r="CQ553" s="290"/>
      <c r="CR553" s="290"/>
      <c r="CS553" s="290"/>
      <c r="CT553" s="290"/>
      <c r="CU553" s="290"/>
      <c r="CV553" s="290"/>
      <c r="CW553" s="290"/>
      <c r="CX553" s="290"/>
      <c r="CY553" s="290"/>
      <c r="CZ553" s="290"/>
      <c r="DA553" s="290"/>
    </row>
    <row r="554" spans="2:105">
      <c r="B554" s="251"/>
      <c r="BP554" s="67"/>
      <c r="BQ554" s="290"/>
      <c r="BR554" s="290"/>
      <c r="BS554" s="290"/>
      <c r="BT554" s="290"/>
      <c r="BU554" s="290"/>
      <c r="BV554" s="290"/>
      <c r="BW554" s="290"/>
      <c r="BX554" s="290"/>
      <c r="BY554" s="290"/>
      <c r="BZ554" s="290"/>
      <c r="CA554" s="290"/>
      <c r="CB554" s="290"/>
      <c r="CC554" s="290"/>
      <c r="CD554" s="290"/>
      <c r="CE554" s="290"/>
      <c r="CF554" s="290"/>
      <c r="CG554" s="290"/>
      <c r="CH554" s="290"/>
      <c r="CI554" s="290"/>
      <c r="CJ554" s="290"/>
      <c r="CK554" s="290"/>
      <c r="CL554" s="290"/>
      <c r="CM554" s="290"/>
      <c r="CN554" s="290"/>
      <c r="CO554" s="290"/>
      <c r="CP554" s="290"/>
      <c r="CQ554" s="290"/>
      <c r="CR554" s="290"/>
      <c r="CS554" s="290"/>
      <c r="CT554" s="290"/>
      <c r="CU554" s="290"/>
      <c r="CV554" s="290"/>
      <c r="CW554" s="290"/>
      <c r="CX554" s="290"/>
      <c r="CY554" s="290"/>
      <c r="CZ554" s="290"/>
      <c r="DA554" s="290"/>
    </row>
    <row r="555" spans="2:105">
      <c r="B555" s="251"/>
      <c r="BP555" s="67"/>
      <c r="BQ555" s="290"/>
      <c r="BR555" s="290"/>
      <c r="BS555" s="290"/>
      <c r="BT555" s="290"/>
      <c r="BU555" s="290"/>
      <c r="BV555" s="290"/>
      <c r="BW555" s="290"/>
      <c r="BX555" s="290"/>
      <c r="BY555" s="290"/>
      <c r="BZ555" s="290"/>
      <c r="CA555" s="290"/>
      <c r="CB555" s="290"/>
      <c r="CC555" s="290"/>
      <c r="CD555" s="290"/>
      <c r="CE555" s="290"/>
      <c r="CF555" s="290"/>
      <c r="CG555" s="290"/>
      <c r="CH555" s="290"/>
      <c r="CI555" s="290"/>
      <c r="CJ555" s="290"/>
      <c r="CK555" s="290"/>
      <c r="CL555" s="290"/>
      <c r="CM555" s="290"/>
      <c r="CN555" s="290"/>
      <c r="CO555" s="290"/>
      <c r="CP555" s="290"/>
      <c r="CQ555" s="290"/>
      <c r="CR555" s="290"/>
      <c r="CS555" s="290"/>
      <c r="CT555" s="290"/>
      <c r="CU555" s="290"/>
      <c r="CV555" s="290"/>
      <c r="CW555" s="290"/>
      <c r="CX555" s="290"/>
      <c r="CY555" s="290"/>
      <c r="CZ555" s="290"/>
      <c r="DA555" s="290"/>
    </row>
    <row r="556" spans="2:105">
      <c r="B556" s="251"/>
      <c r="BP556" s="67"/>
      <c r="BQ556" s="290"/>
      <c r="BR556" s="290"/>
      <c r="BS556" s="290"/>
      <c r="BT556" s="290"/>
      <c r="BU556" s="290"/>
      <c r="BV556" s="290"/>
      <c r="BW556" s="290"/>
      <c r="BX556" s="290"/>
      <c r="BY556" s="290"/>
      <c r="BZ556" s="290"/>
      <c r="CA556" s="290"/>
      <c r="CB556" s="290"/>
      <c r="CC556" s="290"/>
      <c r="CD556" s="290"/>
      <c r="CE556" s="290"/>
      <c r="CF556" s="290"/>
      <c r="CG556" s="290"/>
      <c r="CH556" s="290"/>
      <c r="CI556" s="290"/>
      <c r="CJ556" s="290"/>
      <c r="CK556" s="290"/>
      <c r="CL556" s="290"/>
      <c r="CM556" s="290"/>
      <c r="CN556" s="290"/>
      <c r="CO556" s="290"/>
      <c r="CP556" s="290"/>
      <c r="CQ556" s="290"/>
      <c r="CR556" s="290"/>
      <c r="CS556" s="290"/>
      <c r="CT556" s="290"/>
      <c r="CU556" s="290"/>
      <c r="CV556" s="290"/>
      <c r="CW556" s="290"/>
      <c r="CX556" s="290"/>
      <c r="CY556" s="290"/>
      <c r="CZ556" s="290"/>
      <c r="DA556" s="290"/>
    </row>
    <row r="557" spans="2:105">
      <c r="B557" s="251"/>
      <c r="BP557" s="67"/>
      <c r="BQ557" s="290"/>
      <c r="BR557" s="290"/>
      <c r="BS557" s="290"/>
      <c r="BT557" s="290"/>
      <c r="BU557" s="290"/>
      <c r="BV557" s="290"/>
      <c r="BW557" s="290"/>
      <c r="BX557" s="290"/>
      <c r="BY557" s="290"/>
      <c r="BZ557" s="290"/>
      <c r="CA557" s="290"/>
      <c r="CB557" s="290"/>
      <c r="CC557" s="290"/>
      <c r="CD557" s="290"/>
      <c r="CE557" s="290"/>
      <c r="CF557" s="290"/>
      <c r="CG557" s="290"/>
      <c r="CH557" s="290"/>
      <c r="CI557" s="290"/>
      <c r="CJ557" s="290"/>
      <c r="CK557" s="290"/>
      <c r="CL557" s="290"/>
      <c r="CM557" s="290"/>
      <c r="CN557" s="290"/>
      <c r="CO557" s="290"/>
      <c r="CP557" s="290"/>
      <c r="CQ557" s="290"/>
      <c r="CR557" s="290"/>
      <c r="CS557" s="290"/>
      <c r="CT557" s="290"/>
      <c r="CU557" s="290"/>
      <c r="CV557" s="290"/>
      <c r="CW557" s="290"/>
      <c r="CX557" s="290"/>
      <c r="CY557" s="290"/>
      <c r="CZ557" s="290"/>
      <c r="DA557" s="290"/>
    </row>
    <row r="558" spans="2:105">
      <c r="B558" s="251"/>
      <c r="BP558" s="67"/>
      <c r="BQ558" s="290"/>
      <c r="BR558" s="290"/>
      <c r="BS558" s="290"/>
      <c r="BT558" s="290"/>
      <c r="BU558" s="290"/>
      <c r="BV558" s="290"/>
      <c r="BW558" s="290"/>
      <c r="BX558" s="290"/>
      <c r="BY558" s="290"/>
      <c r="BZ558" s="290"/>
      <c r="CA558" s="290"/>
      <c r="CB558" s="290"/>
      <c r="CC558" s="290"/>
      <c r="CD558" s="290"/>
      <c r="CE558" s="290"/>
      <c r="CF558" s="290"/>
      <c r="CG558" s="290"/>
      <c r="CH558" s="290"/>
      <c r="CI558" s="290"/>
      <c r="CJ558" s="290"/>
      <c r="CK558" s="290"/>
      <c r="CL558" s="290"/>
      <c r="CM558" s="290"/>
      <c r="CN558" s="290"/>
      <c r="CO558" s="290"/>
      <c r="CP558" s="290"/>
      <c r="CQ558" s="290"/>
      <c r="CR558" s="290"/>
      <c r="CS558" s="290"/>
      <c r="CT558" s="290"/>
      <c r="CU558" s="290"/>
      <c r="CV558" s="290"/>
      <c r="CW558" s="290"/>
      <c r="CX558" s="290"/>
      <c r="CY558" s="290"/>
      <c r="CZ558" s="290"/>
      <c r="DA558" s="290"/>
    </row>
    <row r="559" spans="2:105">
      <c r="B559" s="251"/>
      <c r="BP559" s="67"/>
      <c r="BQ559" s="290"/>
      <c r="BR559" s="290"/>
      <c r="BS559" s="290"/>
      <c r="BT559" s="290"/>
      <c r="BU559" s="290"/>
      <c r="BV559" s="290"/>
      <c r="BW559" s="290"/>
      <c r="BX559" s="290"/>
      <c r="BY559" s="290"/>
      <c r="BZ559" s="290"/>
      <c r="CA559" s="290"/>
      <c r="CB559" s="290"/>
      <c r="CC559" s="290"/>
      <c r="CD559" s="290"/>
      <c r="CE559" s="290"/>
      <c r="CF559" s="290"/>
      <c r="CG559" s="290"/>
      <c r="CH559" s="290"/>
      <c r="CI559" s="290"/>
      <c r="CJ559" s="290"/>
      <c r="CK559" s="290"/>
      <c r="CL559" s="290"/>
      <c r="CM559" s="290"/>
      <c r="CN559" s="290"/>
      <c r="CO559" s="290"/>
      <c r="CP559" s="290"/>
      <c r="CQ559" s="290"/>
      <c r="CR559" s="290"/>
      <c r="CS559" s="290"/>
      <c r="CT559" s="290"/>
      <c r="CU559" s="290"/>
      <c r="CV559" s="290"/>
      <c r="CW559" s="290"/>
      <c r="CX559" s="290"/>
      <c r="CY559" s="290"/>
      <c r="CZ559" s="290"/>
      <c r="DA559" s="290"/>
    </row>
    <row r="560" spans="2:105">
      <c r="B560" s="251"/>
      <c r="BP560" s="67"/>
      <c r="BQ560" s="290"/>
      <c r="BR560" s="290"/>
      <c r="BS560" s="290"/>
      <c r="BT560" s="290"/>
      <c r="BU560" s="290"/>
      <c r="BV560" s="290"/>
      <c r="BW560" s="290"/>
      <c r="BX560" s="290"/>
      <c r="BY560" s="290"/>
      <c r="BZ560" s="290"/>
      <c r="CA560" s="290"/>
      <c r="CB560" s="290"/>
      <c r="CC560" s="290"/>
      <c r="CD560" s="290"/>
      <c r="CE560" s="290"/>
      <c r="CF560" s="290"/>
      <c r="CG560" s="290"/>
      <c r="CH560" s="290"/>
      <c r="CI560" s="290"/>
      <c r="CJ560" s="290"/>
      <c r="CK560" s="290"/>
      <c r="CL560" s="290"/>
      <c r="CM560" s="290"/>
      <c r="CN560" s="290"/>
      <c r="CO560" s="290"/>
      <c r="CP560" s="290"/>
      <c r="CQ560" s="290"/>
      <c r="CR560" s="290"/>
      <c r="CS560" s="290"/>
      <c r="CT560" s="290"/>
      <c r="CU560" s="290"/>
      <c r="CV560" s="290"/>
      <c r="CW560" s="290"/>
      <c r="CX560" s="290"/>
      <c r="CY560" s="290"/>
      <c r="CZ560" s="290"/>
      <c r="DA560" s="290"/>
    </row>
    <row r="561" spans="2:105">
      <c r="B561" s="251"/>
      <c r="BP561" s="67"/>
      <c r="BQ561" s="290"/>
      <c r="BR561" s="290"/>
      <c r="BS561" s="290"/>
      <c r="BT561" s="290"/>
      <c r="BU561" s="290"/>
      <c r="BV561" s="290"/>
      <c r="BW561" s="290"/>
      <c r="BX561" s="290"/>
      <c r="BY561" s="290"/>
      <c r="BZ561" s="290"/>
      <c r="CA561" s="290"/>
      <c r="CB561" s="290"/>
      <c r="CC561" s="290"/>
      <c r="CD561" s="290"/>
      <c r="CE561" s="290"/>
      <c r="CF561" s="290"/>
      <c r="CG561" s="290"/>
      <c r="CH561" s="290"/>
      <c r="CI561" s="290"/>
      <c r="CJ561" s="290"/>
      <c r="CK561" s="290"/>
      <c r="CL561" s="290"/>
      <c r="CM561" s="290"/>
      <c r="CN561" s="290"/>
      <c r="CO561" s="290"/>
      <c r="CP561" s="290"/>
      <c r="CQ561" s="290"/>
      <c r="CR561" s="290"/>
      <c r="CS561" s="290"/>
      <c r="CT561" s="290"/>
      <c r="CU561" s="290"/>
      <c r="CV561" s="290"/>
      <c r="CW561" s="290"/>
      <c r="CX561" s="290"/>
      <c r="CY561" s="290"/>
      <c r="CZ561" s="290"/>
      <c r="DA561" s="290"/>
    </row>
    <row r="562" spans="2:105">
      <c r="B562" s="251"/>
      <c r="BP562" s="67"/>
      <c r="BQ562" s="290"/>
      <c r="BR562" s="290"/>
      <c r="BS562" s="290"/>
      <c r="BT562" s="290"/>
      <c r="BU562" s="290"/>
      <c r="BV562" s="290"/>
      <c r="BW562" s="290"/>
      <c r="BX562" s="290"/>
      <c r="BY562" s="290"/>
      <c r="BZ562" s="290"/>
      <c r="CA562" s="290"/>
      <c r="CB562" s="290"/>
      <c r="CC562" s="290"/>
      <c r="CD562" s="290"/>
      <c r="CE562" s="290"/>
      <c r="CF562" s="290"/>
      <c r="CG562" s="290"/>
      <c r="CH562" s="290"/>
      <c r="CI562" s="290"/>
      <c r="CJ562" s="290"/>
      <c r="CK562" s="290"/>
      <c r="CL562" s="290"/>
      <c r="CM562" s="290"/>
      <c r="CN562" s="290"/>
      <c r="CO562" s="290"/>
      <c r="CP562" s="290"/>
      <c r="CQ562" s="290"/>
      <c r="CR562" s="290"/>
      <c r="CS562" s="290"/>
      <c r="CT562" s="290"/>
      <c r="CU562" s="290"/>
      <c r="CV562" s="290"/>
      <c r="CW562" s="290"/>
      <c r="CX562" s="290"/>
      <c r="CY562" s="290"/>
      <c r="CZ562" s="290"/>
      <c r="DA562" s="290"/>
    </row>
    <row r="563" spans="2:105">
      <c r="B563" s="251"/>
      <c r="BP563" s="67"/>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row>
    <row r="564" spans="2:105">
      <c r="B564" s="251"/>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row>
    <row r="565" spans="2:105">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row>
    <row r="566" spans="2:105">
      <c r="BQ566" s="290"/>
      <c r="BR566" s="290"/>
      <c r="BS566" s="290"/>
      <c r="BT566" s="290"/>
      <c r="BU566" s="290"/>
      <c r="BV566" s="290"/>
      <c r="BW566" s="290"/>
      <c r="BX566" s="290"/>
      <c r="BY566" s="290"/>
      <c r="BZ566" s="290"/>
      <c r="CA566" s="290"/>
      <c r="CB566" s="290"/>
      <c r="CC566" s="290"/>
      <c r="CD566" s="290"/>
      <c r="CE566" s="290"/>
      <c r="CF566" s="290"/>
      <c r="CG566" s="290"/>
      <c r="CH566" s="290"/>
      <c r="CI566" s="290"/>
      <c r="CJ566" s="290"/>
      <c r="CK566" s="290"/>
      <c r="CL566" s="290"/>
      <c r="CM566" s="290"/>
      <c r="CN566" s="290"/>
      <c r="CO566" s="290"/>
      <c r="CP566" s="290"/>
      <c r="CQ566" s="290"/>
      <c r="CR566" s="290"/>
      <c r="CS566" s="290"/>
      <c r="CT566" s="290"/>
      <c r="CU566" s="290"/>
      <c r="CV566" s="290"/>
      <c r="CW566" s="290"/>
      <c r="CX566" s="290"/>
      <c r="CY566" s="290"/>
      <c r="CZ566" s="290"/>
      <c r="DA566" s="290"/>
    </row>
  </sheetData>
  <sheetProtection formatCells="0" formatColumns="0" formatRows="0" insertHyperlinks="0" sort="0" autoFilter="0" pivotTables="0"/>
  <mergeCells count="114">
    <mergeCell ref="BG59:BI59"/>
    <mergeCell ref="BN59:BP59"/>
    <mergeCell ref="A60:B60"/>
    <mergeCell ref="A61:B61"/>
    <mergeCell ref="A62:B62"/>
    <mergeCell ref="BN58:BQ58"/>
    <mergeCell ref="A59:B59"/>
    <mergeCell ref="C59:E59"/>
    <mergeCell ref="J59:L59"/>
    <mergeCell ref="Q59:S59"/>
    <mergeCell ref="X59:Z59"/>
    <mergeCell ref="AE59:AG59"/>
    <mergeCell ref="AL59:AN59"/>
    <mergeCell ref="AS59:AU59"/>
    <mergeCell ref="AZ59:BB59"/>
    <mergeCell ref="X58:AA58"/>
    <mergeCell ref="AE58:AH58"/>
    <mergeCell ref="AL58:AO58"/>
    <mergeCell ref="AS58:AV58"/>
    <mergeCell ref="AZ58:BC58"/>
    <mergeCell ref="BG58:BJ58"/>
    <mergeCell ref="A56:B56"/>
    <mergeCell ref="A57:B57"/>
    <mergeCell ref="A58:B58"/>
    <mergeCell ref="C58:F58"/>
    <mergeCell ref="J58:M58"/>
    <mergeCell ref="Q58:T58"/>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BP11:BQ13"/>
    <mergeCell ref="A15:B15"/>
    <mergeCell ref="A16:B16"/>
    <mergeCell ref="A17:B17"/>
    <mergeCell ref="A18:B18"/>
    <mergeCell ref="A19:B19"/>
    <mergeCell ref="AU11:AV13"/>
    <mergeCell ref="AZ11:BA13"/>
    <mergeCell ref="BB11:BC13"/>
    <mergeCell ref="BG11:BH13"/>
    <mergeCell ref="BI11:BJ13"/>
    <mergeCell ref="BN11:BO13"/>
    <mergeCell ref="Z11:AA13"/>
    <mergeCell ref="AE11:AF13"/>
    <mergeCell ref="AG11:AH13"/>
    <mergeCell ref="AL11:AM13"/>
    <mergeCell ref="AN11:AO13"/>
    <mergeCell ref="AS11:AT13"/>
    <mergeCell ref="BG10:BM10"/>
    <mergeCell ref="BN10:BT10"/>
    <mergeCell ref="BU10:BW10"/>
    <mergeCell ref="C11:D13"/>
    <mergeCell ref="E11:F13"/>
    <mergeCell ref="J11:K13"/>
    <mergeCell ref="L11:M13"/>
    <mergeCell ref="Q11:R13"/>
    <mergeCell ref="S11:T13"/>
    <mergeCell ref="X11:Y13"/>
    <mergeCell ref="BU12:BU13"/>
    <mergeCell ref="BV12:BV13"/>
    <mergeCell ref="BW12:BW13"/>
    <mergeCell ref="A10:B14"/>
    <mergeCell ref="C10:I10"/>
    <mergeCell ref="J10:P10"/>
    <mergeCell ref="Q10:W10"/>
    <mergeCell ref="X10:AD10"/>
    <mergeCell ref="AE10:AK10"/>
    <mergeCell ref="AL10:AR10"/>
    <mergeCell ref="AS10:AY10"/>
    <mergeCell ref="AZ10:BF10"/>
    <mergeCell ref="BN6:BP6"/>
    <mergeCell ref="C9:I9"/>
    <mergeCell ref="J9:P9"/>
    <mergeCell ref="Q9:W9"/>
    <mergeCell ref="X9:AD9"/>
    <mergeCell ref="AE9:AK9"/>
    <mergeCell ref="AL9:AR9"/>
    <mergeCell ref="AS9:AY9"/>
    <mergeCell ref="AZ9:BF9"/>
    <mergeCell ref="BG9:BM9"/>
    <mergeCell ref="BN9:BT9"/>
  </mergeCells>
  <conditionalFormatting sqref="C15:C57 J15:J57 Q15:Q57 X15:X57 AE15:AE57 AL15:AL57 AS15:AS57 AZ15:AZ57 BG15:BG57 BN15:BN57">
    <cfRule type="expression" dxfId="37" priority="12">
      <formula>AND(C15&gt;0,C15&lt;C$79)</formula>
    </cfRule>
  </conditionalFormatting>
  <conditionalFormatting sqref="C15:E57 J15:L57 Q15:S57 X15:Z57 AE15:AG57 AL15:AN57 AS15:AU57 AZ15:BB57 BG15:BI57 BN15:BP57">
    <cfRule type="expression" dxfId="36" priority="9">
      <formula>$A15=""</formula>
    </cfRule>
    <cfRule type="containsBlanks" dxfId="35" priority="11">
      <formula>LEN(TRIM(C15))=0</formula>
    </cfRule>
  </conditionalFormatting>
  <conditionalFormatting sqref="C59:BQ62 BR61 BT61">
    <cfRule type="expression" dxfId="33" priority="661">
      <formula>C$77&gt;C$76</formula>
    </cfRule>
  </conditionalFormatting>
  <conditionalFormatting sqref="C15:BT57 C58 G58:J58 Q58 X58 AE58 AL58 AS58 AZ58 BG58 BN58 N58:P62 U58:W62 AB58:AD62 AI58:AK62 AP58:AR62 AW58:AY62 BD58:BF62 BK58:BM62 BR58:BT62">
    <cfRule type="expression" dxfId="32" priority="6">
      <formula>C$77&gt;C$76</formula>
    </cfRule>
  </conditionalFormatting>
  <conditionalFormatting sqref="N60 P60 U60 W60 AB60 AD60 AI60 AK60 AP60 AR60 AW60 AY60 BD60 BF60 BK60 BM60 BR60 BT60 G60 I60">
    <cfRule type="containsBlanks" dxfId="31" priority="10">
      <formula>LEN(TRIM(G60))=0</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660" id="{04F09B78-033C-4080-8409-B290AA3C85E7}">
            <xm:f>C$74&gt;'Summary - SS'!#REF!</xm:f>
            <x14:dxf>
              <fill>
                <patternFill>
                  <bgColor theme="0" tint="-0.499984740745262"/>
                </patternFill>
              </fill>
            </x14:dxf>
          </x14:cfRule>
          <xm:sqref>C59:BQ62 BR61 BT61</xm:sqref>
        </x14:conditionalFormatting>
        <x14:conditionalFormatting xmlns:xm="http://schemas.microsoft.com/office/excel/2006/main">
          <x14:cfRule type="expression" priority="664" id="{B98BCFA7-7790-458D-A1FD-A09CEE62B7D8}">
            <xm:f>C$74&gt;'Summary - SS'!#REF!</xm:f>
            <x14:dxf>
              <fill>
                <patternFill>
                  <bgColor theme="0" tint="-0.499984740745262"/>
                </patternFill>
              </fill>
            </x14:dxf>
          </x14:cfRule>
          <xm:sqref>N58:P62 U58:W62 AB58:AD62 AI58:AK62 AP58:AR62 AW58:AY62 BD58:BF62 BK58:BM62 BR58:BT62 C10:BT57 C58 G58:J58 Q58 X58 AE58 AL58 AS58 AZ58 BG58 BN58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ECE71-9D5A-46A3-B941-7D43D6A0A9F0}">
  <sheetPr>
    <tabColor rgb="FFCC9900"/>
    <pageSetUpPr fitToPage="1"/>
  </sheetPr>
  <dimension ref="A1:AL125"/>
  <sheetViews>
    <sheetView showGridLines="0" showZeros="0" zoomScaleNormal="100" workbookViewId="0">
      <pane xSplit="1" ySplit="13" topLeftCell="T14"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63" t="str">
        <f>'Summary (10)'!A1</f>
        <v>DEPARTMENT OF HOMELESSNESS AND SUPPORTIVE HOUSING</v>
      </c>
      <c r="B1" s="63"/>
      <c r="C1" s="56"/>
      <c r="D1" s="56"/>
      <c r="E1" s="56"/>
      <c r="F1" s="56"/>
      <c r="G1" s="56"/>
      <c r="AI1" s="437"/>
    </row>
    <row r="2" spans="1:35" ht="15.75">
      <c r="A2" s="63" t="s">
        <v>288</v>
      </c>
      <c r="B2" s="63"/>
      <c r="C2" s="63"/>
      <c r="D2" s="56"/>
      <c r="E2" s="56"/>
      <c r="F2" s="56"/>
      <c r="G2" s="59"/>
    </row>
    <row r="3" spans="1:35" ht="15" customHeight="1">
      <c r="A3" s="68" t="s">
        <v>220</v>
      </c>
      <c r="B3" s="587">
        <f>'Summary (10)'!B3</f>
        <v>0</v>
      </c>
      <c r="D3" s="56"/>
      <c r="E3" s="56"/>
      <c r="F3" s="60"/>
      <c r="G3" s="60"/>
      <c r="H3" s="60"/>
      <c r="I3" s="60"/>
      <c r="J3" s="60"/>
      <c r="K3" s="60"/>
      <c r="L3" s="60"/>
      <c r="M3" s="60"/>
      <c r="N3" s="60"/>
      <c r="O3" s="60"/>
      <c r="P3" s="60"/>
      <c r="Q3" s="60"/>
      <c r="R3" s="60"/>
      <c r="S3" s="60"/>
      <c r="T3" s="60"/>
      <c r="U3" s="60"/>
      <c r="V3" s="60"/>
      <c r="W3" s="60"/>
      <c r="X3" s="60"/>
      <c r="Y3" s="60"/>
      <c r="Z3" s="60"/>
      <c r="AA3" s="60"/>
      <c r="AB3" s="60"/>
      <c r="AC3" s="60"/>
      <c r="AD3" s="60"/>
      <c r="AE3" s="60"/>
      <c r="AF3" s="60"/>
    </row>
    <row r="4" spans="1:35" ht="15" customHeight="1">
      <c r="A4" s="69" t="str">
        <f>'Summary (10)'!A7</f>
        <v>Provider Name</v>
      </c>
      <c r="B4" s="588">
        <f>'Summary (10)'!B7</f>
        <v>0</v>
      </c>
      <c r="D4" s="56"/>
      <c r="E4" s="56"/>
      <c r="F4" s="57"/>
      <c r="G4" s="57"/>
      <c r="H4" s="57"/>
      <c r="I4" s="57"/>
      <c r="J4" s="57"/>
      <c r="K4" s="57"/>
      <c r="L4" s="57"/>
      <c r="M4" s="57"/>
      <c r="N4" s="57"/>
      <c r="O4" s="57"/>
      <c r="P4" s="57"/>
      <c r="Q4" s="57"/>
      <c r="R4" s="57"/>
      <c r="S4" s="57"/>
      <c r="T4" s="57"/>
      <c r="U4" s="57"/>
      <c r="V4" s="57"/>
      <c r="W4" s="57"/>
      <c r="X4" s="57"/>
      <c r="Y4" s="57"/>
      <c r="Z4" s="57"/>
      <c r="AA4" s="57"/>
      <c r="AB4" s="57"/>
      <c r="AC4" s="57"/>
      <c r="AD4" s="57"/>
      <c r="AE4" s="57"/>
      <c r="AF4" s="57"/>
    </row>
    <row r="5" spans="1:35" ht="15" customHeight="1">
      <c r="A5" s="69" t="str">
        <f>'Summary (10)'!A8</f>
        <v>Program</v>
      </c>
      <c r="B5" s="588" t="str">
        <f>'Summary (10)'!B8</f>
        <v>RFQ #142 TAY Site in SOMA</v>
      </c>
      <c r="D5" s="56"/>
      <c r="E5" s="56"/>
      <c r="F5" s="57"/>
      <c r="G5" s="57"/>
      <c r="H5" s="57"/>
      <c r="I5" s="57"/>
      <c r="J5" s="57"/>
      <c r="K5" s="57"/>
      <c r="L5" s="57"/>
      <c r="M5" s="57"/>
      <c r="N5" s="57"/>
      <c r="O5" s="57"/>
      <c r="P5" s="57"/>
      <c r="Q5" s="57"/>
      <c r="R5" s="57"/>
      <c r="S5" s="57"/>
      <c r="T5" s="57"/>
      <c r="U5" s="57"/>
      <c r="V5" s="57"/>
      <c r="W5" s="57"/>
      <c r="X5" s="57"/>
      <c r="Y5" s="57"/>
      <c r="Z5" s="57"/>
      <c r="AA5" s="57"/>
      <c r="AB5" s="57"/>
      <c r="AC5" s="57"/>
      <c r="AD5" s="57"/>
      <c r="AE5" s="57"/>
      <c r="AF5" s="57"/>
    </row>
    <row r="6" spans="1:35" ht="15.75">
      <c r="A6" s="69" t="str">
        <f>'Summary (10)'!A9</f>
        <v>F$P Contract ID#</v>
      </c>
      <c r="B6" s="589" t="e">
        <f>'Summary (10)'!B9</f>
        <v>#REF!</v>
      </c>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row>
    <row r="7" spans="1:35" ht="15.75">
      <c r="A7" s="69" t="s">
        <v>283</v>
      </c>
      <c r="B7" s="648">
        <f>'Summary (10)'!B12</f>
        <v>0</v>
      </c>
      <c r="D7" s="56"/>
      <c r="E7" s="56"/>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row>
    <row r="8" spans="1:35" ht="13.5" thickBot="1">
      <c r="A8" s="30"/>
      <c r="B8" s="30"/>
      <c r="C8" s="1599" t="e">
        <f>'Summary (10)'!E17</f>
        <v>#REF!</v>
      </c>
      <c r="D8" s="1599"/>
      <c r="E8" s="1599"/>
      <c r="F8" s="1598" t="e">
        <f>'Summary (10)'!H17</f>
        <v>#REF!</v>
      </c>
      <c r="G8" s="1598"/>
      <c r="H8" s="1598"/>
      <c r="I8" s="1598" t="e">
        <f>'Summary (10)'!K17</f>
        <v>#REF!</v>
      </c>
      <c r="J8" s="1598"/>
      <c r="K8" s="1598"/>
      <c r="L8" s="1598" t="e">
        <f>'Summary (10)'!N17</f>
        <v>#REF!</v>
      </c>
      <c r="M8" s="1598"/>
      <c r="N8" s="1598"/>
      <c r="O8" s="1598" t="e">
        <f>'Summary (10)'!Q17</f>
        <v>#REF!</v>
      </c>
      <c r="P8" s="1598"/>
      <c r="Q8" s="1598"/>
      <c r="R8" s="1598" t="e">
        <f>'Summary (10)'!T17</f>
        <v>#REF!</v>
      </c>
      <c r="S8" s="1598"/>
      <c r="T8" s="1598"/>
      <c r="U8" s="1598" t="e">
        <f>'Summary (10)'!W17</f>
        <v>#REF!</v>
      </c>
      <c r="V8" s="1598"/>
      <c r="W8" s="1598"/>
      <c r="X8" s="1598" t="e">
        <f>'Summary (10)'!Z17</f>
        <v>#REF!</v>
      </c>
      <c r="Y8" s="1598"/>
      <c r="Z8" s="1598"/>
      <c r="AA8" s="1598" t="e">
        <f>'Summary (10)'!AC17</f>
        <v>#REF!</v>
      </c>
      <c r="AB8" s="1598"/>
      <c r="AC8" s="1598"/>
      <c r="AD8" s="1598" t="e">
        <f>'Summary (10)'!AF17</f>
        <v>#REF!</v>
      </c>
      <c r="AE8" s="1598"/>
      <c r="AF8" s="1598"/>
    </row>
    <row r="9" spans="1:35" ht="24.75" customHeight="1">
      <c r="C9" s="1607" t="str">
        <f>'Summary (6)'!E18</f>
        <v>Year 1</v>
      </c>
      <c r="D9" s="1608"/>
      <c r="E9" s="1609"/>
      <c r="F9" s="1622" t="str">
        <f>'Summary (6)'!H18</f>
        <v>Year 2</v>
      </c>
      <c r="G9" s="1623"/>
      <c r="H9" s="1624"/>
      <c r="I9" s="1625" t="str">
        <f>'Summary (6)'!K18</f>
        <v>Year 3</v>
      </c>
      <c r="J9" s="1626"/>
      <c r="K9" s="1627"/>
      <c r="L9" s="1628" t="str">
        <f>'Summary (6)'!N18</f>
        <v>Year 4</v>
      </c>
      <c r="M9" s="1629"/>
      <c r="N9" s="1630"/>
      <c r="O9" s="1631" t="str">
        <f>'Summary (6)'!Q18</f>
        <v>Year 5</v>
      </c>
      <c r="P9" s="1632"/>
      <c r="Q9" s="1633"/>
      <c r="R9" s="1634" t="str">
        <f>'Summary (6)'!T18</f>
        <v>Year 6</v>
      </c>
      <c r="S9" s="1635"/>
      <c r="T9" s="1636"/>
      <c r="U9" s="1637" t="str">
        <f>'Summary (6)'!W18</f>
        <v>Year 7</v>
      </c>
      <c r="V9" s="1638"/>
      <c r="W9" s="1639"/>
      <c r="X9" s="1610" t="str">
        <f>'Summary (6)'!Z18</f>
        <v>Year 8</v>
      </c>
      <c r="Y9" s="1611"/>
      <c r="Z9" s="1612"/>
      <c r="AA9" s="1613" t="str">
        <f>'Summary (6)'!AC18</f>
        <v>Year 9</v>
      </c>
      <c r="AB9" s="1614"/>
      <c r="AC9" s="1615"/>
      <c r="AD9" s="1616" t="str">
        <f>'Summary (6)'!AF18</f>
        <v>Year 10</v>
      </c>
      <c r="AE9" s="1617"/>
      <c r="AF9" s="1618"/>
      <c r="AG9" s="1619" t="s">
        <v>259</v>
      </c>
      <c r="AH9" s="1620"/>
      <c r="AI9" s="1621"/>
    </row>
    <row r="10" spans="1:35" s="21" customFormat="1" ht="27" customHeight="1">
      <c r="C10" s="526" t="e">
        <f>'Salary Detail (6)'!G11</f>
        <v>#REF!</v>
      </c>
      <c r="D10" s="527" t="e">
        <f>'Salary Detail (6)'!H11</f>
        <v>#REF!</v>
      </c>
      <c r="E10" s="528" t="e">
        <f>'Salary Detail (6)'!I11</f>
        <v>#REF!</v>
      </c>
      <c r="F10" s="529" t="e">
        <f>'Salary Detail (6)'!N11</f>
        <v>#REF!</v>
      </c>
      <c r="G10" s="530" t="e">
        <f>'Salary Detail (6)'!O11</f>
        <v>#REF!</v>
      </c>
      <c r="H10" s="531" t="e">
        <f>'Salary Detail (6)'!P11</f>
        <v>#REF!</v>
      </c>
      <c r="I10" s="532" t="e">
        <f>'Salary Detail (6)'!U11</f>
        <v>#REF!</v>
      </c>
      <c r="J10" s="533" t="e">
        <f>'Salary Detail (6)'!V11</f>
        <v>#REF!</v>
      </c>
      <c r="K10" s="534" t="e">
        <f>'Salary Detail (6)'!W11</f>
        <v>#REF!</v>
      </c>
      <c r="L10" s="535" t="e">
        <f>'Salary Detail (6)'!AB11</f>
        <v>#REF!</v>
      </c>
      <c r="M10" s="536" t="e">
        <f>'Salary Detail (6)'!AC11</f>
        <v>#REF!</v>
      </c>
      <c r="N10" s="537" t="e">
        <f>'Salary Detail (6)'!AD11</f>
        <v>#REF!</v>
      </c>
      <c r="O10" s="538" t="e">
        <f>'Salary Detail (6)'!AI11</f>
        <v>#REF!</v>
      </c>
      <c r="P10" s="539" t="e">
        <f>'Salary Detail (6)'!AJ11</f>
        <v>#REF!</v>
      </c>
      <c r="Q10" s="540" t="e">
        <f>'Salary Detail (6)'!AK11</f>
        <v>#REF!</v>
      </c>
      <c r="R10" s="541" t="e">
        <f>'Salary Detail (6)'!AP11</f>
        <v>#REF!</v>
      </c>
      <c r="S10" s="542" t="e">
        <f>'Salary Detail (6)'!AQ11</f>
        <v>#REF!</v>
      </c>
      <c r="T10" s="543" t="e">
        <f>'Salary Detail (6)'!AR11</f>
        <v>#REF!</v>
      </c>
      <c r="U10" s="544" t="e">
        <f>'Salary Detail (6)'!AW11</f>
        <v>#REF!</v>
      </c>
      <c r="V10" s="545" t="e">
        <f>'Salary Detail (6)'!AX11</f>
        <v>#REF!</v>
      </c>
      <c r="W10" s="546" t="e">
        <f>'Salary Detail (6)'!AY11</f>
        <v>#REF!</v>
      </c>
      <c r="X10" s="547" t="e">
        <f>'Salary Detail (6)'!BD11</f>
        <v>#REF!</v>
      </c>
      <c r="Y10" s="548" t="e">
        <f>'Salary Detail (6)'!BE11</f>
        <v>#REF!</v>
      </c>
      <c r="Z10" s="549" t="e">
        <f>'Salary Detail (6)'!BF11</f>
        <v>#REF!</v>
      </c>
      <c r="AA10" s="550" t="e">
        <f>'Salary Detail (6)'!BK11</f>
        <v>#REF!</v>
      </c>
      <c r="AB10" s="551" t="e">
        <f>'Salary Detail (6)'!BL11</f>
        <v>#REF!</v>
      </c>
      <c r="AC10" s="552" t="e">
        <f>'Salary Detail (6)'!BM11</f>
        <v>#REF!</v>
      </c>
      <c r="AD10" s="553" t="e">
        <f>'Salary Detail (6)'!BR11</f>
        <v>#REF!</v>
      </c>
      <c r="AE10" s="554" t="e">
        <f>'Salary Detail (6)'!BS11</f>
        <v>#REF!</v>
      </c>
      <c r="AF10" s="555" t="e">
        <f>'Salary Detail (6)'!BT11</f>
        <v>#REF!</v>
      </c>
      <c r="AG10" s="627" t="str">
        <f>'Salary Detail (6)'!BU11</f>
        <v>5/1/2024 - 6/30/2028</v>
      </c>
      <c r="AH10" s="628" t="str">
        <f>'Salary Detail (6)'!BV11</f>
        <v>5/1/2024 - 6/30/2028</v>
      </c>
      <c r="AI10" s="629" t="str">
        <f>'Salary Detail (6)'!BW11</f>
        <v>5/1/2024 - 6/30/2028</v>
      </c>
    </row>
    <row r="11" spans="1:35" s="630" customFormat="1" ht="19.5" customHeight="1">
      <c r="C11" s="784" t="e">
        <f>'Salary Detail (6)'!G12</f>
        <v>#REF!</v>
      </c>
      <c r="D11" s="793" t="e">
        <f>'Salary Detail (6)'!H12</f>
        <v>#REF!</v>
      </c>
      <c r="E11" s="794" t="str">
        <f>'Salary Detail (6)'!I12</f>
        <v>0 Months</v>
      </c>
      <c r="F11" s="787" t="e">
        <f>'Salary Detail (6)'!N12</f>
        <v>#REF!</v>
      </c>
      <c r="G11" s="795" t="e">
        <f>'Salary Detail (6)'!O12</f>
        <v>#REF!</v>
      </c>
      <c r="H11" s="789" t="str">
        <f>'Salary Detail (6)'!P12</f>
        <v>12 Months</v>
      </c>
      <c r="I11" s="796" t="e">
        <f>'Salary Detail (6)'!U12</f>
        <v>#REF!</v>
      </c>
      <c r="J11" s="797" t="e">
        <f>'Salary Detail (6)'!V12</f>
        <v>#REF!</v>
      </c>
      <c r="K11" s="798" t="str">
        <f>'Salary Detail (6)'!W12</f>
        <v>12 Months</v>
      </c>
      <c r="L11" s="760" t="e">
        <f>'Salary Detail (6)'!AB12</f>
        <v>#REF!</v>
      </c>
      <c r="M11" s="799" t="e">
        <f>'Salary Detail (6)'!AC12</f>
        <v>#REF!</v>
      </c>
      <c r="N11" s="762" t="str">
        <f>'Salary Detail (6)'!AD12</f>
        <v>12 Months</v>
      </c>
      <c r="O11" s="763" t="e">
        <f>'Salary Detail (6)'!AI12</f>
        <v>#REF!</v>
      </c>
      <c r="P11" s="800" t="e">
        <f>'Salary Detail (6)'!AJ12</f>
        <v>#REF!</v>
      </c>
      <c r="Q11" s="765" t="str">
        <f>'Salary Detail (6)'!AK12</f>
        <v>12 Months</v>
      </c>
      <c r="R11" s="766" t="e">
        <f>'Salary Detail (6)'!AP12</f>
        <v>#REF!</v>
      </c>
      <c r="S11" s="801" t="e">
        <f>'Salary Detail (6)'!AQ12</f>
        <v>#REF!</v>
      </c>
      <c r="T11" s="768" t="e">
        <f>'Salary Detail (6)'!AR12</f>
        <v>#REF!</v>
      </c>
      <c r="U11" s="769" t="e">
        <f>'Salary Detail (6)'!AW12</f>
        <v>#REF!</v>
      </c>
      <c r="V11" s="802" t="e">
        <f>'Salary Detail (6)'!AX12</f>
        <v>#REF!</v>
      </c>
      <c r="W11" s="771" t="e">
        <f>'Salary Detail (6)'!AY12</f>
        <v>#REF!</v>
      </c>
      <c r="X11" s="772" t="e">
        <f>'Salary Detail (6)'!BD12</f>
        <v>#REF!</v>
      </c>
      <c r="Y11" s="803" t="e">
        <f>'Salary Detail (6)'!BE12</f>
        <v>#REF!</v>
      </c>
      <c r="Z11" s="774" t="e">
        <f>'Salary Detail (6)'!BF12</f>
        <v>#REF!</v>
      </c>
      <c r="AA11" s="775" t="e">
        <f>'Salary Detail (6)'!BK12</f>
        <v>#REF!</v>
      </c>
      <c r="AB11" s="804" t="e">
        <f>'Salary Detail (6)'!BL12</f>
        <v>#REF!</v>
      </c>
      <c r="AC11" s="777" t="e">
        <f>'Salary Detail (6)'!BM12</f>
        <v>#REF!</v>
      </c>
      <c r="AD11" s="778" t="e">
        <f>'Salary Detail (6)'!BR12</f>
        <v>#REF!</v>
      </c>
      <c r="AE11" s="805" t="e">
        <f>'Salary Detail (6)'!BS12</f>
        <v>#REF!</v>
      </c>
      <c r="AF11" s="780" t="e">
        <f>'Salary Detail (6)'!BT12</f>
        <v>#REF!</v>
      </c>
      <c r="AG11" s="1640" t="e">
        <f>'Salary Detail (6)'!BU12</f>
        <v>#REF!</v>
      </c>
      <c r="AH11" s="1642" t="e">
        <f>'Salary Detail (6)'!BV12</f>
        <v>#REF!</v>
      </c>
      <c r="AI11" s="1644" t="str">
        <f>'Salary Detail (6)'!BW12</f>
        <v>New</v>
      </c>
    </row>
    <row r="12" spans="1:35" s="630" customFormat="1" ht="19.5" customHeight="1">
      <c r="C12" s="784" t="e">
        <f>'Salary Detail (6)'!G13</f>
        <v>#REF!</v>
      </c>
      <c r="D12" s="785" t="e">
        <f>'Salary Detail (6)'!H13</f>
        <v>#REF!</v>
      </c>
      <c r="E12" s="786" t="str">
        <f>'Salary Detail (6)'!I13</f>
        <v>New</v>
      </c>
      <c r="F12" s="787" t="e">
        <f>'Salary Detail (6)'!N13</f>
        <v>#REF!</v>
      </c>
      <c r="G12" s="788" t="e">
        <f>'Salary Detail (6)'!O13</f>
        <v>#REF!</v>
      </c>
      <c r="H12" s="789" t="str">
        <f>'Salary Detail (6)'!P13</f>
        <v>New</v>
      </c>
      <c r="I12" s="790" t="e">
        <f>'Salary Detail (6)'!U13</f>
        <v>#REF!</v>
      </c>
      <c r="J12" s="791" t="e">
        <f>'Salary Detail (6)'!V13</f>
        <v>#REF!</v>
      </c>
      <c r="K12" s="792" t="str">
        <f>'Salary Detail (6)'!W13</f>
        <v>New</v>
      </c>
      <c r="L12" s="760" t="e">
        <f>'Salary Detail (6)'!AB13</f>
        <v>#REF!</v>
      </c>
      <c r="M12" s="761" t="e">
        <f>'Salary Detail (6)'!AC13</f>
        <v>#REF!</v>
      </c>
      <c r="N12" s="762" t="str">
        <f>'Salary Detail (6)'!AD13</f>
        <v>New</v>
      </c>
      <c r="O12" s="763" t="e">
        <f>'Salary Detail (6)'!AI13</f>
        <v>#REF!</v>
      </c>
      <c r="P12" s="764" t="e">
        <f>'Salary Detail (6)'!AJ13</f>
        <v>#REF!</v>
      </c>
      <c r="Q12" s="765" t="str">
        <f>'Salary Detail (6)'!AK13</f>
        <v>New</v>
      </c>
      <c r="R12" s="766" t="e">
        <f>'Salary Detail (6)'!AP13</f>
        <v>#REF!</v>
      </c>
      <c r="S12" s="767" t="e">
        <f>'Salary Detail (6)'!AQ13</f>
        <v>#REF!</v>
      </c>
      <c r="T12" s="768" t="str">
        <f>'Salary Detail (6)'!AR13</f>
        <v>New</v>
      </c>
      <c r="U12" s="769" t="e">
        <f>'Salary Detail (6)'!AW13</f>
        <v>#REF!</v>
      </c>
      <c r="V12" s="770" t="e">
        <f>'Salary Detail (6)'!AX13</f>
        <v>#REF!</v>
      </c>
      <c r="W12" s="771" t="str">
        <f>'Salary Detail (6)'!AY13</f>
        <v>New</v>
      </c>
      <c r="X12" s="772" t="e">
        <f>'Salary Detail (6)'!BD13</f>
        <v>#REF!</v>
      </c>
      <c r="Y12" s="773" t="e">
        <f>'Salary Detail (6)'!BE13</f>
        <v>#REF!</v>
      </c>
      <c r="Z12" s="774" t="str">
        <f>'Salary Detail (6)'!BF13</f>
        <v>New</v>
      </c>
      <c r="AA12" s="775" t="e">
        <f>'Salary Detail (6)'!BK13</f>
        <v>#REF!</v>
      </c>
      <c r="AB12" s="776" t="e">
        <f>'Salary Detail (6)'!BL13</f>
        <v>#REF!</v>
      </c>
      <c r="AC12" s="777" t="str">
        <f>'Salary Detail (6)'!BM13</f>
        <v>New</v>
      </c>
      <c r="AD12" s="778" t="e">
        <f>'Salary Detail (6)'!BR13</f>
        <v>#REF!</v>
      </c>
      <c r="AE12" s="779" t="e">
        <f>'Salary Detail (6)'!BS13</f>
        <v>#REF!</v>
      </c>
      <c r="AF12" s="780" t="str">
        <f>'Salary Detail (6)'!BT13</f>
        <v>New</v>
      </c>
      <c r="AG12" s="1641"/>
      <c r="AH12" s="1643"/>
      <c r="AI12" s="1645"/>
    </row>
    <row r="13" spans="1:35" s="630" customFormat="1" ht="30.75" customHeight="1">
      <c r="A13" s="749" t="s">
        <v>289</v>
      </c>
      <c r="B13" s="750"/>
      <c r="C13" s="751" t="s">
        <v>290</v>
      </c>
      <c r="D13" s="752" t="s">
        <v>384</v>
      </c>
      <c r="E13" s="753" t="s">
        <v>290</v>
      </c>
      <c r="F13" s="754" t="s">
        <v>290</v>
      </c>
      <c r="G13" s="755" t="s">
        <v>384</v>
      </c>
      <c r="H13" s="756" t="s">
        <v>290</v>
      </c>
      <c r="I13" s="757" t="s">
        <v>290</v>
      </c>
      <c r="J13" s="758" t="s">
        <v>384</v>
      </c>
      <c r="K13" s="759" t="s">
        <v>290</v>
      </c>
      <c r="L13" s="760" t="s">
        <v>290</v>
      </c>
      <c r="M13" s="761" t="s">
        <v>384</v>
      </c>
      <c r="N13" s="762" t="s">
        <v>290</v>
      </c>
      <c r="O13" s="763" t="s">
        <v>290</v>
      </c>
      <c r="P13" s="764" t="s">
        <v>384</v>
      </c>
      <c r="Q13" s="765" t="s">
        <v>290</v>
      </c>
      <c r="R13" s="766" t="s">
        <v>290</v>
      </c>
      <c r="S13" s="767" t="s">
        <v>384</v>
      </c>
      <c r="T13" s="768" t="s">
        <v>290</v>
      </c>
      <c r="U13" s="769" t="s">
        <v>290</v>
      </c>
      <c r="V13" s="770" t="s">
        <v>384</v>
      </c>
      <c r="W13" s="771" t="s">
        <v>290</v>
      </c>
      <c r="X13" s="772" t="s">
        <v>290</v>
      </c>
      <c r="Y13" s="773" t="s">
        <v>384</v>
      </c>
      <c r="Z13" s="774" t="s">
        <v>290</v>
      </c>
      <c r="AA13" s="775" t="s">
        <v>290</v>
      </c>
      <c r="AB13" s="776" t="s">
        <v>384</v>
      </c>
      <c r="AC13" s="777" t="s">
        <v>290</v>
      </c>
      <c r="AD13" s="778" t="s">
        <v>290</v>
      </c>
      <c r="AE13" s="779" t="s">
        <v>384</v>
      </c>
      <c r="AF13" s="780" t="s">
        <v>290</v>
      </c>
      <c r="AG13" s="781" t="s">
        <v>290</v>
      </c>
      <c r="AH13" s="782" t="s">
        <v>384</v>
      </c>
      <c r="AI13" s="783" t="s">
        <v>290</v>
      </c>
    </row>
    <row r="14" spans="1:35" s="342" customFormat="1" ht="17.25" customHeight="1">
      <c r="A14" s="1352" t="s">
        <v>291</v>
      </c>
      <c r="B14" s="1606"/>
      <c r="C14" s="343"/>
      <c r="D14" s="353">
        <f>E14-C14</f>
        <v>0</v>
      </c>
      <c r="E14" s="344"/>
      <c r="F14" s="343"/>
      <c r="G14" s="353">
        <f>H14-F14</f>
        <v>0</v>
      </c>
      <c r="H14" s="344"/>
      <c r="I14" s="343"/>
      <c r="J14" s="353">
        <f>K14-I14</f>
        <v>0</v>
      </c>
      <c r="K14" s="344"/>
      <c r="L14" s="343"/>
      <c r="M14" s="353">
        <f>N14-L14</f>
        <v>0</v>
      </c>
      <c r="N14" s="344"/>
      <c r="O14" s="343"/>
      <c r="P14" s="353">
        <f>Q14-O14</f>
        <v>0</v>
      </c>
      <c r="Q14" s="344"/>
      <c r="R14" s="343"/>
      <c r="S14" s="353">
        <f>T14-R14</f>
        <v>0</v>
      </c>
      <c r="T14" s="344"/>
      <c r="U14" s="343"/>
      <c r="V14" s="353">
        <f>W14-U14</f>
        <v>0</v>
      </c>
      <c r="W14" s="344"/>
      <c r="X14" s="343"/>
      <c r="Y14" s="353">
        <f>Z14-X14</f>
        <v>0</v>
      </c>
      <c r="Z14" s="344"/>
      <c r="AA14" s="343"/>
      <c r="AB14" s="353">
        <f>AC14-AA14</f>
        <v>0</v>
      </c>
      <c r="AC14" s="344"/>
      <c r="AD14" s="343"/>
      <c r="AE14" s="353">
        <f>AF14-AD14</f>
        <v>0</v>
      </c>
      <c r="AF14" s="344"/>
      <c r="AG14" s="360">
        <f>SUM(C14,F14,I14,L14,O14,R14,U14,X14,AA14,AD14)</f>
        <v>0</v>
      </c>
      <c r="AH14" s="361">
        <f>SUM(D14,G14,J14,M14,P14,S14,V14,Y14,AB14,AE14)</f>
        <v>0</v>
      </c>
      <c r="AI14" s="557">
        <f>SUM(E14,H14,K14,N14,Q14,T14,W14,Z14,AC14,AF14)</f>
        <v>0</v>
      </c>
    </row>
    <row r="15" spans="1:35" s="342" customFormat="1" ht="17.25" customHeight="1">
      <c r="A15" s="1352" t="s">
        <v>292</v>
      </c>
      <c r="B15" s="1606"/>
      <c r="C15" s="356"/>
      <c r="D15" s="353">
        <f t="shared" ref="D15:D66" si="0">E15-C15</f>
        <v>0</v>
      </c>
      <c r="E15" s="357"/>
      <c r="F15" s="343"/>
      <c r="G15" s="353">
        <f t="shared" ref="G15:G66" si="1">H15-F15</f>
        <v>0</v>
      </c>
      <c r="H15" s="344"/>
      <c r="I15" s="343"/>
      <c r="J15" s="353">
        <f t="shared" ref="J15:J66" si="2">K15-I15</f>
        <v>0</v>
      </c>
      <c r="K15" s="344"/>
      <c r="L15" s="343"/>
      <c r="M15" s="353">
        <f t="shared" ref="M15:M66" si="3">N15-L15</f>
        <v>0</v>
      </c>
      <c r="N15" s="344"/>
      <c r="O15" s="343"/>
      <c r="P15" s="353">
        <f t="shared" ref="P15:P66" si="4">Q15-O15</f>
        <v>0</v>
      </c>
      <c r="Q15" s="344"/>
      <c r="R15" s="343"/>
      <c r="S15" s="353">
        <f t="shared" ref="S15:S66" si="5">T15-R15</f>
        <v>0</v>
      </c>
      <c r="T15" s="344"/>
      <c r="U15" s="343"/>
      <c r="V15" s="353">
        <f t="shared" ref="V15:V66" si="6">W15-U15</f>
        <v>0</v>
      </c>
      <c r="W15" s="344"/>
      <c r="X15" s="343"/>
      <c r="Y15" s="353">
        <f t="shared" ref="Y15:Y66" si="7">Z15-X15</f>
        <v>0</v>
      </c>
      <c r="Z15" s="344"/>
      <c r="AA15" s="343"/>
      <c r="AB15" s="353">
        <f t="shared" ref="AB15:AB66" si="8">AC15-AA15</f>
        <v>0</v>
      </c>
      <c r="AC15" s="344"/>
      <c r="AD15" s="343"/>
      <c r="AE15" s="353">
        <f t="shared" ref="AE15:AE66" si="9">AF15-AD15</f>
        <v>0</v>
      </c>
      <c r="AF15" s="344"/>
      <c r="AG15" s="360">
        <f t="shared" ref="AG15:AI30" si="10">SUM(C15,F15,I15,L15,O15,R15,U15,X15,AA15,AD15)</f>
        <v>0</v>
      </c>
      <c r="AH15" s="361">
        <f t="shared" si="10"/>
        <v>0</v>
      </c>
      <c r="AI15" s="557">
        <f t="shared" si="10"/>
        <v>0</v>
      </c>
    </row>
    <row r="16" spans="1:35" s="342" customFormat="1" ht="17.25" customHeight="1">
      <c r="A16" s="1352" t="s">
        <v>293</v>
      </c>
      <c r="B16" s="1606"/>
      <c r="C16" s="356"/>
      <c r="D16" s="353">
        <f t="shared" si="0"/>
        <v>0</v>
      </c>
      <c r="E16" s="344"/>
      <c r="F16" s="343"/>
      <c r="G16" s="353">
        <f t="shared" si="1"/>
        <v>0</v>
      </c>
      <c r="H16" s="344"/>
      <c r="I16" s="343"/>
      <c r="J16" s="353">
        <f t="shared" si="2"/>
        <v>0</v>
      </c>
      <c r="K16" s="344"/>
      <c r="L16" s="343"/>
      <c r="M16" s="353">
        <f t="shared" si="3"/>
        <v>0</v>
      </c>
      <c r="N16" s="344"/>
      <c r="O16" s="343"/>
      <c r="P16" s="353">
        <f t="shared" si="4"/>
        <v>0</v>
      </c>
      <c r="Q16" s="344"/>
      <c r="R16" s="343"/>
      <c r="S16" s="353">
        <f t="shared" si="5"/>
        <v>0</v>
      </c>
      <c r="T16" s="344"/>
      <c r="U16" s="343"/>
      <c r="V16" s="353">
        <f t="shared" si="6"/>
        <v>0</v>
      </c>
      <c r="W16" s="344"/>
      <c r="X16" s="343"/>
      <c r="Y16" s="353">
        <f t="shared" si="7"/>
        <v>0</v>
      </c>
      <c r="Z16" s="344"/>
      <c r="AA16" s="343"/>
      <c r="AB16" s="353">
        <f t="shared" si="8"/>
        <v>0</v>
      </c>
      <c r="AC16" s="344"/>
      <c r="AD16" s="343"/>
      <c r="AE16" s="353">
        <f t="shared" si="9"/>
        <v>0</v>
      </c>
      <c r="AF16" s="344"/>
      <c r="AG16" s="360">
        <f t="shared" si="10"/>
        <v>0</v>
      </c>
      <c r="AH16" s="361">
        <f t="shared" si="10"/>
        <v>0</v>
      </c>
      <c r="AI16" s="557">
        <f t="shared" si="10"/>
        <v>0</v>
      </c>
    </row>
    <row r="17" spans="1:38" s="342" customFormat="1" ht="17.25" customHeight="1">
      <c r="A17" s="1352" t="s">
        <v>294</v>
      </c>
      <c r="B17" s="1606"/>
      <c r="C17" s="343"/>
      <c r="D17" s="353">
        <f t="shared" si="0"/>
        <v>0</v>
      </c>
      <c r="E17" s="344"/>
      <c r="F17" s="343"/>
      <c r="G17" s="353">
        <f t="shared" si="1"/>
        <v>0</v>
      </c>
      <c r="H17" s="344"/>
      <c r="I17" s="343"/>
      <c r="J17" s="353">
        <f t="shared" si="2"/>
        <v>0</v>
      </c>
      <c r="K17" s="344"/>
      <c r="L17" s="343"/>
      <c r="M17" s="353">
        <f t="shared" si="3"/>
        <v>0</v>
      </c>
      <c r="N17" s="344"/>
      <c r="O17" s="343"/>
      <c r="P17" s="353">
        <f t="shared" si="4"/>
        <v>0</v>
      </c>
      <c r="Q17" s="344"/>
      <c r="R17" s="343"/>
      <c r="S17" s="353">
        <f t="shared" si="5"/>
        <v>0</v>
      </c>
      <c r="T17" s="344"/>
      <c r="U17" s="343"/>
      <c r="V17" s="353">
        <f t="shared" si="6"/>
        <v>0</v>
      </c>
      <c r="W17" s="344"/>
      <c r="X17" s="343"/>
      <c r="Y17" s="353">
        <f t="shared" si="7"/>
        <v>0</v>
      </c>
      <c r="Z17" s="344"/>
      <c r="AA17" s="343"/>
      <c r="AB17" s="353">
        <f t="shared" si="8"/>
        <v>0</v>
      </c>
      <c r="AC17" s="344"/>
      <c r="AD17" s="343"/>
      <c r="AE17" s="353">
        <f t="shared" si="9"/>
        <v>0</v>
      </c>
      <c r="AF17" s="344"/>
      <c r="AG17" s="360">
        <f t="shared" si="10"/>
        <v>0</v>
      </c>
      <c r="AH17" s="361">
        <f t="shared" si="10"/>
        <v>0</v>
      </c>
      <c r="AI17" s="557">
        <f t="shared" si="10"/>
        <v>0</v>
      </c>
    </row>
    <row r="18" spans="1:38" s="342" customFormat="1" ht="17.25" customHeight="1">
      <c r="A18" s="1352" t="s">
        <v>295</v>
      </c>
      <c r="B18" s="1606"/>
      <c r="C18" s="343"/>
      <c r="D18" s="353">
        <f t="shared" si="0"/>
        <v>0</v>
      </c>
      <c r="E18" s="344"/>
      <c r="F18" s="343"/>
      <c r="G18" s="353">
        <f t="shared" si="1"/>
        <v>0</v>
      </c>
      <c r="H18" s="344"/>
      <c r="I18" s="343"/>
      <c r="J18" s="353">
        <f t="shared" si="2"/>
        <v>0</v>
      </c>
      <c r="K18" s="344"/>
      <c r="L18" s="343"/>
      <c r="M18" s="353">
        <f t="shared" si="3"/>
        <v>0</v>
      </c>
      <c r="N18" s="344"/>
      <c r="O18" s="343"/>
      <c r="P18" s="353">
        <f t="shared" si="4"/>
        <v>0</v>
      </c>
      <c r="Q18" s="344"/>
      <c r="R18" s="343"/>
      <c r="S18" s="353">
        <f t="shared" si="5"/>
        <v>0</v>
      </c>
      <c r="T18" s="344"/>
      <c r="U18" s="343"/>
      <c r="V18" s="353">
        <f t="shared" si="6"/>
        <v>0</v>
      </c>
      <c r="W18" s="344"/>
      <c r="X18" s="343"/>
      <c r="Y18" s="353">
        <f t="shared" si="7"/>
        <v>0</v>
      </c>
      <c r="Z18" s="344"/>
      <c r="AA18" s="343"/>
      <c r="AB18" s="353">
        <f t="shared" si="8"/>
        <v>0</v>
      </c>
      <c r="AC18" s="344"/>
      <c r="AD18" s="343"/>
      <c r="AE18" s="353">
        <f t="shared" si="9"/>
        <v>0</v>
      </c>
      <c r="AF18" s="344"/>
      <c r="AG18" s="360">
        <f t="shared" si="10"/>
        <v>0</v>
      </c>
      <c r="AH18" s="361">
        <f t="shared" si="10"/>
        <v>0</v>
      </c>
      <c r="AI18" s="557">
        <f t="shared" si="10"/>
        <v>0</v>
      </c>
    </row>
    <row r="19" spans="1:38" s="342" customFormat="1" ht="17.25" customHeight="1">
      <c r="A19" s="1352" t="s">
        <v>296</v>
      </c>
      <c r="B19" s="1606"/>
      <c r="C19" s="343"/>
      <c r="D19" s="353">
        <f t="shared" si="0"/>
        <v>0</v>
      </c>
      <c r="E19" s="344"/>
      <c r="F19" s="356"/>
      <c r="G19" s="353">
        <f t="shared" si="1"/>
        <v>0</v>
      </c>
      <c r="H19" s="357"/>
      <c r="I19" s="356"/>
      <c r="J19" s="353">
        <f t="shared" si="2"/>
        <v>0</v>
      </c>
      <c r="K19" s="357"/>
      <c r="L19" s="356"/>
      <c r="M19" s="353">
        <f t="shared" si="3"/>
        <v>0</v>
      </c>
      <c r="N19" s="357"/>
      <c r="O19" s="356"/>
      <c r="P19" s="353">
        <f t="shared" si="4"/>
        <v>0</v>
      </c>
      <c r="Q19" s="357"/>
      <c r="R19" s="356"/>
      <c r="S19" s="353">
        <f t="shared" si="5"/>
        <v>0</v>
      </c>
      <c r="T19" s="357"/>
      <c r="U19" s="356"/>
      <c r="V19" s="353">
        <f t="shared" si="6"/>
        <v>0</v>
      </c>
      <c r="W19" s="357"/>
      <c r="X19" s="356"/>
      <c r="Y19" s="353">
        <f t="shared" si="7"/>
        <v>0</v>
      </c>
      <c r="Z19" s="357"/>
      <c r="AA19" s="356"/>
      <c r="AB19" s="353">
        <f t="shared" si="8"/>
        <v>0</v>
      </c>
      <c r="AC19" s="357"/>
      <c r="AD19" s="356"/>
      <c r="AE19" s="353">
        <f t="shared" si="9"/>
        <v>0</v>
      </c>
      <c r="AF19" s="357"/>
      <c r="AG19" s="360">
        <f t="shared" si="10"/>
        <v>0</v>
      </c>
      <c r="AH19" s="361">
        <f t="shared" si="10"/>
        <v>0</v>
      </c>
      <c r="AI19" s="557">
        <f t="shared" si="10"/>
        <v>0</v>
      </c>
      <c r="AJ19"/>
      <c r="AK19"/>
      <c r="AL19" s="13"/>
    </row>
    <row r="20" spans="1:38" s="342" customFormat="1" ht="17.25" customHeight="1">
      <c r="A20" s="1352" t="s">
        <v>297</v>
      </c>
      <c r="B20" s="1606"/>
      <c r="C20" s="343"/>
      <c r="D20" s="353">
        <f t="shared" si="0"/>
        <v>0</v>
      </c>
      <c r="E20" s="344"/>
      <c r="F20" s="356"/>
      <c r="G20" s="353">
        <f t="shared" si="1"/>
        <v>0</v>
      </c>
      <c r="H20" s="357"/>
      <c r="I20" s="356"/>
      <c r="J20" s="353">
        <f t="shared" si="2"/>
        <v>0</v>
      </c>
      <c r="K20" s="357"/>
      <c r="L20" s="356"/>
      <c r="M20" s="353">
        <f t="shared" si="3"/>
        <v>0</v>
      </c>
      <c r="N20" s="357"/>
      <c r="O20" s="356"/>
      <c r="P20" s="353">
        <f t="shared" si="4"/>
        <v>0</v>
      </c>
      <c r="Q20" s="357"/>
      <c r="R20" s="356"/>
      <c r="S20" s="353">
        <f t="shared" si="5"/>
        <v>0</v>
      </c>
      <c r="T20" s="357"/>
      <c r="U20" s="356"/>
      <c r="V20" s="353">
        <f t="shared" si="6"/>
        <v>0</v>
      </c>
      <c r="W20" s="357"/>
      <c r="X20" s="356"/>
      <c r="Y20" s="353">
        <f t="shared" si="7"/>
        <v>0</v>
      </c>
      <c r="Z20" s="357"/>
      <c r="AA20" s="356"/>
      <c r="AB20" s="353">
        <f t="shared" si="8"/>
        <v>0</v>
      </c>
      <c r="AC20" s="357"/>
      <c r="AD20" s="356"/>
      <c r="AE20" s="353">
        <f t="shared" si="9"/>
        <v>0</v>
      </c>
      <c r="AF20" s="357"/>
      <c r="AG20" s="360">
        <f t="shared" si="10"/>
        <v>0</v>
      </c>
      <c r="AH20" s="361">
        <f t="shared" si="10"/>
        <v>0</v>
      </c>
      <c r="AI20" s="557">
        <f t="shared" si="10"/>
        <v>0</v>
      </c>
      <c r="AJ20"/>
      <c r="AK20"/>
      <c r="AL20"/>
    </row>
    <row r="21" spans="1:38" s="342" customFormat="1" ht="17.25" customHeight="1">
      <c r="A21" s="1352" t="s">
        <v>298</v>
      </c>
      <c r="B21" s="1606"/>
      <c r="C21" s="343"/>
      <c r="D21" s="353">
        <f t="shared" si="0"/>
        <v>0</v>
      </c>
      <c r="E21" s="344"/>
      <c r="F21" s="356"/>
      <c r="G21" s="353">
        <f t="shared" si="1"/>
        <v>0</v>
      </c>
      <c r="H21" s="344"/>
      <c r="I21" s="356"/>
      <c r="J21" s="353">
        <f t="shared" si="2"/>
        <v>0</v>
      </c>
      <c r="K21" s="357"/>
      <c r="L21" s="356"/>
      <c r="M21" s="353">
        <f t="shared" si="3"/>
        <v>0</v>
      </c>
      <c r="N21" s="357"/>
      <c r="O21" s="356"/>
      <c r="P21" s="353">
        <f t="shared" si="4"/>
        <v>0</v>
      </c>
      <c r="Q21" s="357"/>
      <c r="R21" s="356"/>
      <c r="S21" s="353">
        <f t="shared" si="5"/>
        <v>0</v>
      </c>
      <c r="T21" s="357"/>
      <c r="U21" s="356"/>
      <c r="V21" s="353">
        <f t="shared" si="6"/>
        <v>0</v>
      </c>
      <c r="W21" s="357"/>
      <c r="X21" s="356"/>
      <c r="Y21" s="353">
        <f t="shared" si="7"/>
        <v>0</v>
      </c>
      <c r="Z21" s="357"/>
      <c r="AA21" s="356"/>
      <c r="AB21" s="353">
        <f t="shared" si="8"/>
        <v>0</v>
      </c>
      <c r="AC21" s="357"/>
      <c r="AD21" s="356"/>
      <c r="AE21" s="353">
        <f t="shared" si="9"/>
        <v>0</v>
      </c>
      <c r="AF21" s="357"/>
      <c r="AG21" s="360">
        <f t="shared" si="10"/>
        <v>0</v>
      </c>
      <c r="AH21" s="361">
        <f t="shared" si="10"/>
        <v>0</v>
      </c>
      <c r="AI21" s="557">
        <f t="shared" si="10"/>
        <v>0</v>
      </c>
      <c r="AJ21"/>
      <c r="AK21"/>
      <c r="AL21"/>
    </row>
    <row r="22" spans="1:38" s="342" customFormat="1" ht="17.25" customHeight="1">
      <c r="A22" s="1352" t="s">
        <v>299</v>
      </c>
      <c r="B22" s="1606"/>
      <c r="C22" s="343"/>
      <c r="D22" s="353">
        <f t="shared" si="0"/>
        <v>0</v>
      </c>
      <c r="E22" s="344"/>
      <c r="F22" s="343"/>
      <c r="G22" s="353">
        <f t="shared" si="1"/>
        <v>0</v>
      </c>
      <c r="H22" s="344"/>
      <c r="I22" s="343"/>
      <c r="J22" s="353">
        <f t="shared" si="2"/>
        <v>0</v>
      </c>
      <c r="K22" s="344"/>
      <c r="L22" s="343"/>
      <c r="M22" s="353">
        <f t="shared" si="3"/>
        <v>0</v>
      </c>
      <c r="N22" s="344"/>
      <c r="O22" s="343"/>
      <c r="P22" s="353">
        <f t="shared" si="4"/>
        <v>0</v>
      </c>
      <c r="Q22" s="344"/>
      <c r="R22" s="343"/>
      <c r="S22" s="353">
        <f t="shared" si="5"/>
        <v>0</v>
      </c>
      <c r="T22" s="344"/>
      <c r="U22" s="343"/>
      <c r="V22" s="353">
        <f t="shared" si="6"/>
        <v>0</v>
      </c>
      <c r="W22" s="344"/>
      <c r="X22" s="343"/>
      <c r="Y22" s="353">
        <f t="shared" si="7"/>
        <v>0</v>
      </c>
      <c r="Z22" s="344"/>
      <c r="AA22" s="343"/>
      <c r="AB22" s="353">
        <f t="shared" si="8"/>
        <v>0</v>
      </c>
      <c r="AC22" s="344"/>
      <c r="AD22" s="343"/>
      <c r="AE22" s="353">
        <f t="shared" si="9"/>
        <v>0</v>
      </c>
      <c r="AF22" s="344"/>
      <c r="AG22" s="360">
        <f t="shared" si="10"/>
        <v>0</v>
      </c>
      <c r="AH22" s="361">
        <f t="shared" si="10"/>
        <v>0</v>
      </c>
      <c r="AI22" s="557">
        <f t="shared" si="10"/>
        <v>0</v>
      </c>
    </row>
    <row r="23" spans="1:38" s="342" customFormat="1" ht="17.25" customHeight="1">
      <c r="A23" s="1343"/>
      <c r="B23" s="1600"/>
      <c r="C23" s="343"/>
      <c r="D23" s="353">
        <f t="shared" si="0"/>
        <v>0</v>
      </c>
      <c r="E23" s="344"/>
      <c r="F23" s="356"/>
      <c r="G23" s="353">
        <f t="shared" si="1"/>
        <v>0</v>
      </c>
      <c r="H23" s="357"/>
      <c r="I23" s="356"/>
      <c r="J23" s="353">
        <f t="shared" si="2"/>
        <v>0</v>
      </c>
      <c r="K23" s="357"/>
      <c r="L23" s="356"/>
      <c r="M23" s="353">
        <f t="shared" si="3"/>
        <v>0</v>
      </c>
      <c r="N23" s="357"/>
      <c r="O23" s="356"/>
      <c r="P23" s="353">
        <f t="shared" si="4"/>
        <v>0</v>
      </c>
      <c r="Q23" s="357"/>
      <c r="R23" s="356"/>
      <c r="S23" s="353">
        <f t="shared" si="5"/>
        <v>0</v>
      </c>
      <c r="T23" s="357"/>
      <c r="U23" s="356"/>
      <c r="V23" s="353">
        <f t="shared" si="6"/>
        <v>0</v>
      </c>
      <c r="W23" s="357"/>
      <c r="X23" s="356"/>
      <c r="Y23" s="353">
        <f t="shared" si="7"/>
        <v>0</v>
      </c>
      <c r="Z23" s="357"/>
      <c r="AA23" s="356"/>
      <c r="AB23" s="353">
        <f t="shared" si="8"/>
        <v>0</v>
      </c>
      <c r="AC23" s="357"/>
      <c r="AD23" s="356"/>
      <c r="AE23" s="353">
        <f t="shared" si="9"/>
        <v>0</v>
      </c>
      <c r="AF23" s="357"/>
      <c r="AG23" s="360">
        <f t="shared" si="10"/>
        <v>0</v>
      </c>
      <c r="AH23" s="361">
        <f t="shared" si="10"/>
        <v>0</v>
      </c>
      <c r="AI23" s="557">
        <f t="shared" si="10"/>
        <v>0</v>
      </c>
      <c r="AJ23"/>
      <c r="AK23"/>
      <c r="AL23"/>
    </row>
    <row r="24" spans="1:38" s="342" customFormat="1" ht="17.25" customHeight="1">
      <c r="A24" s="1343"/>
      <c r="B24" s="1600"/>
      <c r="C24" s="343"/>
      <c r="D24" s="353">
        <f t="shared" si="0"/>
        <v>0</v>
      </c>
      <c r="E24" s="344"/>
      <c r="F24" s="356"/>
      <c r="G24" s="353">
        <f t="shared" si="1"/>
        <v>0</v>
      </c>
      <c r="H24" s="357"/>
      <c r="I24" s="356"/>
      <c r="J24" s="353">
        <f t="shared" si="2"/>
        <v>0</v>
      </c>
      <c r="K24" s="357"/>
      <c r="L24" s="356"/>
      <c r="M24" s="353">
        <f t="shared" si="3"/>
        <v>0</v>
      </c>
      <c r="N24" s="357"/>
      <c r="O24" s="356"/>
      <c r="P24" s="353">
        <f t="shared" si="4"/>
        <v>0</v>
      </c>
      <c r="Q24" s="357"/>
      <c r="R24" s="356"/>
      <c r="S24" s="353">
        <f t="shared" si="5"/>
        <v>0</v>
      </c>
      <c r="T24" s="357"/>
      <c r="U24" s="356"/>
      <c r="V24" s="353">
        <f t="shared" si="6"/>
        <v>0</v>
      </c>
      <c r="W24" s="357"/>
      <c r="X24" s="356"/>
      <c r="Y24" s="353">
        <f t="shared" si="7"/>
        <v>0</v>
      </c>
      <c r="Z24" s="357"/>
      <c r="AA24" s="356"/>
      <c r="AB24" s="353">
        <f t="shared" si="8"/>
        <v>0</v>
      </c>
      <c r="AC24" s="357"/>
      <c r="AD24" s="356"/>
      <c r="AE24" s="353">
        <f t="shared" si="9"/>
        <v>0</v>
      </c>
      <c r="AF24" s="357"/>
      <c r="AG24" s="360">
        <f t="shared" si="10"/>
        <v>0</v>
      </c>
      <c r="AH24" s="361">
        <f t="shared" si="10"/>
        <v>0</v>
      </c>
      <c r="AI24" s="557">
        <f t="shared" si="10"/>
        <v>0</v>
      </c>
      <c r="AJ24"/>
      <c r="AK24"/>
      <c r="AL24"/>
    </row>
    <row r="25" spans="1:38" s="342" customFormat="1" ht="17.25" customHeight="1">
      <c r="A25" s="1343"/>
      <c r="B25" s="1600"/>
      <c r="C25" s="343"/>
      <c r="D25" s="353">
        <f t="shared" si="0"/>
        <v>0</v>
      </c>
      <c r="E25" s="344"/>
      <c r="F25" s="356"/>
      <c r="G25" s="353">
        <f t="shared" si="1"/>
        <v>0</v>
      </c>
      <c r="H25" s="357"/>
      <c r="I25" s="356"/>
      <c r="J25" s="353">
        <f t="shared" si="2"/>
        <v>0</v>
      </c>
      <c r="K25" s="357"/>
      <c r="L25" s="356"/>
      <c r="M25" s="353">
        <f t="shared" si="3"/>
        <v>0</v>
      </c>
      <c r="N25" s="357"/>
      <c r="O25" s="356"/>
      <c r="P25" s="353">
        <f t="shared" si="4"/>
        <v>0</v>
      </c>
      <c r="Q25" s="357"/>
      <c r="R25" s="356"/>
      <c r="S25" s="353">
        <f t="shared" si="5"/>
        <v>0</v>
      </c>
      <c r="T25" s="357"/>
      <c r="U25" s="356"/>
      <c r="V25" s="353">
        <f t="shared" si="6"/>
        <v>0</v>
      </c>
      <c r="W25" s="357"/>
      <c r="X25" s="356"/>
      <c r="Y25" s="353">
        <f t="shared" si="7"/>
        <v>0</v>
      </c>
      <c r="Z25" s="357"/>
      <c r="AA25" s="356"/>
      <c r="AB25" s="353">
        <f t="shared" si="8"/>
        <v>0</v>
      </c>
      <c r="AC25" s="357"/>
      <c r="AD25" s="356"/>
      <c r="AE25" s="353">
        <f t="shared" si="9"/>
        <v>0</v>
      </c>
      <c r="AF25" s="357"/>
      <c r="AG25" s="360">
        <f t="shared" si="10"/>
        <v>0</v>
      </c>
      <c r="AH25" s="361">
        <f t="shared" si="10"/>
        <v>0</v>
      </c>
      <c r="AI25" s="557">
        <f t="shared" si="10"/>
        <v>0</v>
      </c>
      <c r="AJ25"/>
      <c r="AK25"/>
      <c r="AL25"/>
    </row>
    <row r="26" spans="1:38" s="342" customFormat="1" ht="17.25" customHeight="1">
      <c r="A26" s="1343"/>
      <c r="B26" s="1600"/>
      <c r="C26" s="343"/>
      <c r="D26" s="353">
        <f t="shared" si="0"/>
        <v>0</v>
      </c>
      <c r="E26" s="344"/>
      <c r="F26" s="343"/>
      <c r="G26" s="353">
        <f t="shared" si="1"/>
        <v>0</v>
      </c>
      <c r="H26" s="344"/>
      <c r="I26" s="343"/>
      <c r="J26" s="353">
        <f t="shared" si="2"/>
        <v>0</v>
      </c>
      <c r="K26" s="344"/>
      <c r="L26" s="343"/>
      <c r="M26" s="353">
        <f t="shared" si="3"/>
        <v>0</v>
      </c>
      <c r="N26" s="344"/>
      <c r="O26" s="343"/>
      <c r="P26" s="353">
        <f t="shared" si="4"/>
        <v>0</v>
      </c>
      <c r="Q26" s="344"/>
      <c r="R26" s="343"/>
      <c r="S26" s="353">
        <f t="shared" si="5"/>
        <v>0</v>
      </c>
      <c r="T26" s="344"/>
      <c r="U26" s="343"/>
      <c r="V26" s="353">
        <f t="shared" si="6"/>
        <v>0</v>
      </c>
      <c r="W26" s="344"/>
      <c r="X26" s="343"/>
      <c r="Y26" s="353">
        <f t="shared" si="7"/>
        <v>0</v>
      </c>
      <c r="Z26" s="344"/>
      <c r="AA26" s="343"/>
      <c r="AB26" s="353">
        <f t="shared" si="8"/>
        <v>0</v>
      </c>
      <c r="AC26" s="344"/>
      <c r="AD26" s="343"/>
      <c r="AE26" s="353">
        <f t="shared" si="9"/>
        <v>0</v>
      </c>
      <c r="AF26" s="344"/>
      <c r="AG26" s="360">
        <f t="shared" si="10"/>
        <v>0</v>
      </c>
      <c r="AH26" s="361">
        <f t="shared" si="10"/>
        <v>0</v>
      </c>
      <c r="AI26" s="557">
        <f t="shared" si="10"/>
        <v>0</v>
      </c>
    </row>
    <row r="27" spans="1:38" s="342" customFormat="1" ht="17.25" customHeight="1">
      <c r="A27" s="1343"/>
      <c r="B27" s="1600"/>
      <c r="C27" s="343"/>
      <c r="D27" s="353">
        <f t="shared" si="0"/>
        <v>0</v>
      </c>
      <c r="E27" s="344"/>
      <c r="F27" s="356"/>
      <c r="G27" s="353">
        <f t="shared" si="1"/>
        <v>0</v>
      </c>
      <c r="H27" s="357"/>
      <c r="I27" s="356"/>
      <c r="J27" s="353">
        <f t="shared" si="2"/>
        <v>0</v>
      </c>
      <c r="K27" s="357"/>
      <c r="L27" s="356"/>
      <c r="M27" s="353">
        <f t="shared" si="3"/>
        <v>0</v>
      </c>
      <c r="N27" s="357"/>
      <c r="O27" s="356"/>
      <c r="P27" s="353">
        <f t="shared" si="4"/>
        <v>0</v>
      </c>
      <c r="Q27" s="357"/>
      <c r="R27" s="356"/>
      <c r="S27" s="353">
        <f t="shared" si="5"/>
        <v>0</v>
      </c>
      <c r="T27" s="357"/>
      <c r="U27" s="356"/>
      <c r="V27" s="353">
        <f t="shared" si="6"/>
        <v>0</v>
      </c>
      <c r="W27" s="357"/>
      <c r="X27" s="356"/>
      <c r="Y27" s="353">
        <f t="shared" si="7"/>
        <v>0</v>
      </c>
      <c r="Z27" s="357"/>
      <c r="AA27" s="356"/>
      <c r="AB27" s="353">
        <f t="shared" si="8"/>
        <v>0</v>
      </c>
      <c r="AC27" s="357"/>
      <c r="AD27" s="356"/>
      <c r="AE27" s="353">
        <f t="shared" si="9"/>
        <v>0</v>
      </c>
      <c r="AF27" s="357"/>
      <c r="AG27" s="360">
        <f>SUM(C27,F27,I27,L27,O27,R27,U27,X27,AA27,AD27)</f>
        <v>0</v>
      </c>
      <c r="AH27" s="361">
        <f>SUM(D27,G27,J27,M27,P27,S27,V27,Y27,AB27,AE27)</f>
        <v>0</v>
      </c>
      <c r="AI27" s="557">
        <f t="shared" si="10"/>
        <v>0</v>
      </c>
      <c r="AJ27"/>
      <c r="AK27"/>
      <c r="AL27"/>
    </row>
    <row r="28" spans="1:38" s="342" customFormat="1" ht="17.25" customHeight="1">
      <c r="A28" s="1343"/>
      <c r="B28" s="1600"/>
      <c r="C28" s="343"/>
      <c r="D28" s="353">
        <f t="shared" si="0"/>
        <v>0</v>
      </c>
      <c r="E28" s="344"/>
      <c r="F28" s="356"/>
      <c r="G28" s="353">
        <f t="shared" si="1"/>
        <v>0</v>
      </c>
      <c r="H28" s="357"/>
      <c r="I28" s="356"/>
      <c r="J28" s="353">
        <f t="shared" si="2"/>
        <v>0</v>
      </c>
      <c r="K28" s="357"/>
      <c r="L28" s="356"/>
      <c r="M28" s="353">
        <f t="shared" si="3"/>
        <v>0</v>
      </c>
      <c r="N28" s="357"/>
      <c r="O28" s="356"/>
      <c r="P28" s="353">
        <f t="shared" si="4"/>
        <v>0</v>
      </c>
      <c r="Q28" s="357"/>
      <c r="R28" s="356"/>
      <c r="S28" s="353">
        <f t="shared" si="5"/>
        <v>0</v>
      </c>
      <c r="T28" s="357"/>
      <c r="U28" s="356"/>
      <c r="V28" s="353">
        <f t="shared" si="6"/>
        <v>0</v>
      </c>
      <c r="W28" s="357"/>
      <c r="X28" s="356"/>
      <c r="Y28" s="353">
        <f t="shared" si="7"/>
        <v>0</v>
      </c>
      <c r="Z28" s="357"/>
      <c r="AA28" s="356"/>
      <c r="AB28" s="353">
        <f t="shared" si="8"/>
        <v>0</v>
      </c>
      <c r="AC28" s="357"/>
      <c r="AD28" s="356"/>
      <c r="AE28" s="353">
        <f t="shared" si="9"/>
        <v>0</v>
      </c>
      <c r="AF28" s="357"/>
      <c r="AG28" s="360">
        <f t="shared" ref="AG28:AI63" si="11">SUM(C28,F28,I28,L28,O28,R28,U28,X28,AA28,AD28)</f>
        <v>0</v>
      </c>
      <c r="AH28" s="361">
        <f t="shared" si="11"/>
        <v>0</v>
      </c>
      <c r="AI28" s="557">
        <f t="shared" si="10"/>
        <v>0</v>
      </c>
      <c r="AJ28"/>
      <c r="AK28"/>
      <c r="AL28"/>
    </row>
    <row r="29" spans="1:38" s="342" customFormat="1" ht="17.25" customHeight="1">
      <c r="A29" s="1343"/>
      <c r="B29" s="1600"/>
      <c r="C29" s="343"/>
      <c r="D29" s="353">
        <f t="shared" si="0"/>
        <v>0</v>
      </c>
      <c r="E29" s="344"/>
      <c r="F29" s="356"/>
      <c r="G29" s="353">
        <f t="shared" si="1"/>
        <v>0</v>
      </c>
      <c r="H29" s="357"/>
      <c r="I29" s="356"/>
      <c r="J29" s="353">
        <f t="shared" si="2"/>
        <v>0</v>
      </c>
      <c r="K29" s="357"/>
      <c r="L29" s="356"/>
      <c r="M29" s="353">
        <f t="shared" si="3"/>
        <v>0</v>
      </c>
      <c r="N29" s="357"/>
      <c r="O29" s="356"/>
      <c r="P29" s="353">
        <f t="shared" si="4"/>
        <v>0</v>
      </c>
      <c r="Q29" s="357"/>
      <c r="R29" s="356"/>
      <c r="S29" s="353">
        <f t="shared" si="5"/>
        <v>0</v>
      </c>
      <c r="T29" s="357"/>
      <c r="U29" s="356"/>
      <c r="V29" s="353">
        <f t="shared" si="6"/>
        <v>0</v>
      </c>
      <c r="W29" s="357"/>
      <c r="X29" s="356"/>
      <c r="Y29" s="353">
        <f t="shared" si="7"/>
        <v>0</v>
      </c>
      <c r="Z29" s="357"/>
      <c r="AA29" s="356"/>
      <c r="AB29" s="353">
        <f t="shared" si="8"/>
        <v>0</v>
      </c>
      <c r="AC29" s="357"/>
      <c r="AD29" s="356"/>
      <c r="AE29" s="353">
        <f t="shared" si="9"/>
        <v>0</v>
      </c>
      <c r="AF29" s="357"/>
      <c r="AG29" s="360">
        <f t="shared" si="11"/>
        <v>0</v>
      </c>
      <c r="AH29" s="361">
        <f t="shared" si="11"/>
        <v>0</v>
      </c>
      <c r="AI29" s="557">
        <f t="shared" si="10"/>
        <v>0</v>
      </c>
      <c r="AJ29"/>
      <c r="AK29"/>
      <c r="AL29"/>
    </row>
    <row r="30" spans="1:38" s="342" customFormat="1" ht="17.25" customHeight="1">
      <c r="A30" s="1343"/>
      <c r="B30" s="1600"/>
      <c r="C30" s="343"/>
      <c r="D30" s="353">
        <f t="shared" si="0"/>
        <v>0</v>
      </c>
      <c r="E30" s="344"/>
      <c r="F30" s="343"/>
      <c r="G30" s="353">
        <f t="shared" si="1"/>
        <v>0</v>
      </c>
      <c r="H30" s="344"/>
      <c r="I30" s="343"/>
      <c r="J30" s="353">
        <f t="shared" si="2"/>
        <v>0</v>
      </c>
      <c r="K30" s="344"/>
      <c r="L30" s="343"/>
      <c r="M30" s="353">
        <f t="shared" si="3"/>
        <v>0</v>
      </c>
      <c r="N30" s="344"/>
      <c r="O30" s="343"/>
      <c r="P30" s="353">
        <f t="shared" si="4"/>
        <v>0</v>
      </c>
      <c r="Q30" s="344"/>
      <c r="R30" s="343"/>
      <c r="S30" s="353">
        <f t="shared" si="5"/>
        <v>0</v>
      </c>
      <c r="T30" s="344"/>
      <c r="U30" s="343"/>
      <c r="V30" s="353">
        <f t="shared" si="6"/>
        <v>0</v>
      </c>
      <c r="W30" s="344"/>
      <c r="X30" s="343"/>
      <c r="Y30" s="353">
        <f t="shared" si="7"/>
        <v>0</v>
      </c>
      <c r="Z30" s="344"/>
      <c r="AA30" s="343"/>
      <c r="AB30" s="353">
        <f t="shared" si="8"/>
        <v>0</v>
      </c>
      <c r="AC30" s="344"/>
      <c r="AD30" s="343"/>
      <c r="AE30" s="353">
        <f t="shared" si="9"/>
        <v>0</v>
      </c>
      <c r="AF30" s="344"/>
      <c r="AG30" s="360">
        <f t="shared" si="11"/>
        <v>0</v>
      </c>
      <c r="AH30" s="361">
        <f t="shared" si="11"/>
        <v>0</v>
      </c>
      <c r="AI30" s="557">
        <f t="shared" si="10"/>
        <v>0</v>
      </c>
      <c r="AJ30"/>
      <c r="AK30"/>
      <c r="AL30"/>
    </row>
    <row r="31" spans="1:38" s="342" customFormat="1" ht="17.25" customHeight="1">
      <c r="A31" s="1343"/>
      <c r="B31" s="1600"/>
      <c r="C31" s="343"/>
      <c r="D31" s="353">
        <f t="shared" si="0"/>
        <v>0</v>
      </c>
      <c r="E31" s="344"/>
      <c r="F31" s="356"/>
      <c r="G31" s="353">
        <f t="shared" si="1"/>
        <v>0</v>
      </c>
      <c r="H31" s="357"/>
      <c r="I31" s="356"/>
      <c r="J31" s="353">
        <f t="shared" si="2"/>
        <v>0</v>
      </c>
      <c r="K31" s="357"/>
      <c r="L31" s="356"/>
      <c r="M31" s="353">
        <f t="shared" si="3"/>
        <v>0</v>
      </c>
      <c r="N31" s="357"/>
      <c r="O31" s="356"/>
      <c r="P31" s="353">
        <f t="shared" si="4"/>
        <v>0</v>
      </c>
      <c r="Q31" s="357"/>
      <c r="R31" s="356"/>
      <c r="S31" s="353">
        <f t="shared" si="5"/>
        <v>0</v>
      </c>
      <c r="T31" s="357"/>
      <c r="U31" s="356"/>
      <c r="V31" s="353">
        <f t="shared" si="6"/>
        <v>0</v>
      </c>
      <c r="W31" s="357"/>
      <c r="X31" s="356"/>
      <c r="Y31" s="353">
        <f t="shared" si="7"/>
        <v>0</v>
      </c>
      <c r="Z31" s="357"/>
      <c r="AA31" s="356"/>
      <c r="AB31" s="353">
        <f t="shared" si="8"/>
        <v>0</v>
      </c>
      <c r="AC31" s="357"/>
      <c r="AD31" s="356"/>
      <c r="AE31" s="353">
        <f t="shared" si="9"/>
        <v>0</v>
      </c>
      <c r="AF31" s="357"/>
      <c r="AG31" s="360">
        <f t="shared" si="11"/>
        <v>0</v>
      </c>
      <c r="AH31" s="361">
        <f t="shared" si="11"/>
        <v>0</v>
      </c>
      <c r="AI31" s="557">
        <f t="shared" si="11"/>
        <v>0</v>
      </c>
      <c r="AJ31"/>
      <c r="AK31"/>
      <c r="AL31"/>
    </row>
    <row r="32" spans="1:38" s="342" customFormat="1" ht="17.25" customHeight="1">
      <c r="A32" s="1343"/>
      <c r="B32" s="1600"/>
      <c r="C32" s="343"/>
      <c r="D32" s="353">
        <f t="shared" si="0"/>
        <v>0</v>
      </c>
      <c r="E32" s="344"/>
      <c r="F32" s="343"/>
      <c r="G32" s="353">
        <f t="shared" si="1"/>
        <v>0</v>
      </c>
      <c r="H32" s="344"/>
      <c r="I32" s="343"/>
      <c r="J32" s="353">
        <f t="shared" si="2"/>
        <v>0</v>
      </c>
      <c r="K32" s="344"/>
      <c r="L32" s="343"/>
      <c r="M32" s="353">
        <f t="shared" si="3"/>
        <v>0</v>
      </c>
      <c r="N32" s="344"/>
      <c r="O32" s="343"/>
      <c r="P32" s="353">
        <f t="shared" si="4"/>
        <v>0</v>
      </c>
      <c r="Q32" s="344"/>
      <c r="R32" s="343"/>
      <c r="S32" s="353">
        <f t="shared" si="5"/>
        <v>0</v>
      </c>
      <c r="T32" s="344"/>
      <c r="U32" s="343"/>
      <c r="V32" s="353">
        <f t="shared" si="6"/>
        <v>0</v>
      </c>
      <c r="W32" s="344"/>
      <c r="X32" s="343"/>
      <c r="Y32" s="353">
        <f t="shared" si="7"/>
        <v>0</v>
      </c>
      <c r="Z32" s="344"/>
      <c r="AA32" s="343"/>
      <c r="AB32" s="353">
        <f t="shared" si="8"/>
        <v>0</v>
      </c>
      <c r="AC32" s="344"/>
      <c r="AD32" s="343"/>
      <c r="AE32" s="353">
        <f t="shared" si="9"/>
        <v>0</v>
      </c>
      <c r="AF32" s="344"/>
      <c r="AG32" s="360">
        <f t="shared" si="11"/>
        <v>0</v>
      </c>
      <c r="AH32" s="361">
        <f t="shared" si="11"/>
        <v>0</v>
      </c>
      <c r="AI32" s="557">
        <f t="shared" si="11"/>
        <v>0</v>
      </c>
    </row>
    <row r="33" spans="1:38" s="342" customFormat="1" ht="17.25" customHeight="1">
      <c r="A33" s="1343"/>
      <c r="B33" s="1600"/>
      <c r="C33" s="343"/>
      <c r="D33" s="353">
        <f t="shared" si="0"/>
        <v>0</v>
      </c>
      <c r="E33" s="344"/>
      <c r="F33" s="343"/>
      <c r="G33" s="353">
        <f t="shared" si="1"/>
        <v>0</v>
      </c>
      <c r="H33" s="344"/>
      <c r="I33" s="343"/>
      <c r="J33" s="353">
        <f t="shared" si="2"/>
        <v>0</v>
      </c>
      <c r="K33" s="344"/>
      <c r="L33" s="343"/>
      <c r="M33" s="353">
        <f t="shared" si="3"/>
        <v>0</v>
      </c>
      <c r="N33" s="344"/>
      <c r="O33" s="343"/>
      <c r="P33" s="353">
        <f t="shared" si="4"/>
        <v>0</v>
      </c>
      <c r="Q33" s="344"/>
      <c r="R33" s="343"/>
      <c r="S33" s="353">
        <f t="shared" si="5"/>
        <v>0</v>
      </c>
      <c r="T33" s="344"/>
      <c r="U33" s="343"/>
      <c r="V33" s="353">
        <f t="shared" si="6"/>
        <v>0</v>
      </c>
      <c r="W33" s="344"/>
      <c r="X33" s="343"/>
      <c r="Y33" s="353">
        <f t="shared" si="7"/>
        <v>0</v>
      </c>
      <c r="Z33" s="344"/>
      <c r="AA33" s="343"/>
      <c r="AB33" s="353">
        <f t="shared" si="8"/>
        <v>0</v>
      </c>
      <c r="AC33" s="344"/>
      <c r="AD33" s="343"/>
      <c r="AE33" s="353">
        <f t="shared" si="9"/>
        <v>0</v>
      </c>
      <c r="AF33" s="344"/>
      <c r="AG33" s="360">
        <f t="shared" si="11"/>
        <v>0</v>
      </c>
      <c r="AH33" s="361">
        <f t="shared" si="11"/>
        <v>0</v>
      </c>
      <c r="AI33" s="557">
        <f t="shared" si="11"/>
        <v>0</v>
      </c>
    </row>
    <row r="34" spans="1:38" s="342" customFormat="1" ht="17.25" customHeight="1">
      <c r="A34" s="1343"/>
      <c r="B34" s="1600"/>
      <c r="C34" s="343"/>
      <c r="D34" s="353">
        <f t="shared" si="0"/>
        <v>0</v>
      </c>
      <c r="E34" s="344"/>
      <c r="F34" s="343"/>
      <c r="G34" s="353">
        <f t="shared" si="1"/>
        <v>0</v>
      </c>
      <c r="H34" s="357"/>
      <c r="I34" s="343"/>
      <c r="J34" s="353">
        <f t="shared" si="2"/>
        <v>0</v>
      </c>
      <c r="K34" s="357"/>
      <c r="L34" s="343"/>
      <c r="M34" s="353">
        <f t="shared" si="3"/>
        <v>0</v>
      </c>
      <c r="N34" s="357"/>
      <c r="O34" s="343"/>
      <c r="P34" s="353">
        <f t="shared" si="4"/>
        <v>0</v>
      </c>
      <c r="Q34" s="357"/>
      <c r="R34" s="343"/>
      <c r="S34" s="353">
        <f t="shared" si="5"/>
        <v>0</v>
      </c>
      <c r="T34" s="357"/>
      <c r="U34" s="343"/>
      <c r="V34" s="353">
        <f t="shared" si="6"/>
        <v>0</v>
      </c>
      <c r="W34" s="357"/>
      <c r="X34" s="343"/>
      <c r="Y34" s="353">
        <f t="shared" si="7"/>
        <v>0</v>
      </c>
      <c r="Z34" s="357"/>
      <c r="AA34" s="343"/>
      <c r="AB34" s="353">
        <f t="shared" si="8"/>
        <v>0</v>
      </c>
      <c r="AC34" s="357"/>
      <c r="AD34" s="343"/>
      <c r="AE34" s="353">
        <f t="shared" si="9"/>
        <v>0</v>
      </c>
      <c r="AF34" s="357"/>
      <c r="AG34" s="360">
        <f t="shared" si="11"/>
        <v>0</v>
      </c>
      <c r="AH34" s="361">
        <f t="shared" si="11"/>
        <v>0</v>
      </c>
      <c r="AI34" s="557">
        <f t="shared" si="11"/>
        <v>0</v>
      </c>
      <c r="AJ34"/>
      <c r="AK34"/>
      <c r="AL34"/>
    </row>
    <row r="35" spans="1:38" s="342" customFormat="1" ht="17.25" customHeight="1">
      <c r="A35" s="1343"/>
      <c r="B35" s="1600"/>
      <c r="C35" s="343"/>
      <c r="D35" s="353">
        <f t="shared" si="0"/>
        <v>0</v>
      </c>
      <c r="E35" s="344"/>
      <c r="F35" s="343"/>
      <c r="G35" s="353">
        <f t="shared" si="1"/>
        <v>0</v>
      </c>
      <c r="H35" s="357"/>
      <c r="I35" s="343"/>
      <c r="J35" s="353">
        <f t="shared" si="2"/>
        <v>0</v>
      </c>
      <c r="K35" s="357"/>
      <c r="L35" s="343"/>
      <c r="M35" s="353">
        <f t="shared" si="3"/>
        <v>0</v>
      </c>
      <c r="N35" s="357"/>
      <c r="O35" s="343"/>
      <c r="P35" s="353">
        <f t="shared" si="4"/>
        <v>0</v>
      </c>
      <c r="Q35" s="357"/>
      <c r="R35" s="343"/>
      <c r="S35" s="353">
        <f t="shared" si="5"/>
        <v>0</v>
      </c>
      <c r="T35" s="357"/>
      <c r="U35" s="343"/>
      <c r="V35" s="353">
        <f t="shared" si="6"/>
        <v>0</v>
      </c>
      <c r="W35" s="357"/>
      <c r="X35" s="343"/>
      <c r="Y35" s="353">
        <f t="shared" si="7"/>
        <v>0</v>
      </c>
      <c r="Z35" s="357"/>
      <c r="AA35" s="343"/>
      <c r="AB35" s="353">
        <f t="shared" si="8"/>
        <v>0</v>
      </c>
      <c r="AC35" s="357"/>
      <c r="AD35" s="343"/>
      <c r="AE35" s="353">
        <f t="shared" si="9"/>
        <v>0</v>
      </c>
      <c r="AF35" s="357"/>
      <c r="AG35" s="360">
        <f t="shared" si="11"/>
        <v>0</v>
      </c>
      <c r="AH35" s="361">
        <f t="shared" si="11"/>
        <v>0</v>
      </c>
      <c r="AI35" s="557">
        <f t="shared" si="11"/>
        <v>0</v>
      </c>
      <c r="AJ35"/>
      <c r="AK35"/>
      <c r="AL35"/>
    </row>
    <row r="36" spans="1:38" s="342" customFormat="1" ht="17.25" customHeight="1">
      <c r="A36" s="1343"/>
      <c r="B36" s="1600"/>
      <c r="C36" s="343"/>
      <c r="D36" s="353">
        <f t="shared" si="0"/>
        <v>0</v>
      </c>
      <c r="E36" s="344"/>
      <c r="F36" s="343"/>
      <c r="G36" s="353">
        <f t="shared" si="1"/>
        <v>0</v>
      </c>
      <c r="H36" s="357"/>
      <c r="I36" s="343"/>
      <c r="J36" s="353">
        <f t="shared" si="2"/>
        <v>0</v>
      </c>
      <c r="K36" s="357"/>
      <c r="L36" s="343"/>
      <c r="M36" s="353">
        <f t="shared" si="3"/>
        <v>0</v>
      </c>
      <c r="N36" s="357"/>
      <c r="O36" s="343"/>
      <c r="P36" s="353">
        <f t="shared" si="4"/>
        <v>0</v>
      </c>
      <c r="Q36" s="357"/>
      <c r="R36" s="343"/>
      <c r="S36" s="353">
        <f t="shared" si="5"/>
        <v>0</v>
      </c>
      <c r="T36" s="357"/>
      <c r="U36" s="343"/>
      <c r="V36" s="353">
        <f t="shared" si="6"/>
        <v>0</v>
      </c>
      <c r="W36" s="357"/>
      <c r="X36" s="343"/>
      <c r="Y36" s="353">
        <f t="shared" si="7"/>
        <v>0</v>
      </c>
      <c r="Z36" s="357"/>
      <c r="AA36" s="343"/>
      <c r="AB36" s="353">
        <f t="shared" si="8"/>
        <v>0</v>
      </c>
      <c r="AC36" s="357"/>
      <c r="AD36" s="343"/>
      <c r="AE36" s="353">
        <f t="shared" si="9"/>
        <v>0</v>
      </c>
      <c r="AF36" s="357"/>
      <c r="AG36" s="360">
        <f t="shared" si="11"/>
        <v>0</v>
      </c>
      <c r="AH36" s="361">
        <f t="shared" si="11"/>
        <v>0</v>
      </c>
      <c r="AI36" s="557">
        <f t="shared" si="11"/>
        <v>0</v>
      </c>
      <c r="AJ36"/>
      <c r="AK36"/>
      <c r="AL36"/>
    </row>
    <row r="37" spans="1:38" s="342" customFormat="1" ht="17.25" customHeight="1">
      <c r="A37" s="1343"/>
      <c r="B37" s="1600"/>
      <c r="C37" s="343"/>
      <c r="D37" s="353">
        <f t="shared" si="0"/>
        <v>0</v>
      </c>
      <c r="E37" s="344"/>
      <c r="F37" s="343"/>
      <c r="G37" s="353">
        <f t="shared" si="1"/>
        <v>0</v>
      </c>
      <c r="H37" s="357"/>
      <c r="I37" s="343"/>
      <c r="J37" s="353">
        <f t="shared" si="2"/>
        <v>0</v>
      </c>
      <c r="K37" s="357"/>
      <c r="L37" s="343"/>
      <c r="M37" s="353">
        <f t="shared" si="3"/>
        <v>0</v>
      </c>
      <c r="N37" s="357"/>
      <c r="O37" s="343"/>
      <c r="P37" s="353">
        <f t="shared" si="4"/>
        <v>0</v>
      </c>
      <c r="Q37" s="357"/>
      <c r="R37" s="343"/>
      <c r="S37" s="353">
        <f t="shared" si="5"/>
        <v>0</v>
      </c>
      <c r="T37" s="357"/>
      <c r="U37" s="343"/>
      <c r="V37" s="353">
        <f t="shared" si="6"/>
        <v>0</v>
      </c>
      <c r="W37" s="357"/>
      <c r="X37" s="343"/>
      <c r="Y37" s="353">
        <f t="shared" si="7"/>
        <v>0</v>
      </c>
      <c r="Z37" s="357"/>
      <c r="AA37" s="343"/>
      <c r="AB37" s="353">
        <f t="shared" si="8"/>
        <v>0</v>
      </c>
      <c r="AC37" s="357"/>
      <c r="AD37" s="343"/>
      <c r="AE37" s="353">
        <f t="shared" si="9"/>
        <v>0</v>
      </c>
      <c r="AF37" s="357"/>
      <c r="AG37" s="360">
        <f t="shared" si="11"/>
        <v>0</v>
      </c>
      <c r="AH37" s="361">
        <f t="shared" si="11"/>
        <v>0</v>
      </c>
      <c r="AI37" s="557">
        <f t="shared" si="11"/>
        <v>0</v>
      </c>
      <c r="AJ37"/>
      <c r="AK37"/>
      <c r="AL37"/>
    </row>
    <row r="38" spans="1:38" s="342" customFormat="1" ht="17.25" customHeight="1">
      <c r="A38" s="1343"/>
      <c r="B38" s="1600"/>
      <c r="C38" s="343"/>
      <c r="D38" s="353">
        <f t="shared" si="0"/>
        <v>0</v>
      </c>
      <c r="E38" s="344"/>
      <c r="F38" s="343"/>
      <c r="G38" s="353">
        <f t="shared" si="1"/>
        <v>0</v>
      </c>
      <c r="H38" s="357"/>
      <c r="I38" s="343"/>
      <c r="J38" s="353">
        <f t="shared" si="2"/>
        <v>0</v>
      </c>
      <c r="K38" s="357"/>
      <c r="L38" s="343"/>
      <c r="M38" s="353">
        <f t="shared" si="3"/>
        <v>0</v>
      </c>
      <c r="N38" s="357"/>
      <c r="O38" s="343"/>
      <c r="P38" s="353">
        <f t="shared" si="4"/>
        <v>0</v>
      </c>
      <c r="Q38" s="357"/>
      <c r="R38" s="343"/>
      <c r="S38" s="353">
        <f t="shared" si="5"/>
        <v>0</v>
      </c>
      <c r="T38" s="357"/>
      <c r="U38" s="343"/>
      <c r="V38" s="353">
        <f t="shared" si="6"/>
        <v>0</v>
      </c>
      <c r="W38" s="357"/>
      <c r="X38" s="343"/>
      <c r="Y38" s="353">
        <f t="shared" si="7"/>
        <v>0</v>
      </c>
      <c r="Z38" s="357"/>
      <c r="AA38" s="343"/>
      <c r="AB38" s="353">
        <f t="shared" si="8"/>
        <v>0</v>
      </c>
      <c r="AC38" s="357"/>
      <c r="AD38" s="343"/>
      <c r="AE38" s="353">
        <f t="shared" si="9"/>
        <v>0</v>
      </c>
      <c r="AF38" s="357"/>
      <c r="AG38" s="360">
        <f t="shared" si="11"/>
        <v>0</v>
      </c>
      <c r="AH38" s="361">
        <f t="shared" si="11"/>
        <v>0</v>
      </c>
      <c r="AI38" s="557">
        <f t="shared" si="11"/>
        <v>0</v>
      </c>
      <c r="AJ38"/>
      <c r="AK38"/>
      <c r="AL38"/>
    </row>
    <row r="39" spans="1:38" s="342" customFormat="1" ht="17.25" customHeight="1">
      <c r="A39" s="1343"/>
      <c r="B39" s="1600"/>
      <c r="C39" s="343"/>
      <c r="D39" s="353">
        <f t="shared" si="0"/>
        <v>0</v>
      </c>
      <c r="E39" s="344"/>
      <c r="F39" s="343"/>
      <c r="G39" s="353">
        <f t="shared" si="1"/>
        <v>0</v>
      </c>
      <c r="H39" s="357"/>
      <c r="I39" s="343"/>
      <c r="J39" s="353">
        <f t="shared" si="2"/>
        <v>0</v>
      </c>
      <c r="K39" s="357"/>
      <c r="L39" s="343"/>
      <c r="M39" s="353">
        <f t="shared" si="3"/>
        <v>0</v>
      </c>
      <c r="N39" s="357"/>
      <c r="O39" s="343"/>
      <c r="P39" s="353">
        <f t="shared" si="4"/>
        <v>0</v>
      </c>
      <c r="Q39" s="357"/>
      <c r="R39" s="343"/>
      <c r="S39" s="353">
        <f t="shared" si="5"/>
        <v>0</v>
      </c>
      <c r="T39" s="357"/>
      <c r="U39" s="343"/>
      <c r="V39" s="353">
        <f t="shared" si="6"/>
        <v>0</v>
      </c>
      <c r="W39" s="357"/>
      <c r="X39" s="343"/>
      <c r="Y39" s="353">
        <f t="shared" si="7"/>
        <v>0</v>
      </c>
      <c r="Z39" s="357"/>
      <c r="AA39" s="343"/>
      <c r="AB39" s="353">
        <f t="shared" si="8"/>
        <v>0</v>
      </c>
      <c r="AC39" s="357"/>
      <c r="AD39" s="343"/>
      <c r="AE39" s="353">
        <f t="shared" si="9"/>
        <v>0</v>
      </c>
      <c r="AF39" s="357"/>
      <c r="AG39" s="360">
        <f t="shared" si="11"/>
        <v>0</v>
      </c>
      <c r="AH39" s="361">
        <f t="shared" si="11"/>
        <v>0</v>
      </c>
      <c r="AI39" s="557">
        <f t="shared" si="11"/>
        <v>0</v>
      </c>
      <c r="AJ39"/>
      <c r="AK39"/>
      <c r="AL39"/>
    </row>
    <row r="40" spans="1:38" s="342" customFormat="1" ht="17.25" customHeight="1">
      <c r="A40" s="1343"/>
      <c r="B40" s="1600"/>
      <c r="C40" s="343"/>
      <c r="D40" s="353">
        <f t="shared" si="0"/>
        <v>0</v>
      </c>
      <c r="E40" s="344"/>
      <c r="F40" s="343"/>
      <c r="G40" s="353">
        <f t="shared" si="1"/>
        <v>0</v>
      </c>
      <c r="H40" s="357"/>
      <c r="I40" s="343"/>
      <c r="J40" s="353">
        <f t="shared" si="2"/>
        <v>0</v>
      </c>
      <c r="K40" s="357"/>
      <c r="L40" s="343"/>
      <c r="M40" s="353">
        <f t="shared" si="3"/>
        <v>0</v>
      </c>
      <c r="N40" s="357"/>
      <c r="O40" s="343"/>
      <c r="P40" s="353">
        <f t="shared" si="4"/>
        <v>0</v>
      </c>
      <c r="Q40" s="357"/>
      <c r="R40" s="343"/>
      <c r="S40" s="353">
        <f t="shared" si="5"/>
        <v>0</v>
      </c>
      <c r="T40" s="357"/>
      <c r="U40" s="343"/>
      <c r="V40" s="353">
        <f t="shared" si="6"/>
        <v>0</v>
      </c>
      <c r="W40" s="357"/>
      <c r="X40" s="343"/>
      <c r="Y40" s="353">
        <f t="shared" si="7"/>
        <v>0</v>
      </c>
      <c r="Z40" s="357"/>
      <c r="AA40" s="343"/>
      <c r="AB40" s="353">
        <f t="shared" si="8"/>
        <v>0</v>
      </c>
      <c r="AC40" s="357"/>
      <c r="AD40" s="343"/>
      <c r="AE40" s="353">
        <f t="shared" si="9"/>
        <v>0</v>
      </c>
      <c r="AF40" s="357"/>
      <c r="AG40" s="360">
        <f t="shared" si="11"/>
        <v>0</v>
      </c>
      <c r="AH40" s="361">
        <f t="shared" si="11"/>
        <v>0</v>
      </c>
      <c r="AI40" s="557">
        <f t="shared" si="11"/>
        <v>0</v>
      </c>
      <c r="AJ40"/>
      <c r="AK40"/>
      <c r="AL40"/>
    </row>
    <row r="41" spans="1:38" s="342" customFormat="1" ht="17.25" customHeight="1">
      <c r="A41" s="1343"/>
      <c r="B41" s="1600"/>
      <c r="C41" s="343"/>
      <c r="D41" s="353">
        <f t="shared" si="0"/>
        <v>0</v>
      </c>
      <c r="E41" s="344"/>
      <c r="F41" s="343"/>
      <c r="G41" s="353">
        <f t="shared" si="1"/>
        <v>0</v>
      </c>
      <c r="H41" s="357"/>
      <c r="I41" s="343"/>
      <c r="J41" s="353">
        <f t="shared" si="2"/>
        <v>0</v>
      </c>
      <c r="K41" s="357"/>
      <c r="L41" s="343"/>
      <c r="M41" s="353">
        <f t="shared" si="3"/>
        <v>0</v>
      </c>
      <c r="N41" s="357"/>
      <c r="O41" s="343"/>
      <c r="P41" s="353">
        <f t="shared" si="4"/>
        <v>0</v>
      </c>
      <c r="Q41" s="357"/>
      <c r="R41" s="343"/>
      <c r="S41" s="353">
        <f t="shared" si="5"/>
        <v>0</v>
      </c>
      <c r="T41" s="357"/>
      <c r="U41" s="343"/>
      <c r="V41" s="353">
        <f t="shared" si="6"/>
        <v>0</v>
      </c>
      <c r="W41" s="357"/>
      <c r="X41" s="343"/>
      <c r="Y41" s="353">
        <f t="shared" si="7"/>
        <v>0</v>
      </c>
      <c r="Z41" s="357"/>
      <c r="AA41" s="343"/>
      <c r="AB41" s="353">
        <f t="shared" si="8"/>
        <v>0</v>
      </c>
      <c r="AC41" s="357"/>
      <c r="AD41" s="343"/>
      <c r="AE41" s="353">
        <f t="shared" si="9"/>
        <v>0</v>
      </c>
      <c r="AF41" s="357"/>
      <c r="AG41" s="360">
        <f t="shared" si="11"/>
        <v>0</v>
      </c>
      <c r="AH41" s="361">
        <f t="shared" si="11"/>
        <v>0</v>
      </c>
      <c r="AI41" s="557">
        <f t="shared" si="11"/>
        <v>0</v>
      </c>
      <c r="AJ41"/>
      <c r="AK41"/>
      <c r="AL41"/>
    </row>
    <row r="42" spans="1:38" s="342" customFormat="1" ht="17.25" customHeight="1">
      <c r="A42" s="1343"/>
      <c r="B42" s="1600"/>
      <c r="C42" s="343"/>
      <c r="D42" s="383">
        <f t="shared" si="0"/>
        <v>0</v>
      </c>
      <c r="E42" s="344"/>
      <c r="F42" s="343"/>
      <c r="G42" s="383">
        <f t="shared" si="1"/>
        <v>0</v>
      </c>
      <c r="H42" s="357"/>
      <c r="I42" s="343"/>
      <c r="J42" s="383">
        <f t="shared" si="2"/>
        <v>0</v>
      </c>
      <c r="K42" s="357"/>
      <c r="L42" s="343"/>
      <c r="M42" s="383">
        <f t="shared" si="3"/>
        <v>0</v>
      </c>
      <c r="N42" s="357"/>
      <c r="O42" s="343"/>
      <c r="P42" s="383">
        <f t="shared" si="4"/>
        <v>0</v>
      </c>
      <c r="Q42" s="357"/>
      <c r="R42" s="343"/>
      <c r="S42" s="383">
        <f t="shared" si="5"/>
        <v>0</v>
      </c>
      <c r="T42" s="357"/>
      <c r="U42" s="343"/>
      <c r="V42" s="383">
        <f t="shared" si="6"/>
        <v>0</v>
      </c>
      <c r="W42" s="357"/>
      <c r="X42" s="343"/>
      <c r="Y42" s="383">
        <f t="shared" si="7"/>
        <v>0</v>
      </c>
      <c r="Z42" s="357"/>
      <c r="AA42" s="343"/>
      <c r="AB42" s="383">
        <f t="shared" si="8"/>
        <v>0</v>
      </c>
      <c r="AC42" s="357"/>
      <c r="AD42" s="343"/>
      <c r="AE42" s="383">
        <f t="shared" si="9"/>
        <v>0</v>
      </c>
      <c r="AF42" s="357"/>
      <c r="AG42" s="360">
        <f t="shared" si="11"/>
        <v>0</v>
      </c>
      <c r="AH42" s="384">
        <f t="shared" si="11"/>
        <v>0</v>
      </c>
      <c r="AI42" s="557">
        <f t="shared" si="11"/>
        <v>0</v>
      </c>
      <c r="AJ42"/>
      <c r="AK42"/>
      <c r="AL42"/>
    </row>
    <row r="43" spans="1:38" s="342" customFormat="1" ht="17.25" customHeight="1">
      <c r="A43" s="1343"/>
      <c r="B43" s="1600"/>
      <c r="C43" s="343"/>
      <c r="D43" s="353">
        <f t="shared" si="0"/>
        <v>0</v>
      </c>
      <c r="E43" s="344"/>
      <c r="F43" s="343"/>
      <c r="G43" s="353">
        <f t="shared" si="1"/>
        <v>0</v>
      </c>
      <c r="H43" s="357"/>
      <c r="I43" s="343"/>
      <c r="J43" s="353">
        <f t="shared" si="2"/>
        <v>0</v>
      </c>
      <c r="K43" s="357"/>
      <c r="L43" s="343"/>
      <c r="M43" s="353">
        <f t="shared" si="3"/>
        <v>0</v>
      </c>
      <c r="N43" s="357"/>
      <c r="O43" s="343"/>
      <c r="P43" s="353">
        <f t="shared" si="4"/>
        <v>0</v>
      </c>
      <c r="Q43" s="357"/>
      <c r="R43" s="343"/>
      <c r="S43" s="353">
        <f t="shared" si="5"/>
        <v>0</v>
      </c>
      <c r="T43" s="357"/>
      <c r="U43" s="343"/>
      <c r="V43" s="353">
        <f t="shared" si="6"/>
        <v>0</v>
      </c>
      <c r="W43" s="357"/>
      <c r="X43" s="343"/>
      <c r="Y43" s="353">
        <f t="shared" si="7"/>
        <v>0</v>
      </c>
      <c r="Z43" s="357"/>
      <c r="AA43" s="343"/>
      <c r="AB43" s="353">
        <f t="shared" si="8"/>
        <v>0</v>
      </c>
      <c r="AC43" s="357"/>
      <c r="AD43" s="343"/>
      <c r="AE43" s="353">
        <f t="shared" si="9"/>
        <v>0</v>
      </c>
      <c r="AF43" s="357"/>
      <c r="AG43" s="360">
        <f t="shared" si="11"/>
        <v>0</v>
      </c>
      <c r="AH43" s="361">
        <f t="shared" si="11"/>
        <v>0</v>
      </c>
      <c r="AI43" s="557">
        <f t="shared" si="11"/>
        <v>0</v>
      </c>
      <c r="AJ43"/>
      <c r="AK43"/>
      <c r="AL43"/>
    </row>
    <row r="44" spans="1:38" s="342" customFormat="1" ht="17.25" customHeight="1">
      <c r="A44" s="1343"/>
      <c r="B44" s="1600"/>
      <c r="C44" s="343"/>
      <c r="D44" s="385">
        <f t="shared" si="0"/>
        <v>0</v>
      </c>
      <c r="E44" s="344"/>
      <c r="F44" s="343"/>
      <c r="G44" s="385">
        <f t="shared" si="1"/>
        <v>0</v>
      </c>
      <c r="H44" s="357"/>
      <c r="I44" s="343"/>
      <c r="J44" s="385">
        <f t="shared" si="2"/>
        <v>0</v>
      </c>
      <c r="K44" s="357"/>
      <c r="L44" s="343"/>
      <c r="M44" s="385">
        <f t="shared" si="3"/>
        <v>0</v>
      </c>
      <c r="N44" s="357"/>
      <c r="O44" s="343"/>
      <c r="P44" s="385">
        <f t="shared" si="4"/>
        <v>0</v>
      </c>
      <c r="Q44" s="357"/>
      <c r="R44" s="343"/>
      <c r="S44" s="385">
        <f t="shared" si="5"/>
        <v>0</v>
      </c>
      <c r="T44" s="357"/>
      <c r="U44" s="343"/>
      <c r="V44" s="385">
        <f t="shared" si="6"/>
        <v>0</v>
      </c>
      <c r="W44" s="357"/>
      <c r="X44" s="343"/>
      <c r="Y44" s="385">
        <f t="shared" si="7"/>
        <v>0</v>
      </c>
      <c r="Z44" s="357"/>
      <c r="AA44" s="343"/>
      <c r="AB44" s="385">
        <f t="shared" si="8"/>
        <v>0</v>
      </c>
      <c r="AC44" s="357"/>
      <c r="AD44" s="343"/>
      <c r="AE44" s="385">
        <f t="shared" si="9"/>
        <v>0</v>
      </c>
      <c r="AF44" s="357"/>
      <c r="AG44" s="360">
        <f t="shared" si="11"/>
        <v>0</v>
      </c>
      <c r="AH44" s="386">
        <f t="shared" si="11"/>
        <v>0</v>
      </c>
      <c r="AI44" s="557">
        <f t="shared" si="11"/>
        <v>0</v>
      </c>
      <c r="AJ44"/>
      <c r="AK44"/>
      <c r="AL44"/>
    </row>
    <row r="45" spans="1:38" s="342" customFormat="1" ht="17.25" customHeight="1">
      <c r="A45" s="1343"/>
      <c r="B45" s="1600"/>
      <c r="C45" s="343"/>
      <c r="D45" s="353">
        <f t="shared" si="0"/>
        <v>0</v>
      </c>
      <c r="E45" s="344"/>
      <c r="F45" s="343"/>
      <c r="G45" s="353">
        <f t="shared" si="1"/>
        <v>0</v>
      </c>
      <c r="H45" s="357"/>
      <c r="I45" s="343"/>
      <c r="J45" s="353">
        <f t="shared" si="2"/>
        <v>0</v>
      </c>
      <c r="K45" s="357"/>
      <c r="L45" s="343"/>
      <c r="M45" s="353">
        <f t="shared" si="3"/>
        <v>0</v>
      </c>
      <c r="N45" s="357"/>
      <c r="O45" s="343"/>
      <c r="P45" s="353">
        <f t="shared" si="4"/>
        <v>0</v>
      </c>
      <c r="Q45" s="357"/>
      <c r="R45" s="343"/>
      <c r="S45" s="353">
        <f t="shared" si="5"/>
        <v>0</v>
      </c>
      <c r="T45" s="357"/>
      <c r="U45" s="343"/>
      <c r="V45" s="353">
        <f t="shared" si="6"/>
        <v>0</v>
      </c>
      <c r="W45" s="357"/>
      <c r="X45" s="343"/>
      <c r="Y45" s="353">
        <f t="shared" si="7"/>
        <v>0</v>
      </c>
      <c r="Z45" s="357"/>
      <c r="AA45" s="343"/>
      <c r="AB45" s="353">
        <f t="shared" si="8"/>
        <v>0</v>
      </c>
      <c r="AC45" s="357"/>
      <c r="AD45" s="343"/>
      <c r="AE45" s="353">
        <f t="shared" si="9"/>
        <v>0</v>
      </c>
      <c r="AF45" s="357"/>
      <c r="AG45" s="360">
        <f t="shared" si="11"/>
        <v>0</v>
      </c>
      <c r="AH45" s="361">
        <f t="shared" si="11"/>
        <v>0</v>
      </c>
      <c r="AI45" s="557">
        <f t="shared" si="11"/>
        <v>0</v>
      </c>
      <c r="AJ45"/>
      <c r="AK45"/>
      <c r="AL45"/>
    </row>
    <row r="46" spans="1:38" s="342" customFormat="1" ht="17.25" customHeight="1">
      <c r="A46" s="1343"/>
      <c r="B46" s="1600"/>
      <c r="C46" s="343"/>
      <c r="D46" s="353">
        <f t="shared" si="0"/>
        <v>0</v>
      </c>
      <c r="E46" s="344"/>
      <c r="F46" s="343"/>
      <c r="G46" s="353">
        <f t="shared" si="1"/>
        <v>0</v>
      </c>
      <c r="H46" s="357"/>
      <c r="I46" s="343"/>
      <c r="J46" s="353">
        <f t="shared" si="2"/>
        <v>0</v>
      </c>
      <c r="K46" s="357"/>
      <c r="L46" s="343"/>
      <c r="M46" s="353">
        <f t="shared" si="3"/>
        <v>0</v>
      </c>
      <c r="N46" s="357"/>
      <c r="O46" s="343"/>
      <c r="P46" s="353">
        <f t="shared" si="4"/>
        <v>0</v>
      </c>
      <c r="Q46" s="357"/>
      <c r="R46" s="343"/>
      <c r="S46" s="353">
        <f t="shared" si="5"/>
        <v>0</v>
      </c>
      <c r="T46" s="357"/>
      <c r="U46" s="343"/>
      <c r="V46" s="353">
        <f t="shared" si="6"/>
        <v>0</v>
      </c>
      <c r="W46" s="357"/>
      <c r="X46" s="343"/>
      <c r="Y46" s="353">
        <f t="shared" si="7"/>
        <v>0</v>
      </c>
      <c r="Z46" s="357"/>
      <c r="AA46" s="343"/>
      <c r="AB46" s="353">
        <f t="shared" si="8"/>
        <v>0</v>
      </c>
      <c r="AC46" s="357"/>
      <c r="AD46" s="343"/>
      <c r="AE46" s="353">
        <f t="shared" si="9"/>
        <v>0</v>
      </c>
      <c r="AF46" s="357"/>
      <c r="AG46" s="360">
        <f t="shared" si="11"/>
        <v>0</v>
      </c>
      <c r="AH46" s="361">
        <f t="shared" si="11"/>
        <v>0</v>
      </c>
      <c r="AI46" s="557">
        <f t="shared" si="11"/>
        <v>0</v>
      </c>
      <c r="AJ46"/>
      <c r="AK46"/>
      <c r="AL46"/>
    </row>
    <row r="47" spans="1:38" s="342" customFormat="1" ht="17.25" customHeight="1">
      <c r="A47" s="1343"/>
      <c r="B47" s="1600"/>
      <c r="C47" s="343"/>
      <c r="D47" s="353">
        <f t="shared" si="0"/>
        <v>0</v>
      </c>
      <c r="E47" s="344"/>
      <c r="F47" s="343"/>
      <c r="G47" s="353">
        <f t="shared" si="1"/>
        <v>0</v>
      </c>
      <c r="H47" s="357"/>
      <c r="I47" s="343"/>
      <c r="J47" s="353">
        <f t="shared" si="2"/>
        <v>0</v>
      </c>
      <c r="K47" s="357"/>
      <c r="L47" s="343"/>
      <c r="M47" s="353">
        <f t="shared" si="3"/>
        <v>0</v>
      </c>
      <c r="N47" s="357"/>
      <c r="O47" s="343"/>
      <c r="P47" s="353">
        <f t="shared" si="4"/>
        <v>0</v>
      </c>
      <c r="Q47" s="357"/>
      <c r="R47" s="343"/>
      <c r="S47" s="353">
        <f t="shared" si="5"/>
        <v>0</v>
      </c>
      <c r="T47" s="357"/>
      <c r="U47" s="343"/>
      <c r="V47" s="353">
        <f t="shared" si="6"/>
        <v>0</v>
      </c>
      <c r="W47" s="357"/>
      <c r="X47" s="343"/>
      <c r="Y47" s="353">
        <f t="shared" si="7"/>
        <v>0</v>
      </c>
      <c r="Z47" s="357"/>
      <c r="AA47" s="343"/>
      <c r="AB47" s="353">
        <f t="shared" si="8"/>
        <v>0</v>
      </c>
      <c r="AC47" s="357"/>
      <c r="AD47" s="343"/>
      <c r="AE47" s="353">
        <f t="shared" si="9"/>
        <v>0</v>
      </c>
      <c r="AF47" s="357"/>
      <c r="AG47" s="360">
        <f t="shared" si="11"/>
        <v>0</v>
      </c>
      <c r="AH47" s="361">
        <f t="shared" si="11"/>
        <v>0</v>
      </c>
      <c r="AI47" s="557">
        <f t="shared" si="11"/>
        <v>0</v>
      </c>
      <c r="AJ47"/>
      <c r="AK47"/>
      <c r="AL47"/>
    </row>
    <row r="48" spans="1:38" s="342" customFormat="1" ht="17.25" customHeight="1">
      <c r="A48" s="1343"/>
      <c r="B48" s="1600"/>
      <c r="C48" s="343"/>
      <c r="D48" s="353">
        <f t="shared" si="0"/>
        <v>0</v>
      </c>
      <c r="E48" s="344"/>
      <c r="F48" s="343"/>
      <c r="G48" s="353">
        <f t="shared" si="1"/>
        <v>0</v>
      </c>
      <c r="H48" s="357"/>
      <c r="I48" s="343"/>
      <c r="J48" s="353">
        <f t="shared" si="2"/>
        <v>0</v>
      </c>
      <c r="K48" s="357"/>
      <c r="L48" s="343"/>
      <c r="M48" s="353">
        <f t="shared" si="3"/>
        <v>0</v>
      </c>
      <c r="N48" s="357"/>
      <c r="O48" s="343"/>
      <c r="P48" s="353">
        <f t="shared" si="4"/>
        <v>0</v>
      </c>
      <c r="Q48" s="357"/>
      <c r="R48" s="343"/>
      <c r="S48" s="353">
        <f t="shared" si="5"/>
        <v>0</v>
      </c>
      <c r="T48" s="357"/>
      <c r="U48" s="343"/>
      <c r="V48" s="353">
        <f t="shared" si="6"/>
        <v>0</v>
      </c>
      <c r="W48" s="357"/>
      <c r="X48" s="343"/>
      <c r="Y48" s="353">
        <f t="shared" si="7"/>
        <v>0</v>
      </c>
      <c r="Z48" s="357"/>
      <c r="AA48" s="343"/>
      <c r="AB48" s="353">
        <f t="shared" si="8"/>
        <v>0</v>
      </c>
      <c r="AC48" s="357"/>
      <c r="AD48" s="343"/>
      <c r="AE48" s="353">
        <f t="shared" si="9"/>
        <v>0</v>
      </c>
      <c r="AF48" s="357"/>
      <c r="AG48" s="360">
        <f t="shared" si="11"/>
        <v>0</v>
      </c>
      <c r="AH48" s="361">
        <f t="shared" si="11"/>
        <v>0</v>
      </c>
      <c r="AI48" s="557">
        <f t="shared" si="11"/>
        <v>0</v>
      </c>
      <c r="AJ48"/>
      <c r="AK48"/>
      <c r="AL48"/>
    </row>
    <row r="49" spans="1:38" s="342" customFormat="1" ht="17.25" customHeight="1">
      <c r="A49" s="1343"/>
      <c r="B49" s="1600"/>
      <c r="C49" s="343"/>
      <c r="D49" s="353">
        <f t="shared" si="0"/>
        <v>0</v>
      </c>
      <c r="E49" s="344"/>
      <c r="F49" s="343"/>
      <c r="G49" s="353">
        <f t="shared" si="1"/>
        <v>0</v>
      </c>
      <c r="H49" s="357"/>
      <c r="I49" s="343"/>
      <c r="J49" s="353">
        <f t="shared" si="2"/>
        <v>0</v>
      </c>
      <c r="K49" s="357"/>
      <c r="L49" s="343"/>
      <c r="M49" s="353">
        <f t="shared" si="3"/>
        <v>0</v>
      </c>
      <c r="N49" s="357"/>
      <c r="O49" s="343"/>
      <c r="P49" s="353">
        <f t="shared" si="4"/>
        <v>0</v>
      </c>
      <c r="Q49" s="357"/>
      <c r="R49" s="343"/>
      <c r="S49" s="353">
        <f t="shared" si="5"/>
        <v>0</v>
      </c>
      <c r="T49" s="357"/>
      <c r="U49" s="343"/>
      <c r="V49" s="353">
        <f t="shared" si="6"/>
        <v>0</v>
      </c>
      <c r="W49" s="357"/>
      <c r="X49" s="343"/>
      <c r="Y49" s="353">
        <f t="shared" si="7"/>
        <v>0</v>
      </c>
      <c r="Z49" s="357"/>
      <c r="AA49" s="343"/>
      <c r="AB49" s="353">
        <f t="shared" si="8"/>
        <v>0</v>
      </c>
      <c r="AC49" s="357"/>
      <c r="AD49" s="343"/>
      <c r="AE49" s="353">
        <f t="shared" si="9"/>
        <v>0</v>
      </c>
      <c r="AF49" s="357"/>
      <c r="AG49" s="360">
        <f t="shared" si="11"/>
        <v>0</v>
      </c>
      <c r="AH49" s="361">
        <f t="shared" si="11"/>
        <v>0</v>
      </c>
      <c r="AI49" s="557">
        <f t="shared" si="11"/>
        <v>0</v>
      </c>
      <c r="AJ49"/>
      <c r="AK49"/>
      <c r="AL49"/>
    </row>
    <row r="50" spans="1:38" s="342" customFormat="1" ht="17.25" customHeight="1">
      <c r="A50" s="1343"/>
      <c r="B50" s="1600"/>
      <c r="C50" s="343"/>
      <c r="D50" s="353">
        <f t="shared" si="0"/>
        <v>0</v>
      </c>
      <c r="E50" s="344"/>
      <c r="F50" s="343"/>
      <c r="G50" s="353">
        <f t="shared" si="1"/>
        <v>0</v>
      </c>
      <c r="H50" s="357"/>
      <c r="I50" s="343"/>
      <c r="J50" s="353">
        <f t="shared" si="2"/>
        <v>0</v>
      </c>
      <c r="K50" s="357"/>
      <c r="L50" s="343"/>
      <c r="M50" s="353">
        <f t="shared" si="3"/>
        <v>0</v>
      </c>
      <c r="N50" s="357"/>
      <c r="O50" s="343"/>
      <c r="P50" s="353">
        <f t="shared" si="4"/>
        <v>0</v>
      </c>
      <c r="Q50" s="357"/>
      <c r="R50" s="343"/>
      <c r="S50" s="353">
        <f t="shared" si="5"/>
        <v>0</v>
      </c>
      <c r="T50" s="357"/>
      <c r="U50" s="343"/>
      <c r="V50" s="353">
        <f t="shared" si="6"/>
        <v>0</v>
      </c>
      <c r="W50" s="357"/>
      <c r="X50" s="343"/>
      <c r="Y50" s="353">
        <f t="shared" si="7"/>
        <v>0</v>
      </c>
      <c r="Z50" s="357"/>
      <c r="AA50" s="343"/>
      <c r="AB50" s="353">
        <f t="shared" si="8"/>
        <v>0</v>
      </c>
      <c r="AC50" s="357"/>
      <c r="AD50" s="343"/>
      <c r="AE50" s="353">
        <f t="shared" si="9"/>
        <v>0</v>
      </c>
      <c r="AF50" s="357"/>
      <c r="AG50" s="360">
        <f t="shared" si="11"/>
        <v>0</v>
      </c>
      <c r="AH50" s="361">
        <f t="shared" si="11"/>
        <v>0</v>
      </c>
      <c r="AI50" s="557">
        <f t="shared" si="11"/>
        <v>0</v>
      </c>
      <c r="AJ50"/>
      <c r="AK50"/>
      <c r="AL50"/>
    </row>
    <row r="51" spans="1:38" s="342" customFormat="1" ht="17.25" customHeight="1">
      <c r="A51" s="1343"/>
      <c r="B51" s="1600"/>
      <c r="C51" s="343"/>
      <c r="D51" s="353">
        <f t="shared" si="0"/>
        <v>0</v>
      </c>
      <c r="E51" s="344"/>
      <c r="F51" s="343"/>
      <c r="G51" s="353">
        <f t="shared" si="1"/>
        <v>0</v>
      </c>
      <c r="H51" s="357"/>
      <c r="I51" s="343"/>
      <c r="J51" s="353">
        <f t="shared" si="2"/>
        <v>0</v>
      </c>
      <c r="K51" s="357"/>
      <c r="L51" s="343"/>
      <c r="M51" s="353">
        <f t="shared" si="3"/>
        <v>0</v>
      </c>
      <c r="N51" s="357"/>
      <c r="O51" s="343"/>
      <c r="P51" s="353">
        <f t="shared" si="4"/>
        <v>0</v>
      </c>
      <c r="Q51" s="357"/>
      <c r="R51" s="343"/>
      <c r="S51" s="353">
        <f t="shared" si="5"/>
        <v>0</v>
      </c>
      <c r="T51" s="357"/>
      <c r="U51" s="343"/>
      <c r="V51" s="353">
        <f t="shared" si="6"/>
        <v>0</v>
      </c>
      <c r="W51" s="357"/>
      <c r="X51" s="343"/>
      <c r="Y51" s="353">
        <f t="shared" si="7"/>
        <v>0</v>
      </c>
      <c r="Z51" s="357"/>
      <c r="AA51" s="343"/>
      <c r="AB51" s="353">
        <f t="shared" si="8"/>
        <v>0</v>
      </c>
      <c r="AC51" s="357"/>
      <c r="AD51" s="343"/>
      <c r="AE51" s="353">
        <f t="shared" si="9"/>
        <v>0</v>
      </c>
      <c r="AF51" s="357"/>
      <c r="AG51" s="360">
        <f t="shared" si="11"/>
        <v>0</v>
      </c>
      <c r="AH51" s="361">
        <f t="shared" si="11"/>
        <v>0</v>
      </c>
      <c r="AI51" s="557">
        <f t="shared" si="11"/>
        <v>0</v>
      </c>
      <c r="AJ51"/>
      <c r="AK51"/>
      <c r="AL51"/>
    </row>
    <row r="52" spans="1:38" s="342" customFormat="1" ht="17.25" customHeight="1">
      <c r="A52" s="1343"/>
      <c r="B52" s="1600"/>
      <c r="C52" s="343"/>
      <c r="D52" s="353">
        <f t="shared" si="0"/>
        <v>0</v>
      </c>
      <c r="E52" s="344"/>
      <c r="F52" s="343"/>
      <c r="G52" s="353">
        <f t="shared" si="1"/>
        <v>0</v>
      </c>
      <c r="H52" s="357"/>
      <c r="I52" s="343"/>
      <c r="J52" s="353">
        <f t="shared" si="2"/>
        <v>0</v>
      </c>
      <c r="K52" s="357"/>
      <c r="L52" s="343"/>
      <c r="M52" s="353">
        <f t="shared" si="3"/>
        <v>0</v>
      </c>
      <c r="N52" s="357"/>
      <c r="O52" s="343"/>
      <c r="P52" s="353">
        <f t="shared" si="4"/>
        <v>0</v>
      </c>
      <c r="Q52" s="357"/>
      <c r="R52" s="343"/>
      <c r="S52" s="353">
        <f t="shared" si="5"/>
        <v>0</v>
      </c>
      <c r="T52" s="357"/>
      <c r="U52" s="343"/>
      <c r="V52" s="353">
        <f t="shared" si="6"/>
        <v>0</v>
      </c>
      <c r="W52" s="357"/>
      <c r="X52" s="343"/>
      <c r="Y52" s="353">
        <f t="shared" si="7"/>
        <v>0</v>
      </c>
      <c r="Z52" s="357"/>
      <c r="AA52" s="343"/>
      <c r="AB52" s="353">
        <f t="shared" si="8"/>
        <v>0</v>
      </c>
      <c r="AC52" s="357"/>
      <c r="AD52" s="343"/>
      <c r="AE52" s="353">
        <f t="shared" si="9"/>
        <v>0</v>
      </c>
      <c r="AF52" s="357"/>
      <c r="AG52" s="360">
        <f t="shared" si="11"/>
        <v>0</v>
      </c>
      <c r="AH52" s="361">
        <f t="shared" si="11"/>
        <v>0</v>
      </c>
      <c r="AI52" s="557">
        <f t="shared" si="11"/>
        <v>0</v>
      </c>
      <c r="AJ52"/>
      <c r="AK52"/>
      <c r="AL52"/>
    </row>
    <row r="53" spans="1:38" s="342" customFormat="1" ht="17.25" customHeight="1">
      <c r="A53" s="1343"/>
      <c r="B53" s="1600"/>
      <c r="C53" s="343"/>
      <c r="D53" s="353">
        <f t="shared" si="0"/>
        <v>0</v>
      </c>
      <c r="E53" s="344"/>
      <c r="F53" s="356"/>
      <c r="G53" s="353">
        <f t="shared" si="1"/>
        <v>0</v>
      </c>
      <c r="H53" s="357"/>
      <c r="I53" s="356"/>
      <c r="J53" s="353">
        <f t="shared" si="2"/>
        <v>0</v>
      </c>
      <c r="K53" s="357"/>
      <c r="L53" s="356"/>
      <c r="M53" s="353">
        <f t="shared" si="3"/>
        <v>0</v>
      </c>
      <c r="N53" s="357"/>
      <c r="O53" s="356"/>
      <c r="P53" s="353">
        <f t="shared" si="4"/>
        <v>0</v>
      </c>
      <c r="Q53" s="357"/>
      <c r="R53" s="356"/>
      <c r="S53" s="353">
        <f t="shared" si="5"/>
        <v>0</v>
      </c>
      <c r="T53" s="357"/>
      <c r="U53" s="356"/>
      <c r="V53" s="353">
        <f t="shared" si="6"/>
        <v>0</v>
      </c>
      <c r="W53" s="357"/>
      <c r="X53" s="356"/>
      <c r="Y53" s="353">
        <f t="shared" si="7"/>
        <v>0</v>
      </c>
      <c r="Z53" s="357"/>
      <c r="AA53" s="356"/>
      <c r="AB53" s="353">
        <f t="shared" si="8"/>
        <v>0</v>
      </c>
      <c r="AC53" s="357"/>
      <c r="AD53" s="356"/>
      <c r="AE53" s="353">
        <f t="shared" si="9"/>
        <v>0</v>
      </c>
      <c r="AF53" s="357"/>
      <c r="AG53" s="360">
        <f t="shared" si="11"/>
        <v>0</v>
      </c>
      <c r="AH53" s="361">
        <f t="shared" si="11"/>
        <v>0</v>
      </c>
      <c r="AI53" s="557">
        <f t="shared" si="11"/>
        <v>0</v>
      </c>
      <c r="AJ53"/>
      <c r="AK53"/>
      <c r="AL53"/>
    </row>
    <row r="54" spans="1:38" s="342" customFormat="1" ht="17.25" customHeight="1">
      <c r="A54" s="1343"/>
      <c r="B54" s="1600"/>
      <c r="C54" s="343"/>
      <c r="D54" s="353">
        <f t="shared" si="0"/>
        <v>0</v>
      </c>
      <c r="E54" s="344"/>
      <c r="F54" s="343"/>
      <c r="G54" s="353">
        <f t="shared" si="1"/>
        <v>0</v>
      </c>
      <c r="H54" s="344"/>
      <c r="I54" s="343"/>
      <c r="J54" s="353">
        <f t="shared" si="2"/>
        <v>0</v>
      </c>
      <c r="K54" s="344"/>
      <c r="L54" s="343"/>
      <c r="M54" s="353">
        <f t="shared" si="3"/>
        <v>0</v>
      </c>
      <c r="N54" s="344"/>
      <c r="O54" s="343"/>
      <c r="P54" s="353">
        <f t="shared" si="4"/>
        <v>0</v>
      </c>
      <c r="Q54" s="344"/>
      <c r="R54" s="343"/>
      <c r="S54" s="353">
        <f t="shared" si="5"/>
        <v>0</v>
      </c>
      <c r="T54" s="344"/>
      <c r="U54" s="343"/>
      <c r="V54" s="353">
        <f t="shared" si="6"/>
        <v>0</v>
      </c>
      <c r="W54" s="344"/>
      <c r="X54" s="343"/>
      <c r="Y54" s="353">
        <f t="shared" si="7"/>
        <v>0</v>
      </c>
      <c r="Z54" s="344"/>
      <c r="AA54" s="343"/>
      <c r="AB54" s="353">
        <f t="shared" si="8"/>
        <v>0</v>
      </c>
      <c r="AC54" s="344"/>
      <c r="AD54" s="343"/>
      <c r="AE54" s="353">
        <f t="shared" si="9"/>
        <v>0</v>
      </c>
      <c r="AF54" s="344"/>
      <c r="AG54" s="360">
        <f t="shared" si="11"/>
        <v>0</v>
      </c>
      <c r="AH54" s="361">
        <f t="shared" si="11"/>
        <v>0</v>
      </c>
      <c r="AI54" s="557">
        <f t="shared" si="11"/>
        <v>0</v>
      </c>
    </row>
    <row r="55" spans="1:38" s="342" customFormat="1" ht="17.25" customHeight="1">
      <c r="A55" s="1343"/>
      <c r="B55" s="1600"/>
      <c r="C55" s="343"/>
      <c r="D55" s="353">
        <f t="shared" si="0"/>
        <v>0</v>
      </c>
      <c r="E55" s="344"/>
      <c r="F55" s="343"/>
      <c r="G55" s="353">
        <f t="shared" si="1"/>
        <v>0</v>
      </c>
      <c r="H55" s="344"/>
      <c r="I55" s="343"/>
      <c r="J55" s="353">
        <f t="shared" si="2"/>
        <v>0</v>
      </c>
      <c r="K55" s="344"/>
      <c r="L55" s="343"/>
      <c r="M55" s="353">
        <f t="shared" si="3"/>
        <v>0</v>
      </c>
      <c r="N55" s="344"/>
      <c r="O55" s="343"/>
      <c r="P55" s="353">
        <f t="shared" si="4"/>
        <v>0</v>
      </c>
      <c r="Q55" s="344"/>
      <c r="R55" s="343"/>
      <c r="S55" s="353">
        <f t="shared" si="5"/>
        <v>0</v>
      </c>
      <c r="T55" s="344"/>
      <c r="U55" s="343"/>
      <c r="V55" s="353">
        <f t="shared" si="6"/>
        <v>0</v>
      </c>
      <c r="W55" s="344"/>
      <c r="X55" s="343"/>
      <c r="Y55" s="353">
        <f t="shared" si="7"/>
        <v>0</v>
      </c>
      <c r="Z55" s="344"/>
      <c r="AA55" s="343"/>
      <c r="AB55" s="353">
        <f t="shared" si="8"/>
        <v>0</v>
      </c>
      <c r="AC55" s="344"/>
      <c r="AD55" s="343"/>
      <c r="AE55" s="353">
        <f t="shared" si="9"/>
        <v>0</v>
      </c>
      <c r="AF55" s="344"/>
      <c r="AG55" s="360">
        <f t="shared" si="11"/>
        <v>0</v>
      </c>
      <c r="AH55" s="361">
        <f t="shared" si="11"/>
        <v>0</v>
      </c>
      <c r="AI55" s="557">
        <f t="shared" si="11"/>
        <v>0</v>
      </c>
    </row>
    <row r="56" spans="1:38" s="342" customFormat="1" ht="17.25" customHeight="1">
      <c r="A56" s="1348" t="s">
        <v>300</v>
      </c>
      <c r="B56" s="1601"/>
      <c r="C56" s="381"/>
      <c r="D56" s="387"/>
      <c r="E56" s="382"/>
      <c r="F56" s="381"/>
      <c r="G56" s="387"/>
      <c r="H56" s="434"/>
      <c r="I56" s="381"/>
      <c r="J56" s="387"/>
      <c r="K56" s="434"/>
      <c r="L56" s="381"/>
      <c r="M56" s="387"/>
      <c r="N56" s="434"/>
      <c r="O56" s="381"/>
      <c r="P56" s="387"/>
      <c r="Q56" s="434"/>
      <c r="R56" s="381"/>
      <c r="S56" s="387"/>
      <c r="T56" s="434"/>
      <c r="U56" s="381"/>
      <c r="V56" s="387"/>
      <c r="W56" s="434"/>
      <c r="X56" s="381"/>
      <c r="Y56" s="387"/>
      <c r="Z56" s="434"/>
      <c r="AA56" s="381"/>
      <c r="AB56" s="387"/>
      <c r="AC56" s="434"/>
      <c r="AD56" s="381"/>
      <c r="AE56" s="387"/>
      <c r="AF56" s="434"/>
      <c r="AG56" s="360"/>
      <c r="AH56" s="388"/>
      <c r="AI56" s="433"/>
      <c r="AJ56"/>
      <c r="AK56"/>
      <c r="AL56"/>
    </row>
    <row r="57" spans="1:38" s="342" customFormat="1" ht="17.25" customHeight="1">
      <c r="A57" s="1343"/>
      <c r="B57" s="1600"/>
      <c r="C57" s="343"/>
      <c r="D57" s="353">
        <f t="shared" si="0"/>
        <v>0</v>
      </c>
      <c r="E57" s="344"/>
      <c r="F57" s="343"/>
      <c r="G57" s="353">
        <f t="shared" si="1"/>
        <v>0</v>
      </c>
      <c r="H57" s="357"/>
      <c r="I57" s="343"/>
      <c r="J57" s="353">
        <f t="shared" si="2"/>
        <v>0</v>
      </c>
      <c r="K57" s="357"/>
      <c r="L57" s="343"/>
      <c r="M57" s="353">
        <f t="shared" si="3"/>
        <v>0</v>
      </c>
      <c r="N57" s="357"/>
      <c r="O57" s="343"/>
      <c r="P57" s="353">
        <f t="shared" si="4"/>
        <v>0</v>
      </c>
      <c r="Q57" s="357"/>
      <c r="R57" s="343"/>
      <c r="S57" s="353">
        <f t="shared" si="5"/>
        <v>0</v>
      </c>
      <c r="T57" s="357"/>
      <c r="U57" s="343"/>
      <c r="V57" s="353">
        <f t="shared" si="6"/>
        <v>0</v>
      </c>
      <c r="W57" s="357"/>
      <c r="X57" s="343"/>
      <c r="Y57" s="353">
        <f t="shared" si="7"/>
        <v>0</v>
      </c>
      <c r="Z57" s="357"/>
      <c r="AA57" s="343"/>
      <c r="AB57" s="353">
        <f t="shared" si="8"/>
        <v>0</v>
      </c>
      <c r="AC57" s="357"/>
      <c r="AD57" s="343"/>
      <c r="AE57" s="353">
        <f t="shared" si="9"/>
        <v>0</v>
      </c>
      <c r="AF57" s="357"/>
      <c r="AG57" s="360">
        <f t="shared" si="11"/>
        <v>0</v>
      </c>
      <c r="AH57" s="361">
        <f t="shared" si="11"/>
        <v>0</v>
      </c>
      <c r="AI57" s="557">
        <f t="shared" si="11"/>
        <v>0</v>
      </c>
      <c r="AJ57"/>
      <c r="AK57"/>
      <c r="AL57"/>
    </row>
    <row r="58" spans="1:38" s="342" customFormat="1" ht="17.25" customHeight="1">
      <c r="A58" s="1343"/>
      <c r="B58" s="1600"/>
      <c r="C58" s="343"/>
      <c r="D58" s="353">
        <f t="shared" si="0"/>
        <v>0</v>
      </c>
      <c r="E58" s="344"/>
      <c r="F58" s="343"/>
      <c r="G58" s="353">
        <f t="shared" si="1"/>
        <v>0</v>
      </c>
      <c r="H58" s="357"/>
      <c r="I58" s="343"/>
      <c r="J58" s="353">
        <f t="shared" si="2"/>
        <v>0</v>
      </c>
      <c r="K58" s="357"/>
      <c r="L58" s="343"/>
      <c r="M58" s="353">
        <f t="shared" si="3"/>
        <v>0</v>
      </c>
      <c r="N58" s="357"/>
      <c r="O58" s="343"/>
      <c r="P58" s="353">
        <f t="shared" si="4"/>
        <v>0</v>
      </c>
      <c r="Q58" s="357"/>
      <c r="R58" s="343"/>
      <c r="S58" s="353">
        <f t="shared" si="5"/>
        <v>0</v>
      </c>
      <c r="T58" s="357"/>
      <c r="U58" s="343"/>
      <c r="V58" s="353">
        <f t="shared" si="6"/>
        <v>0</v>
      </c>
      <c r="W58" s="357"/>
      <c r="X58" s="343"/>
      <c r="Y58" s="353">
        <f t="shared" si="7"/>
        <v>0</v>
      </c>
      <c r="Z58" s="357"/>
      <c r="AA58" s="343"/>
      <c r="AB58" s="353">
        <f t="shared" si="8"/>
        <v>0</v>
      </c>
      <c r="AC58" s="357"/>
      <c r="AD58" s="343"/>
      <c r="AE58" s="353">
        <f t="shared" si="9"/>
        <v>0</v>
      </c>
      <c r="AF58" s="357"/>
      <c r="AG58" s="360">
        <f t="shared" si="11"/>
        <v>0</v>
      </c>
      <c r="AH58" s="361">
        <f t="shared" si="11"/>
        <v>0</v>
      </c>
      <c r="AI58" s="557">
        <f t="shared" si="11"/>
        <v>0</v>
      </c>
      <c r="AJ58"/>
      <c r="AK58"/>
      <c r="AL58"/>
    </row>
    <row r="59" spans="1:38" s="342" customFormat="1" ht="17.25" customHeight="1">
      <c r="A59" s="1343"/>
      <c r="B59" s="1600"/>
      <c r="C59" s="343"/>
      <c r="D59" s="353">
        <f t="shared" si="0"/>
        <v>0</v>
      </c>
      <c r="E59" s="344"/>
      <c r="F59" s="343"/>
      <c r="G59" s="353">
        <f t="shared" si="1"/>
        <v>0</v>
      </c>
      <c r="H59" s="357"/>
      <c r="I59" s="343"/>
      <c r="J59" s="353">
        <f t="shared" si="2"/>
        <v>0</v>
      </c>
      <c r="K59" s="357"/>
      <c r="L59" s="343"/>
      <c r="M59" s="353">
        <f t="shared" si="3"/>
        <v>0</v>
      </c>
      <c r="N59" s="357"/>
      <c r="O59" s="343"/>
      <c r="P59" s="353">
        <f t="shared" si="4"/>
        <v>0</v>
      </c>
      <c r="Q59" s="357"/>
      <c r="R59" s="343"/>
      <c r="S59" s="353">
        <f t="shared" si="5"/>
        <v>0</v>
      </c>
      <c r="T59" s="357"/>
      <c r="U59" s="343"/>
      <c r="V59" s="353">
        <f t="shared" si="6"/>
        <v>0</v>
      </c>
      <c r="W59" s="357"/>
      <c r="X59" s="343"/>
      <c r="Y59" s="353">
        <f t="shared" si="7"/>
        <v>0</v>
      </c>
      <c r="Z59" s="357"/>
      <c r="AA59" s="343"/>
      <c r="AB59" s="353">
        <f t="shared" si="8"/>
        <v>0</v>
      </c>
      <c r="AC59" s="357"/>
      <c r="AD59" s="343"/>
      <c r="AE59" s="353">
        <f t="shared" si="9"/>
        <v>0</v>
      </c>
      <c r="AF59" s="357"/>
      <c r="AG59" s="360">
        <f t="shared" si="11"/>
        <v>0</v>
      </c>
      <c r="AH59" s="361">
        <f t="shared" si="11"/>
        <v>0</v>
      </c>
      <c r="AI59" s="557">
        <f t="shared" si="11"/>
        <v>0</v>
      </c>
      <c r="AJ59"/>
      <c r="AK59"/>
      <c r="AL59"/>
    </row>
    <row r="60" spans="1:38" s="342" customFormat="1" ht="17.25" customHeight="1">
      <c r="A60" s="1343"/>
      <c r="B60" s="1600"/>
      <c r="C60" s="343"/>
      <c r="D60" s="353">
        <f t="shared" si="0"/>
        <v>0</v>
      </c>
      <c r="E60" s="344"/>
      <c r="F60" s="356"/>
      <c r="G60" s="353">
        <f t="shared" si="1"/>
        <v>0</v>
      </c>
      <c r="H60" s="357"/>
      <c r="I60" s="356"/>
      <c r="J60" s="353">
        <f t="shared" si="2"/>
        <v>0</v>
      </c>
      <c r="K60" s="357"/>
      <c r="L60" s="356"/>
      <c r="M60" s="353">
        <f t="shared" si="3"/>
        <v>0</v>
      </c>
      <c r="N60" s="357"/>
      <c r="O60" s="356"/>
      <c r="P60" s="353">
        <f t="shared" si="4"/>
        <v>0</v>
      </c>
      <c r="Q60" s="357"/>
      <c r="R60" s="356"/>
      <c r="S60" s="353">
        <f t="shared" si="5"/>
        <v>0</v>
      </c>
      <c r="T60" s="357"/>
      <c r="U60" s="356"/>
      <c r="V60" s="353">
        <f t="shared" si="6"/>
        <v>0</v>
      </c>
      <c r="W60" s="357"/>
      <c r="X60" s="356"/>
      <c r="Y60" s="353">
        <f t="shared" si="7"/>
        <v>0</v>
      </c>
      <c r="Z60" s="357"/>
      <c r="AA60" s="356"/>
      <c r="AB60" s="353">
        <f t="shared" si="8"/>
        <v>0</v>
      </c>
      <c r="AC60" s="357"/>
      <c r="AD60" s="356"/>
      <c r="AE60" s="353">
        <f t="shared" si="9"/>
        <v>0</v>
      </c>
      <c r="AF60" s="357"/>
      <c r="AG60" s="360">
        <f t="shared" si="11"/>
        <v>0</v>
      </c>
      <c r="AH60" s="361">
        <f t="shared" si="11"/>
        <v>0</v>
      </c>
      <c r="AI60" s="557">
        <f t="shared" si="11"/>
        <v>0</v>
      </c>
      <c r="AJ60"/>
      <c r="AK60"/>
      <c r="AL60"/>
    </row>
    <row r="61" spans="1:38" s="342" customFormat="1" ht="17.25" customHeight="1">
      <c r="A61" s="1343"/>
      <c r="B61" s="1600"/>
      <c r="C61" s="343"/>
      <c r="D61" s="353">
        <f t="shared" si="0"/>
        <v>0</v>
      </c>
      <c r="E61" s="344"/>
      <c r="F61" s="343"/>
      <c r="G61" s="353">
        <f t="shared" si="1"/>
        <v>0</v>
      </c>
      <c r="H61" s="344"/>
      <c r="I61" s="343"/>
      <c r="J61" s="353">
        <f t="shared" si="2"/>
        <v>0</v>
      </c>
      <c r="K61" s="344"/>
      <c r="L61" s="343"/>
      <c r="M61" s="353">
        <f t="shared" si="3"/>
        <v>0</v>
      </c>
      <c r="N61" s="344"/>
      <c r="O61" s="343"/>
      <c r="P61" s="353">
        <f t="shared" si="4"/>
        <v>0</v>
      </c>
      <c r="Q61" s="344"/>
      <c r="R61" s="343"/>
      <c r="S61" s="353">
        <f t="shared" si="5"/>
        <v>0</v>
      </c>
      <c r="T61" s="344"/>
      <c r="U61" s="343"/>
      <c r="V61" s="353">
        <f t="shared" si="6"/>
        <v>0</v>
      </c>
      <c r="W61" s="344"/>
      <c r="X61" s="343"/>
      <c r="Y61" s="353">
        <f t="shared" si="7"/>
        <v>0</v>
      </c>
      <c r="Z61" s="344"/>
      <c r="AA61" s="343"/>
      <c r="AB61" s="353">
        <f t="shared" si="8"/>
        <v>0</v>
      </c>
      <c r="AC61" s="344"/>
      <c r="AD61" s="343"/>
      <c r="AE61" s="353">
        <f t="shared" si="9"/>
        <v>0</v>
      </c>
      <c r="AF61" s="344"/>
      <c r="AG61" s="360">
        <f t="shared" si="11"/>
        <v>0</v>
      </c>
      <c r="AH61" s="361">
        <f t="shared" si="11"/>
        <v>0</v>
      </c>
      <c r="AI61" s="557">
        <f t="shared" si="11"/>
        <v>0</v>
      </c>
    </row>
    <row r="62" spans="1:38" s="342" customFormat="1" ht="17.25" customHeight="1">
      <c r="A62" s="1343"/>
      <c r="B62" s="1600"/>
      <c r="C62" s="343"/>
      <c r="D62" s="353">
        <f t="shared" si="0"/>
        <v>0</v>
      </c>
      <c r="E62" s="344"/>
      <c r="F62" s="356"/>
      <c r="G62" s="353">
        <f t="shared" si="1"/>
        <v>0</v>
      </c>
      <c r="H62" s="357"/>
      <c r="I62" s="356"/>
      <c r="J62" s="353">
        <f t="shared" si="2"/>
        <v>0</v>
      </c>
      <c r="K62" s="357"/>
      <c r="L62" s="356"/>
      <c r="M62" s="353">
        <f t="shared" si="3"/>
        <v>0</v>
      </c>
      <c r="N62" s="357"/>
      <c r="O62" s="356"/>
      <c r="P62" s="353">
        <f t="shared" si="4"/>
        <v>0</v>
      </c>
      <c r="Q62" s="357"/>
      <c r="R62" s="356"/>
      <c r="S62" s="353">
        <f t="shared" si="5"/>
        <v>0</v>
      </c>
      <c r="T62" s="357"/>
      <c r="U62" s="356"/>
      <c r="V62" s="353">
        <f t="shared" si="6"/>
        <v>0</v>
      </c>
      <c r="W62" s="357"/>
      <c r="X62" s="356"/>
      <c r="Y62" s="353">
        <f t="shared" si="7"/>
        <v>0</v>
      </c>
      <c r="Z62" s="357"/>
      <c r="AA62" s="356"/>
      <c r="AB62" s="353">
        <f t="shared" si="8"/>
        <v>0</v>
      </c>
      <c r="AC62" s="357"/>
      <c r="AD62" s="356"/>
      <c r="AE62" s="353">
        <f t="shared" si="9"/>
        <v>0</v>
      </c>
      <c r="AF62" s="357"/>
      <c r="AG62" s="360">
        <f t="shared" si="11"/>
        <v>0</v>
      </c>
      <c r="AH62" s="361">
        <f t="shared" si="11"/>
        <v>0</v>
      </c>
      <c r="AI62" s="557">
        <f t="shared" si="11"/>
        <v>0</v>
      </c>
      <c r="AJ62"/>
      <c r="AK62"/>
      <c r="AL62"/>
    </row>
    <row r="63" spans="1:38" s="342" customFormat="1" ht="17.25" customHeight="1">
      <c r="A63" s="1343"/>
      <c r="B63" s="1600"/>
      <c r="C63" s="343"/>
      <c r="D63" s="353">
        <f t="shared" si="0"/>
        <v>0</v>
      </c>
      <c r="E63" s="344"/>
      <c r="F63" s="343"/>
      <c r="G63" s="353">
        <f t="shared" si="1"/>
        <v>0</v>
      </c>
      <c r="H63" s="344"/>
      <c r="I63" s="343"/>
      <c r="J63" s="353">
        <f t="shared" si="2"/>
        <v>0</v>
      </c>
      <c r="K63" s="344"/>
      <c r="L63" s="343"/>
      <c r="M63" s="353">
        <f t="shared" si="3"/>
        <v>0</v>
      </c>
      <c r="N63" s="344"/>
      <c r="O63" s="343"/>
      <c r="P63" s="353">
        <f t="shared" si="4"/>
        <v>0</v>
      </c>
      <c r="Q63" s="344"/>
      <c r="R63" s="343"/>
      <c r="S63" s="353">
        <f t="shared" si="5"/>
        <v>0</v>
      </c>
      <c r="T63" s="344"/>
      <c r="U63" s="343"/>
      <c r="V63" s="353">
        <f t="shared" si="6"/>
        <v>0</v>
      </c>
      <c r="W63" s="344"/>
      <c r="X63" s="343"/>
      <c r="Y63" s="353">
        <f t="shared" si="7"/>
        <v>0</v>
      </c>
      <c r="Z63" s="344"/>
      <c r="AA63" s="343"/>
      <c r="AB63" s="353">
        <f t="shared" si="8"/>
        <v>0</v>
      </c>
      <c r="AC63" s="344"/>
      <c r="AD63" s="343"/>
      <c r="AE63" s="353">
        <f t="shared" si="9"/>
        <v>0</v>
      </c>
      <c r="AF63" s="344"/>
      <c r="AG63" s="360">
        <f t="shared" si="11"/>
        <v>0</v>
      </c>
      <c r="AH63" s="361">
        <f t="shared" si="11"/>
        <v>0</v>
      </c>
      <c r="AI63" s="557">
        <f t="shared" si="11"/>
        <v>0</v>
      </c>
    </row>
    <row r="64" spans="1:38" s="342" customFormat="1" ht="17.25" customHeight="1">
      <c r="A64" s="1343"/>
      <c r="B64" s="1600"/>
      <c r="C64" s="343"/>
      <c r="D64" s="353">
        <f t="shared" si="0"/>
        <v>0</v>
      </c>
      <c r="E64" s="344"/>
      <c r="F64" s="343"/>
      <c r="G64" s="353">
        <f t="shared" si="1"/>
        <v>0</v>
      </c>
      <c r="H64" s="344"/>
      <c r="I64" s="343"/>
      <c r="J64" s="353">
        <f t="shared" si="2"/>
        <v>0</v>
      </c>
      <c r="K64" s="344"/>
      <c r="L64" s="343"/>
      <c r="M64" s="353">
        <f t="shared" si="3"/>
        <v>0</v>
      </c>
      <c r="N64" s="344"/>
      <c r="O64" s="343"/>
      <c r="P64" s="353">
        <f t="shared" si="4"/>
        <v>0</v>
      </c>
      <c r="Q64" s="344"/>
      <c r="R64" s="343"/>
      <c r="S64" s="353">
        <f t="shared" si="5"/>
        <v>0</v>
      </c>
      <c r="T64" s="344"/>
      <c r="U64" s="343"/>
      <c r="V64" s="353">
        <f t="shared" si="6"/>
        <v>0</v>
      </c>
      <c r="W64" s="344"/>
      <c r="X64" s="343"/>
      <c r="Y64" s="353">
        <f t="shared" si="7"/>
        <v>0</v>
      </c>
      <c r="Z64" s="344"/>
      <c r="AA64" s="343"/>
      <c r="AB64" s="353">
        <f t="shared" si="8"/>
        <v>0</v>
      </c>
      <c r="AC64" s="344"/>
      <c r="AD64" s="343"/>
      <c r="AE64" s="353">
        <f t="shared" si="9"/>
        <v>0</v>
      </c>
      <c r="AF64" s="344"/>
      <c r="AG64" s="360">
        <f t="shared" ref="AG64:AI66" si="12">SUM(C64,F64,I64,L64,O64,R64,U64,X64,AA64,AD64)</f>
        <v>0</v>
      </c>
      <c r="AH64" s="361">
        <f t="shared" si="12"/>
        <v>0</v>
      </c>
      <c r="AI64" s="557">
        <f t="shared" si="12"/>
        <v>0</v>
      </c>
    </row>
    <row r="65" spans="1:37" s="342" customFormat="1" ht="17.25" customHeight="1">
      <c r="A65" s="1343"/>
      <c r="B65" s="1600"/>
      <c r="C65" s="343"/>
      <c r="D65" s="353">
        <f t="shared" si="0"/>
        <v>0</v>
      </c>
      <c r="E65" s="344"/>
      <c r="F65" s="343"/>
      <c r="G65" s="353">
        <f t="shared" si="1"/>
        <v>0</v>
      </c>
      <c r="H65" s="344"/>
      <c r="I65" s="343"/>
      <c r="J65" s="353">
        <f t="shared" si="2"/>
        <v>0</v>
      </c>
      <c r="K65" s="344"/>
      <c r="L65" s="343"/>
      <c r="M65" s="353">
        <f t="shared" si="3"/>
        <v>0</v>
      </c>
      <c r="N65" s="344"/>
      <c r="O65" s="343"/>
      <c r="P65" s="353">
        <f t="shared" si="4"/>
        <v>0</v>
      </c>
      <c r="Q65" s="344"/>
      <c r="R65" s="343"/>
      <c r="S65" s="353">
        <f t="shared" si="5"/>
        <v>0</v>
      </c>
      <c r="T65" s="344"/>
      <c r="U65" s="343"/>
      <c r="V65" s="353">
        <f t="shared" si="6"/>
        <v>0</v>
      </c>
      <c r="W65" s="344"/>
      <c r="X65" s="343"/>
      <c r="Y65" s="353">
        <f t="shared" si="7"/>
        <v>0</v>
      </c>
      <c r="Z65" s="344"/>
      <c r="AA65" s="343"/>
      <c r="AB65" s="353">
        <f t="shared" si="8"/>
        <v>0</v>
      </c>
      <c r="AC65" s="344"/>
      <c r="AD65" s="343"/>
      <c r="AE65" s="353">
        <f t="shared" si="9"/>
        <v>0</v>
      </c>
      <c r="AF65" s="344"/>
      <c r="AG65" s="360">
        <f t="shared" si="12"/>
        <v>0</v>
      </c>
      <c r="AH65" s="361">
        <f t="shared" si="12"/>
        <v>0</v>
      </c>
      <c r="AI65" s="557">
        <f t="shared" si="12"/>
        <v>0</v>
      </c>
    </row>
    <row r="66" spans="1:37" s="342" customFormat="1" ht="17.25" customHeight="1">
      <c r="A66" s="1343"/>
      <c r="B66" s="1600"/>
      <c r="C66" s="343"/>
      <c r="D66" s="353">
        <f t="shared" si="0"/>
        <v>0</v>
      </c>
      <c r="E66" s="344"/>
      <c r="F66" s="343"/>
      <c r="G66" s="353">
        <f t="shared" si="1"/>
        <v>0</v>
      </c>
      <c r="H66" s="344"/>
      <c r="I66" s="343"/>
      <c r="J66" s="353">
        <f t="shared" si="2"/>
        <v>0</v>
      </c>
      <c r="K66" s="344"/>
      <c r="L66" s="343"/>
      <c r="M66" s="353">
        <f t="shared" si="3"/>
        <v>0</v>
      </c>
      <c r="N66" s="344"/>
      <c r="O66" s="343"/>
      <c r="P66" s="353">
        <f t="shared" si="4"/>
        <v>0</v>
      </c>
      <c r="Q66" s="344"/>
      <c r="R66" s="343"/>
      <c r="S66" s="353">
        <f t="shared" si="5"/>
        <v>0</v>
      </c>
      <c r="T66" s="344"/>
      <c r="U66" s="343"/>
      <c r="V66" s="353">
        <f t="shared" si="6"/>
        <v>0</v>
      </c>
      <c r="W66" s="344"/>
      <c r="X66" s="343"/>
      <c r="Y66" s="353">
        <f t="shared" si="7"/>
        <v>0</v>
      </c>
      <c r="Z66" s="344"/>
      <c r="AA66" s="343"/>
      <c r="AB66" s="353">
        <f t="shared" si="8"/>
        <v>0</v>
      </c>
      <c r="AC66" s="344"/>
      <c r="AD66" s="343"/>
      <c r="AE66" s="353">
        <f t="shared" si="9"/>
        <v>0</v>
      </c>
      <c r="AF66" s="344"/>
      <c r="AG66" s="360">
        <f t="shared" si="12"/>
        <v>0</v>
      </c>
      <c r="AH66" s="361">
        <f t="shared" si="12"/>
        <v>0</v>
      </c>
      <c r="AI66" s="557">
        <f t="shared" si="12"/>
        <v>0</v>
      </c>
    </row>
    <row r="67" spans="1:37" s="342" customFormat="1" ht="15" customHeight="1">
      <c r="A67" s="1343"/>
      <c r="B67" s="1600"/>
      <c r="C67" s="346"/>
      <c r="D67" s="353"/>
      <c r="E67" s="347"/>
      <c r="F67" s="346"/>
      <c r="G67" s="353"/>
      <c r="H67" s="347"/>
      <c r="I67" s="346"/>
      <c r="J67" s="353"/>
      <c r="K67" s="347"/>
      <c r="L67" s="346"/>
      <c r="M67" s="353"/>
      <c r="N67" s="347"/>
      <c r="O67" s="346"/>
      <c r="P67" s="353"/>
      <c r="Q67" s="347"/>
      <c r="R67" s="346"/>
      <c r="S67" s="353"/>
      <c r="T67" s="347"/>
      <c r="U67" s="346"/>
      <c r="V67" s="353"/>
      <c r="W67" s="347"/>
      <c r="X67" s="346"/>
      <c r="Y67" s="353"/>
      <c r="Z67" s="347"/>
      <c r="AA67" s="346"/>
      <c r="AB67" s="353"/>
      <c r="AC67" s="347"/>
      <c r="AD67" s="346"/>
      <c r="AE67" s="353"/>
      <c r="AF67" s="347"/>
      <c r="AG67" s="363"/>
      <c r="AH67" s="640"/>
      <c r="AI67" s="365"/>
    </row>
    <row r="68" spans="1:37" ht="17.25" customHeight="1">
      <c r="A68" s="1345" t="s">
        <v>301</v>
      </c>
      <c r="B68" s="1602"/>
      <c r="C68" s="356">
        <f t="shared" ref="C68:AF68" si="13">ROUND(SUM(C14:C67),0)</f>
        <v>0</v>
      </c>
      <c r="D68" s="355">
        <f t="shared" si="13"/>
        <v>0</v>
      </c>
      <c r="E68" s="357">
        <f t="shared" si="13"/>
        <v>0</v>
      </c>
      <c r="F68" s="356">
        <f t="shared" si="13"/>
        <v>0</v>
      </c>
      <c r="G68" s="355">
        <f t="shared" si="13"/>
        <v>0</v>
      </c>
      <c r="H68" s="357">
        <f t="shared" si="13"/>
        <v>0</v>
      </c>
      <c r="I68" s="356">
        <f t="shared" si="13"/>
        <v>0</v>
      </c>
      <c r="J68" s="355">
        <f t="shared" si="13"/>
        <v>0</v>
      </c>
      <c r="K68" s="357">
        <f t="shared" si="13"/>
        <v>0</v>
      </c>
      <c r="L68" s="356">
        <f t="shared" si="13"/>
        <v>0</v>
      </c>
      <c r="M68" s="355">
        <f t="shared" si="13"/>
        <v>0</v>
      </c>
      <c r="N68" s="357">
        <f t="shared" si="13"/>
        <v>0</v>
      </c>
      <c r="O68" s="356">
        <f t="shared" si="13"/>
        <v>0</v>
      </c>
      <c r="P68" s="355">
        <f t="shared" si="13"/>
        <v>0</v>
      </c>
      <c r="Q68" s="357">
        <f t="shared" si="13"/>
        <v>0</v>
      </c>
      <c r="R68" s="356">
        <f t="shared" si="13"/>
        <v>0</v>
      </c>
      <c r="S68" s="355">
        <f t="shared" si="13"/>
        <v>0</v>
      </c>
      <c r="T68" s="357">
        <f t="shared" si="13"/>
        <v>0</v>
      </c>
      <c r="U68" s="356">
        <f t="shared" si="13"/>
        <v>0</v>
      </c>
      <c r="V68" s="355">
        <f t="shared" si="13"/>
        <v>0</v>
      </c>
      <c r="W68" s="357">
        <f t="shared" si="13"/>
        <v>0</v>
      </c>
      <c r="X68" s="356">
        <f t="shared" si="13"/>
        <v>0</v>
      </c>
      <c r="Y68" s="355">
        <f t="shared" si="13"/>
        <v>0</v>
      </c>
      <c r="Z68" s="357">
        <f t="shared" si="13"/>
        <v>0</v>
      </c>
      <c r="AA68" s="356">
        <f t="shared" si="13"/>
        <v>0</v>
      </c>
      <c r="AB68" s="355">
        <f t="shared" si="13"/>
        <v>0</v>
      </c>
      <c r="AC68" s="357">
        <f t="shared" si="13"/>
        <v>0</v>
      </c>
      <c r="AD68" s="356">
        <f t="shared" si="13"/>
        <v>0</v>
      </c>
      <c r="AE68" s="355">
        <f t="shared" si="13"/>
        <v>0</v>
      </c>
      <c r="AF68" s="357">
        <f t="shared" si="13"/>
        <v>0</v>
      </c>
      <c r="AG68" s="358">
        <f t="shared" ref="AG68:AI68" si="14">SUM(AG14:AG66)</f>
        <v>0</v>
      </c>
      <c r="AH68" s="359">
        <f t="shared" si="14"/>
        <v>0</v>
      </c>
      <c r="AI68" s="357">
        <f t="shared" si="14"/>
        <v>0</v>
      </c>
    </row>
    <row r="69" spans="1:37" s="342" customFormat="1" ht="17.25" customHeight="1">
      <c r="A69" s="1351"/>
      <c r="B69" s="1605"/>
      <c r="C69" s="346"/>
      <c r="D69" s="354"/>
      <c r="E69" s="347"/>
      <c r="F69" s="346"/>
      <c r="G69" s="354"/>
      <c r="H69" s="347"/>
      <c r="I69" s="346"/>
      <c r="J69" s="354"/>
      <c r="K69" s="347"/>
      <c r="L69" s="346"/>
      <c r="M69" s="354"/>
      <c r="N69" s="347"/>
      <c r="O69" s="346"/>
      <c r="P69" s="354"/>
      <c r="Q69" s="347"/>
      <c r="R69" s="346"/>
      <c r="S69" s="354"/>
      <c r="T69" s="347"/>
      <c r="U69" s="346"/>
      <c r="V69" s="354"/>
      <c r="W69" s="347"/>
      <c r="X69" s="346"/>
      <c r="Y69" s="354"/>
      <c r="Z69" s="347"/>
      <c r="AA69" s="346"/>
      <c r="AB69" s="354"/>
      <c r="AC69" s="347"/>
      <c r="AD69" s="346"/>
      <c r="AE69" s="354"/>
      <c r="AF69" s="347"/>
      <c r="AG69" s="363"/>
      <c r="AH69" s="364"/>
      <c r="AI69" s="365"/>
    </row>
    <row r="70" spans="1:37" s="342" customFormat="1" ht="17.25" customHeight="1">
      <c r="A70" s="1350" t="s">
        <v>302</v>
      </c>
      <c r="B70" s="1604"/>
      <c r="C70" s="346"/>
      <c r="D70" s="354"/>
      <c r="E70" s="347"/>
      <c r="F70" s="346"/>
      <c r="G70" s="354"/>
      <c r="H70" s="347"/>
      <c r="I70" s="346"/>
      <c r="J70" s="354"/>
      <c r="K70" s="347"/>
      <c r="L70" s="346"/>
      <c r="M70" s="354"/>
      <c r="N70" s="347"/>
      <c r="O70" s="346"/>
      <c r="P70" s="354"/>
      <c r="Q70" s="347"/>
      <c r="R70" s="346"/>
      <c r="S70" s="354"/>
      <c r="T70" s="347"/>
      <c r="U70" s="346"/>
      <c r="V70" s="354"/>
      <c r="W70" s="347"/>
      <c r="X70" s="346"/>
      <c r="Y70" s="354"/>
      <c r="Z70" s="347"/>
      <c r="AA70" s="346"/>
      <c r="AB70" s="354"/>
      <c r="AC70" s="347"/>
      <c r="AD70" s="346"/>
      <c r="AE70" s="354"/>
      <c r="AF70" s="347"/>
      <c r="AG70" s="363"/>
      <c r="AH70" s="364"/>
      <c r="AI70" s="365"/>
    </row>
    <row r="71" spans="1:37" s="342" customFormat="1" ht="17.25" customHeight="1">
      <c r="A71" s="1343"/>
      <c r="B71" s="1600"/>
      <c r="C71" s="343"/>
      <c r="D71" s="353">
        <f t="shared" ref="D71:D91" si="15">E71-C71</f>
        <v>0</v>
      </c>
      <c r="E71" s="344"/>
      <c r="F71" s="343"/>
      <c r="G71" s="353">
        <f t="shared" ref="G71:G91" si="16">H71-F71</f>
        <v>0</v>
      </c>
      <c r="H71" s="344"/>
      <c r="I71" s="343"/>
      <c r="J71" s="353">
        <f t="shared" ref="J71:J90" si="17">K71-I71</f>
        <v>0</v>
      </c>
      <c r="K71" s="344"/>
      <c r="L71" s="343"/>
      <c r="M71" s="353">
        <f t="shared" ref="M71:M91" si="18">N71-L71</f>
        <v>0</v>
      </c>
      <c r="N71" s="344"/>
      <c r="O71" s="343"/>
      <c r="P71" s="353">
        <f t="shared" ref="P71:P91" si="19">Q71-O71</f>
        <v>0</v>
      </c>
      <c r="Q71" s="344"/>
      <c r="R71" s="343"/>
      <c r="S71" s="353">
        <f t="shared" ref="S71:S91" si="20">T71-R71</f>
        <v>0</v>
      </c>
      <c r="T71" s="344"/>
      <c r="U71" s="343"/>
      <c r="V71" s="353">
        <f t="shared" ref="V71:V91" si="21">W71-U71</f>
        <v>0</v>
      </c>
      <c r="W71" s="344"/>
      <c r="X71" s="343"/>
      <c r="Y71" s="353">
        <f t="shared" ref="Y71:Y91" si="22">Z71-X71</f>
        <v>0</v>
      </c>
      <c r="Z71" s="344"/>
      <c r="AA71" s="343"/>
      <c r="AB71" s="353">
        <f t="shared" ref="AB71:AB91" si="23">AC71-AA71</f>
        <v>0</v>
      </c>
      <c r="AC71" s="344"/>
      <c r="AD71" s="343"/>
      <c r="AE71" s="353">
        <f t="shared" ref="AE71:AE91" si="24">AF71-AD71</f>
        <v>0</v>
      </c>
      <c r="AF71" s="344"/>
      <c r="AG71" s="360">
        <f t="shared" ref="AG71:AI91" si="25">SUM(C71,F71,I71,L71,O71,R71,U71,X71,AA71,AD71)</f>
        <v>0</v>
      </c>
      <c r="AH71" s="361">
        <f t="shared" si="25"/>
        <v>0</v>
      </c>
      <c r="AI71" s="557">
        <f t="shared" si="25"/>
        <v>0</v>
      </c>
      <c r="AK71" s="438"/>
    </row>
    <row r="72" spans="1:37" s="342" customFormat="1" ht="17.25" customHeight="1">
      <c r="A72" s="1343"/>
      <c r="B72" s="1600"/>
      <c r="C72" s="343"/>
      <c r="D72" s="353">
        <f t="shared" si="15"/>
        <v>0</v>
      </c>
      <c r="E72" s="344"/>
      <c r="F72" s="343"/>
      <c r="G72" s="353">
        <f t="shared" si="16"/>
        <v>0</v>
      </c>
      <c r="H72" s="344"/>
      <c r="I72" s="343"/>
      <c r="J72" s="353">
        <f t="shared" si="17"/>
        <v>0</v>
      </c>
      <c r="K72" s="344"/>
      <c r="L72" s="343"/>
      <c r="M72" s="353">
        <f t="shared" si="18"/>
        <v>0</v>
      </c>
      <c r="N72" s="344"/>
      <c r="O72" s="343"/>
      <c r="P72" s="353">
        <f t="shared" si="19"/>
        <v>0</v>
      </c>
      <c r="Q72" s="344"/>
      <c r="R72" s="343"/>
      <c r="S72" s="353">
        <f t="shared" si="20"/>
        <v>0</v>
      </c>
      <c r="T72" s="344"/>
      <c r="U72" s="343"/>
      <c r="V72" s="353">
        <f t="shared" si="21"/>
        <v>0</v>
      </c>
      <c r="W72" s="344"/>
      <c r="X72" s="343"/>
      <c r="Y72" s="353">
        <f t="shared" si="22"/>
        <v>0</v>
      </c>
      <c r="Z72" s="344"/>
      <c r="AA72" s="343"/>
      <c r="AB72" s="353">
        <f t="shared" si="23"/>
        <v>0</v>
      </c>
      <c r="AC72" s="344"/>
      <c r="AD72" s="343"/>
      <c r="AE72" s="353">
        <f t="shared" si="24"/>
        <v>0</v>
      </c>
      <c r="AF72" s="344"/>
      <c r="AG72" s="360">
        <f t="shared" si="25"/>
        <v>0</v>
      </c>
      <c r="AH72" s="361">
        <f t="shared" si="25"/>
        <v>0</v>
      </c>
      <c r="AI72" s="557">
        <f t="shared" si="25"/>
        <v>0</v>
      </c>
      <c r="AK72" s="438"/>
    </row>
    <row r="73" spans="1:37" s="342" customFormat="1" ht="17.25" customHeight="1">
      <c r="A73" s="1343"/>
      <c r="B73" s="1600"/>
      <c r="C73" s="343"/>
      <c r="D73" s="353">
        <f t="shared" si="15"/>
        <v>0</v>
      </c>
      <c r="E73" s="344"/>
      <c r="F73" s="343"/>
      <c r="G73" s="353">
        <f t="shared" si="16"/>
        <v>0</v>
      </c>
      <c r="H73" s="344"/>
      <c r="I73" s="343"/>
      <c r="J73" s="353">
        <f t="shared" si="17"/>
        <v>0</v>
      </c>
      <c r="K73" s="344"/>
      <c r="L73" s="343"/>
      <c r="M73" s="353">
        <f t="shared" si="18"/>
        <v>0</v>
      </c>
      <c r="N73" s="344"/>
      <c r="O73" s="343"/>
      <c r="P73" s="353">
        <f t="shared" si="19"/>
        <v>0</v>
      </c>
      <c r="Q73" s="344"/>
      <c r="R73" s="343"/>
      <c r="S73" s="353">
        <f t="shared" si="20"/>
        <v>0</v>
      </c>
      <c r="T73" s="344"/>
      <c r="U73" s="343"/>
      <c r="V73" s="353">
        <f t="shared" si="21"/>
        <v>0</v>
      </c>
      <c r="W73" s="344"/>
      <c r="X73" s="343"/>
      <c r="Y73" s="353">
        <f t="shared" si="22"/>
        <v>0</v>
      </c>
      <c r="Z73" s="344"/>
      <c r="AA73" s="343"/>
      <c r="AB73" s="353">
        <f t="shared" si="23"/>
        <v>0</v>
      </c>
      <c r="AC73" s="344"/>
      <c r="AD73" s="343"/>
      <c r="AE73" s="353">
        <f t="shared" si="24"/>
        <v>0</v>
      </c>
      <c r="AF73" s="344"/>
      <c r="AG73" s="360">
        <f t="shared" si="25"/>
        <v>0</v>
      </c>
      <c r="AH73" s="361">
        <f t="shared" si="25"/>
        <v>0</v>
      </c>
      <c r="AI73" s="557">
        <f t="shared" si="25"/>
        <v>0</v>
      </c>
      <c r="AK73" s="438"/>
    </row>
    <row r="74" spans="1:37" s="342" customFormat="1" ht="17.25" customHeight="1">
      <c r="A74" s="1343"/>
      <c r="B74" s="1600"/>
      <c r="C74" s="343"/>
      <c r="D74" s="353">
        <f t="shared" si="15"/>
        <v>0</v>
      </c>
      <c r="E74" s="344"/>
      <c r="F74" s="343"/>
      <c r="G74" s="353">
        <f t="shared" si="16"/>
        <v>0</v>
      </c>
      <c r="H74" s="344"/>
      <c r="I74" s="343"/>
      <c r="J74" s="353">
        <f t="shared" si="17"/>
        <v>0</v>
      </c>
      <c r="K74" s="344"/>
      <c r="L74" s="343"/>
      <c r="M74" s="353">
        <f t="shared" si="18"/>
        <v>0</v>
      </c>
      <c r="N74" s="344"/>
      <c r="O74" s="343"/>
      <c r="P74" s="353">
        <f t="shared" si="19"/>
        <v>0</v>
      </c>
      <c r="Q74" s="344"/>
      <c r="R74" s="343"/>
      <c r="S74" s="353">
        <f t="shared" si="20"/>
        <v>0</v>
      </c>
      <c r="T74" s="344"/>
      <c r="U74" s="343"/>
      <c r="V74" s="353">
        <f t="shared" si="21"/>
        <v>0</v>
      </c>
      <c r="W74" s="344"/>
      <c r="X74" s="343"/>
      <c r="Y74" s="353">
        <f t="shared" si="22"/>
        <v>0</v>
      </c>
      <c r="Z74" s="344"/>
      <c r="AA74" s="343"/>
      <c r="AB74" s="353">
        <f t="shared" si="23"/>
        <v>0</v>
      </c>
      <c r="AC74" s="344"/>
      <c r="AD74" s="343"/>
      <c r="AE74" s="353">
        <f t="shared" si="24"/>
        <v>0</v>
      </c>
      <c r="AF74" s="344"/>
      <c r="AG74" s="360">
        <f t="shared" si="25"/>
        <v>0</v>
      </c>
      <c r="AH74" s="361">
        <f t="shared" si="25"/>
        <v>0</v>
      </c>
      <c r="AI74" s="557">
        <f t="shared" si="25"/>
        <v>0</v>
      </c>
      <c r="AK74" s="438"/>
    </row>
    <row r="75" spans="1:37" s="342" customFormat="1" ht="17.25" customHeight="1">
      <c r="A75" s="1343"/>
      <c r="B75" s="1600"/>
      <c r="C75" s="343"/>
      <c r="D75" s="353">
        <f t="shared" si="15"/>
        <v>0</v>
      </c>
      <c r="E75" s="344"/>
      <c r="F75" s="343"/>
      <c r="G75" s="353">
        <f t="shared" si="16"/>
        <v>0</v>
      </c>
      <c r="H75" s="344"/>
      <c r="I75" s="343"/>
      <c r="J75" s="353">
        <f t="shared" si="17"/>
        <v>0</v>
      </c>
      <c r="K75" s="344"/>
      <c r="L75" s="343"/>
      <c r="M75" s="353">
        <f t="shared" si="18"/>
        <v>0</v>
      </c>
      <c r="N75" s="344"/>
      <c r="O75" s="343"/>
      <c r="P75" s="353">
        <f t="shared" si="19"/>
        <v>0</v>
      </c>
      <c r="Q75" s="344"/>
      <c r="R75" s="343"/>
      <c r="S75" s="353">
        <f t="shared" si="20"/>
        <v>0</v>
      </c>
      <c r="T75" s="344"/>
      <c r="U75" s="343"/>
      <c r="V75" s="353">
        <f t="shared" si="21"/>
        <v>0</v>
      </c>
      <c r="W75" s="344"/>
      <c r="X75" s="343"/>
      <c r="Y75" s="353">
        <f t="shared" si="22"/>
        <v>0</v>
      </c>
      <c r="Z75" s="344"/>
      <c r="AA75" s="343"/>
      <c r="AB75" s="353">
        <f t="shared" si="23"/>
        <v>0</v>
      </c>
      <c r="AC75" s="344"/>
      <c r="AD75" s="343"/>
      <c r="AE75" s="353">
        <f t="shared" si="24"/>
        <v>0</v>
      </c>
      <c r="AF75" s="344"/>
      <c r="AG75" s="360">
        <f t="shared" si="25"/>
        <v>0</v>
      </c>
      <c r="AH75" s="361">
        <f t="shared" si="25"/>
        <v>0</v>
      </c>
      <c r="AI75" s="557">
        <f t="shared" si="25"/>
        <v>0</v>
      </c>
      <c r="AK75" s="438"/>
    </row>
    <row r="76" spans="1:37" s="342" customFormat="1" ht="17.25" customHeight="1">
      <c r="A76" s="1343"/>
      <c r="B76" s="1600"/>
      <c r="C76" s="343"/>
      <c r="D76" s="353">
        <f t="shared" si="15"/>
        <v>0</v>
      </c>
      <c r="E76" s="344"/>
      <c r="F76" s="343"/>
      <c r="G76" s="353">
        <f t="shared" si="16"/>
        <v>0</v>
      </c>
      <c r="H76" s="344"/>
      <c r="I76" s="343"/>
      <c r="J76" s="353">
        <f t="shared" si="17"/>
        <v>0</v>
      </c>
      <c r="K76" s="344"/>
      <c r="L76" s="343"/>
      <c r="M76" s="353">
        <f t="shared" si="18"/>
        <v>0</v>
      </c>
      <c r="N76" s="344"/>
      <c r="O76" s="343"/>
      <c r="P76" s="353">
        <f t="shared" si="19"/>
        <v>0</v>
      </c>
      <c r="Q76" s="344"/>
      <c r="R76" s="343"/>
      <c r="S76" s="353">
        <f t="shared" si="20"/>
        <v>0</v>
      </c>
      <c r="T76" s="344"/>
      <c r="U76" s="343"/>
      <c r="V76" s="353">
        <f t="shared" si="21"/>
        <v>0</v>
      </c>
      <c r="W76" s="344"/>
      <c r="X76" s="343"/>
      <c r="Y76" s="353">
        <f t="shared" si="22"/>
        <v>0</v>
      </c>
      <c r="Z76" s="344"/>
      <c r="AA76" s="343"/>
      <c r="AB76" s="353">
        <f t="shared" si="23"/>
        <v>0</v>
      </c>
      <c r="AC76" s="344"/>
      <c r="AD76" s="343"/>
      <c r="AE76" s="353">
        <f t="shared" si="24"/>
        <v>0</v>
      </c>
      <c r="AF76" s="344"/>
      <c r="AG76" s="360">
        <f t="shared" si="25"/>
        <v>0</v>
      </c>
      <c r="AH76" s="361">
        <f t="shared" si="25"/>
        <v>0</v>
      </c>
      <c r="AI76" s="557">
        <f t="shared" si="25"/>
        <v>0</v>
      </c>
      <c r="AK76" s="438"/>
    </row>
    <row r="77" spans="1:37" s="342" customFormat="1" ht="17.25" customHeight="1">
      <c r="A77" s="1343"/>
      <c r="B77" s="1600"/>
      <c r="C77" s="343"/>
      <c r="D77" s="353">
        <f t="shared" si="15"/>
        <v>0</v>
      </c>
      <c r="E77" s="344"/>
      <c r="F77" s="343"/>
      <c r="G77" s="353">
        <f t="shared" si="16"/>
        <v>0</v>
      </c>
      <c r="H77" s="344"/>
      <c r="I77" s="343"/>
      <c r="J77" s="353">
        <f t="shared" si="17"/>
        <v>0</v>
      </c>
      <c r="K77" s="344"/>
      <c r="L77" s="343"/>
      <c r="M77" s="353">
        <f t="shared" si="18"/>
        <v>0</v>
      </c>
      <c r="N77" s="344"/>
      <c r="O77" s="343"/>
      <c r="P77" s="353">
        <f t="shared" si="19"/>
        <v>0</v>
      </c>
      <c r="Q77" s="344"/>
      <c r="R77" s="343"/>
      <c r="S77" s="353">
        <f t="shared" si="20"/>
        <v>0</v>
      </c>
      <c r="T77" s="344"/>
      <c r="U77" s="343"/>
      <c r="V77" s="353">
        <f t="shared" si="21"/>
        <v>0</v>
      </c>
      <c r="W77" s="344"/>
      <c r="X77" s="343"/>
      <c r="Y77" s="353">
        <f t="shared" si="22"/>
        <v>0</v>
      </c>
      <c r="Z77" s="344"/>
      <c r="AA77" s="343"/>
      <c r="AB77" s="353">
        <f t="shared" si="23"/>
        <v>0</v>
      </c>
      <c r="AC77" s="344"/>
      <c r="AD77" s="343"/>
      <c r="AE77" s="353">
        <f t="shared" si="24"/>
        <v>0</v>
      </c>
      <c r="AF77" s="344"/>
      <c r="AG77" s="360">
        <f t="shared" si="25"/>
        <v>0</v>
      </c>
      <c r="AH77" s="361">
        <f t="shared" si="25"/>
        <v>0</v>
      </c>
      <c r="AI77" s="557">
        <f t="shared" si="25"/>
        <v>0</v>
      </c>
      <c r="AK77" s="438"/>
    </row>
    <row r="78" spans="1:37" s="342" customFormat="1" ht="17.25" customHeight="1">
      <c r="A78" s="1343"/>
      <c r="B78" s="1600"/>
      <c r="C78" s="343"/>
      <c r="D78" s="353">
        <f t="shared" si="15"/>
        <v>0</v>
      </c>
      <c r="E78" s="344"/>
      <c r="F78" s="343"/>
      <c r="G78" s="353">
        <f t="shared" si="16"/>
        <v>0</v>
      </c>
      <c r="H78" s="344"/>
      <c r="I78" s="343"/>
      <c r="J78" s="353">
        <f t="shared" si="17"/>
        <v>0</v>
      </c>
      <c r="K78" s="344"/>
      <c r="L78" s="343"/>
      <c r="M78" s="353">
        <f t="shared" si="18"/>
        <v>0</v>
      </c>
      <c r="N78" s="344"/>
      <c r="O78" s="343"/>
      <c r="P78" s="353">
        <f t="shared" si="19"/>
        <v>0</v>
      </c>
      <c r="Q78" s="344"/>
      <c r="R78" s="343"/>
      <c r="S78" s="353">
        <f t="shared" si="20"/>
        <v>0</v>
      </c>
      <c r="T78" s="344"/>
      <c r="U78" s="343"/>
      <c r="V78" s="353">
        <f t="shared" si="21"/>
        <v>0</v>
      </c>
      <c r="W78" s="344"/>
      <c r="X78" s="343"/>
      <c r="Y78" s="353">
        <f t="shared" si="22"/>
        <v>0</v>
      </c>
      <c r="Z78" s="344"/>
      <c r="AA78" s="343"/>
      <c r="AB78" s="353">
        <f t="shared" si="23"/>
        <v>0</v>
      </c>
      <c r="AC78" s="344"/>
      <c r="AD78" s="343"/>
      <c r="AE78" s="353">
        <f t="shared" si="24"/>
        <v>0</v>
      </c>
      <c r="AF78" s="344"/>
      <c r="AG78" s="360">
        <f t="shared" si="25"/>
        <v>0</v>
      </c>
      <c r="AH78" s="361">
        <f t="shared" si="25"/>
        <v>0</v>
      </c>
      <c r="AI78" s="557">
        <f t="shared" si="25"/>
        <v>0</v>
      </c>
      <c r="AK78" s="438"/>
    </row>
    <row r="79" spans="1:37" s="342" customFormat="1" ht="17.25" customHeight="1">
      <c r="A79" s="1343"/>
      <c r="B79" s="1600"/>
      <c r="C79" s="343"/>
      <c r="D79" s="353">
        <f t="shared" si="15"/>
        <v>0</v>
      </c>
      <c r="E79" s="344"/>
      <c r="F79" s="343"/>
      <c r="G79" s="353">
        <f t="shared" si="16"/>
        <v>0</v>
      </c>
      <c r="H79" s="344"/>
      <c r="I79" s="343"/>
      <c r="J79" s="353">
        <f t="shared" si="17"/>
        <v>0</v>
      </c>
      <c r="K79" s="344"/>
      <c r="L79" s="343"/>
      <c r="M79" s="353">
        <f t="shared" si="18"/>
        <v>0</v>
      </c>
      <c r="N79" s="344"/>
      <c r="O79" s="343"/>
      <c r="P79" s="353">
        <f t="shared" si="19"/>
        <v>0</v>
      </c>
      <c r="Q79" s="344"/>
      <c r="R79" s="343"/>
      <c r="S79" s="353">
        <f t="shared" si="20"/>
        <v>0</v>
      </c>
      <c r="T79" s="344"/>
      <c r="U79" s="343"/>
      <c r="V79" s="353">
        <f t="shared" si="21"/>
        <v>0</v>
      </c>
      <c r="W79" s="344"/>
      <c r="X79" s="343"/>
      <c r="Y79" s="353">
        <f t="shared" si="22"/>
        <v>0</v>
      </c>
      <c r="Z79" s="344"/>
      <c r="AA79" s="343"/>
      <c r="AB79" s="353">
        <f t="shared" si="23"/>
        <v>0</v>
      </c>
      <c r="AC79" s="344"/>
      <c r="AD79" s="343"/>
      <c r="AE79" s="353">
        <f t="shared" si="24"/>
        <v>0</v>
      </c>
      <c r="AF79" s="344"/>
      <c r="AG79" s="360">
        <f t="shared" si="25"/>
        <v>0</v>
      </c>
      <c r="AH79" s="361">
        <f t="shared" si="25"/>
        <v>0</v>
      </c>
      <c r="AI79" s="557">
        <f t="shared" si="25"/>
        <v>0</v>
      </c>
      <c r="AK79" s="438"/>
    </row>
    <row r="80" spans="1:37" s="342" customFormat="1" ht="17.25" customHeight="1">
      <c r="A80" s="1343"/>
      <c r="B80" s="1600"/>
      <c r="C80" s="343"/>
      <c r="D80" s="353">
        <f t="shared" si="15"/>
        <v>0</v>
      </c>
      <c r="E80" s="344"/>
      <c r="F80" s="343"/>
      <c r="G80" s="353">
        <f t="shared" si="16"/>
        <v>0</v>
      </c>
      <c r="H80" s="344"/>
      <c r="I80" s="343"/>
      <c r="J80" s="353">
        <f t="shared" si="17"/>
        <v>0</v>
      </c>
      <c r="K80" s="344"/>
      <c r="L80" s="343"/>
      <c r="M80" s="353">
        <f t="shared" si="18"/>
        <v>0</v>
      </c>
      <c r="N80" s="344"/>
      <c r="O80" s="343"/>
      <c r="P80" s="353">
        <f t="shared" si="19"/>
        <v>0</v>
      </c>
      <c r="Q80" s="344"/>
      <c r="R80" s="343"/>
      <c r="S80" s="353">
        <f t="shared" si="20"/>
        <v>0</v>
      </c>
      <c r="T80" s="344"/>
      <c r="U80" s="343"/>
      <c r="V80" s="353">
        <f t="shared" si="21"/>
        <v>0</v>
      </c>
      <c r="W80" s="344"/>
      <c r="X80" s="343"/>
      <c r="Y80" s="353">
        <f t="shared" si="22"/>
        <v>0</v>
      </c>
      <c r="Z80" s="344"/>
      <c r="AA80" s="343"/>
      <c r="AB80" s="353">
        <f t="shared" si="23"/>
        <v>0</v>
      </c>
      <c r="AC80" s="344"/>
      <c r="AD80" s="343"/>
      <c r="AE80" s="353">
        <f t="shared" si="24"/>
        <v>0</v>
      </c>
      <c r="AF80" s="344"/>
      <c r="AG80" s="360">
        <f t="shared" si="25"/>
        <v>0</v>
      </c>
      <c r="AH80" s="361">
        <f t="shared" si="25"/>
        <v>0</v>
      </c>
      <c r="AI80" s="557">
        <f t="shared" si="25"/>
        <v>0</v>
      </c>
      <c r="AK80" s="438"/>
    </row>
    <row r="81" spans="1:38" s="342" customFormat="1" ht="17.25" customHeight="1">
      <c r="A81" s="1348" t="s">
        <v>303</v>
      </c>
      <c r="B81" s="1601"/>
      <c r="C81" s="381"/>
      <c r="D81" s="387"/>
      <c r="E81" s="382"/>
      <c r="F81" s="381"/>
      <c r="G81" s="387"/>
      <c r="H81" s="434"/>
      <c r="I81" s="381"/>
      <c r="J81" s="387"/>
      <c r="K81" s="434"/>
      <c r="L81" s="381"/>
      <c r="M81" s="387"/>
      <c r="N81" s="434"/>
      <c r="O81" s="381"/>
      <c r="P81" s="387"/>
      <c r="Q81" s="434"/>
      <c r="R81" s="381"/>
      <c r="S81" s="387"/>
      <c r="T81" s="434"/>
      <c r="U81" s="381"/>
      <c r="V81" s="387"/>
      <c r="W81" s="434"/>
      <c r="X81" s="381"/>
      <c r="Y81" s="387"/>
      <c r="Z81" s="434"/>
      <c r="AA81" s="381"/>
      <c r="AB81" s="387"/>
      <c r="AC81" s="434"/>
      <c r="AD81" s="381"/>
      <c r="AE81" s="387"/>
      <c r="AF81" s="434"/>
      <c r="AG81" s="360"/>
      <c r="AH81" s="388"/>
      <c r="AI81" s="433"/>
      <c r="AJ81"/>
      <c r="AK81"/>
      <c r="AL81"/>
    </row>
    <row r="82" spans="1:38" s="342" customFormat="1" ht="17.25" customHeight="1">
      <c r="A82" s="1343"/>
      <c r="B82" s="1600"/>
      <c r="C82" s="343"/>
      <c r="D82" s="353">
        <f t="shared" si="15"/>
        <v>0</v>
      </c>
      <c r="E82" s="344"/>
      <c r="F82" s="343"/>
      <c r="G82" s="353">
        <f t="shared" si="16"/>
        <v>0</v>
      </c>
      <c r="H82" s="344"/>
      <c r="I82" s="343"/>
      <c r="J82" s="353">
        <f t="shared" si="17"/>
        <v>0</v>
      </c>
      <c r="K82" s="344"/>
      <c r="L82" s="343"/>
      <c r="M82" s="353">
        <f t="shared" si="18"/>
        <v>0</v>
      </c>
      <c r="N82" s="344"/>
      <c r="O82" s="343"/>
      <c r="P82" s="353">
        <f t="shared" si="19"/>
        <v>0</v>
      </c>
      <c r="Q82" s="344"/>
      <c r="R82" s="343"/>
      <c r="S82" s="353">
        <f t="shared" si="20"/>
        <v>0</v>
      </c>
      <c r="T82" s="344"/>
      <c r="U82" s="343"/>
      <c r="V82" s="353">
        <f t="shared" si="21"/>
        <v>0</v>
      </c>
      <c r="W82" s="344"/>
      <c r="X82" s="343"/>
      <c r="Y82" s="353">
        <f t="shared" si="22"/>
        <v>0</v>
      </c>
      <c r="Z82" s="344"/>
      <c r="AA82" s="343"/>
      <c r="AB82" s="353">
        <f t="shared" si="23"/>
        <v>0</v>
      </c>
      <c r="AC82" s="344"/>
      <c r="AD82" s="343"/>
      <c r="AE82" s="353">
        <f t="shared" si="24"/>
        <v>0</v>
      </c>
      <c r="AF82" s="344"/>
      <c r="AG82" s="360">
        <f t="shared" si="25"/>
        <v>0</v>
      </c>
      <c r="AH82" s="361">
        <f t="shared" si="25"/>
        <v>0</v>
      </c>
      <c r="AI82" s="557">
        <f t="shared" si="25"/>
        <v>0</v>
      </c>
      <c r="AK82" s="438"/>
    </row>
    <row r="83" spans="1:38" s="342" customFormat="1" ht="17.25" customHeight="1">
      <c r="A83" s="1343"/>
      <c r="B83" s="1600"/>
      <c r="C83" s="343"/>
      <c r="D83" s="353">
        <f t="shared" si="15"/>
        <v>0</v>
      </c>
      <c r="E83" s="344"/>
      <c r="F83" s="343"/>
      <c r="G83" s="353">
        <f t="shared" si="16"/>
        <v>0</v>
      </c>
      <c r="H83" s="344"/>
      <c r="I83" s="343"/>
      <c r="J83" s="353">
        <f t="shared" si="17"/>
        <v>0</v>
      </c>
      <c r="K83" s="344"/>
      <c r="L83" s="343"/>
      <c r="M83" s="353">
        <f t="shared" si="18"/>
        <v>0</v>
      </c>
      <c r="N83" s="344"/>
      <c r="O83" s="343"/>
      <c r="P83" s="353">
        <f t="shared" si="19"/>
        <v>0</v>
      </c>
      <c r="Q83" s="344"/>
      <c r="R83" s="343"/>
      <c r="S83" s="353">
        <f t="shared" si="20"/>
        <v>0</v>
      </c>
      <c r="T83" s="344"/>
      <c r="U83" s="343"/>
      <c r="V83" s="353">
        <f t="shared" si="21"/>
        <v>0</v>
      </c>
      <c r="W83" s="344"/>
      <c r="X83" s="343"/>
      <c r="Y83" s="353">
        <f t="shared" si="22"/>
        <v>0</v>
      </c>
      <c r="Z83" s="344"/>
      <c r="AA83" s="343"/>
      <c r="AB83" s="353">
        <f t="shared" si="23"/>
        <v>0</v>
      </c>
      <c r="AC83" s="344"/>
      <c r="AD83" s="343"/>
      <c r="AE83" s="353">
        <f t="shared" si="24"/>
        <v>0</v>
      </c>
      <c r="AF83" s="344"/>
      <c r="AG83" s="360">
        <f t="shared" si="25"/>
        <v>0</v>
      </c>
      <c r="AH83" s="361">
        <f t="shared" si="25"/>
        <v>0</v>
      </c>
      <c r="AI83" s="557">
        <f t="shared" si="25"/>
        <v>0</v>
      </c>
      <c r="AK83" s="438"/>
    </row>
    <row r="84" spans="1:38" s="342" customFormat="1" ht="17.25" customHeight="1">
      <c r="A84" s="1343"/>
      <c r="B84" s="1600"/>
      <c r="C84" s="343"/>
      <c r="D84" s="353">
        <f t="shared" si="15"/>
        <v>0</v>
      </c>
      <c r="E84" s="344"/>
      <c r="F84" s="343"/>
      <c r="G84" s="353">
        <f t="shared" si="16"/>
        <v>0</v>
      </c>
      <c r="H84" s="344"/>
      <c r="I84" s="343"/>
      <c r="J84" s="353">
        <f t="shared" si="17"/>
        <v>0</v>
      </c>
      <c r="K84" s="344"/>
      <c r="L84" s="343"/>
      <c r="M84" s="353">
        <f t="shared" si="18"/>
        <v>0</v>
      </c>
      <c r="N84" s="344"/>
      <c r="O84" s="343"/>
      <c r="P84" s="353">
        <f t="shared" si="19"/>
        <v>0</v>
      </c>
      <c r="Q84" s="344"/>
      <c r="R84" s="343"/>
      <c r="S84" s="353">
        <f t="shared" si="20"/>
        <v>0</v>
      </c>
      <c r="T84" s="344"/>
      <c r="U84" s="343"/>
      <c r="V84" s="353">
        <f t="shared" si="21"/>
        <v>0</v>
      </c>
      <c r="W84" s="344"/>
      <c r="X84" s="343"/>
      <c r="Y84" s="353">
        <f t="shared" si="22"/>
        <v>0</v>
      </c>
      <c r="Z84" s="344"/>
      <c r="AA84" s="343"/>
      <c r="AB84" s="353">
        <f t="shared" si="23"/>
        <v>0</v>
      </c>
      <c r="AC84" s="344"/>
      <c r="AD84" s="343"/>
      <c r="AE84" s="353">
        <f t="shared" si="24"/>
        <v>0</v>
      </c>
      <c r="AF84" s="344"/>
      <c r="AG84" s="360">
        <f t="shared" si="25"/>
        <v>0</v>
      </c>
      <c r="AH84" s="361">
        <f t="shared" si="25"/>
        <v>0</v>
      </c>
      <c r="AI84" s="557">
        <f t="shared" si="25"/>
        <v>0</v>
      </c>
      <c r="AK84" s="438"/>
    </row>
    <row r="85" spans="1:38" s="342" customFormat="1" ht="17.25" customHeight="1">
      <c r="A85" s="1343"/>
      <c r="B85" s="1600"/>
      <c r="C85" s="343"/>
      <c r="D85" s="353">
        <f t="shared" si="15"/>
        <v>0</v>
      </c>
      <c r="E85" s="344"/>
      <c r="F85" s="343"/>
      <c r="G85" s="353">
        <f t="shared" si="16"/>
        <v>0</v>
      </c>
      <c r="H85" s="344"/>
      <c r="I85" s="343"/>
      <c r="J85" s="353">
        <f t="shared" si="17"/>
        <v>0</v>
      </c>
      <c r="K85" s="344"/>
      <c r="L85" s="343"/>
      <c r="M85" s="353">
        <f t="shared" si="18"/>
        <v>0</v>
      </c>
      <c r="N85" s="344"/>
      <c r="O85" s="343"/>
      <c r="P85" s="353">
        <f t="shared" si="19"/>
        <v>0</v>
      </c>
      <c r="Q85" s="344"/>
      <c r="R85" s="343"/>
      <c r="S85" s="353">
        <f t="shared" si="20"/>
        <v>0</v>
      </c>
      <c r="T85" s="344"/>
      <c r="U85" s="343"/>
      <c r="V85" s="353">
        <f t="shared" si="21"/>
        <v>0</v>
      </c>
      <c r="W85" s="344"/>
      <c r="X85" s="343"/>
      <c r="Y85" s="353">
        <f t="shared" si="22"/>
        <v>0</v>
      </c>
      <c r="Z85" s="344"/>
      <c r="AA85" s="343"/>
      <c r="AB85" s="353">
        <f t="shared" si="23"/>
        <v>0</v>
      </c>
      <c r="AC85" s="344"/>
      <c r="AD85" s="343"/>
      <c r="AE85" s="353">
        <f t="shared" si="24"/>
        <v>0</v>
      </c>
      <c r="AF85" s="344"/>
      <c r="AG85" s="360">
        <f t="shared" si="25"/>
        <v>0</v>
      </c>
      <c r="AH85" s="361">
        <f t="shared" si="25"/>
        <v>0</v>
      </c>
      <c r="AI85" s="557">
        <f t="shared" si="25"/>
        <v>0</v>
      </c>
      <c r="AK85" s="438"/>
    </row>
    <row r="86" spans="1:38" s="342" customFormat="1" ht="17.25" customHeight="1">
      <c r="A86" s="1343"/>
      <c r="B86" s="1600"/>
      <c r="C86" s="343"/>
      <c r="D86" s="353">
        <f t="shared" si="15"/>
        <v>0</v>
      </c>
      <c r="E86" s="344"/>
      <c r="F86" s="343"/>
      <c r="G86" s="353">
        <f t="shared" si="16"/>
        <v>0</v>
      </c>
      <c r="H86" s="344"/>
      <c r="I86" s="343"/>
      <c r="J86" s="353">
        <f t="shared" si="17"/>
        <v>0</v>
      </c>
      <c r="K86" s="344"/>
      <c r="L86" s="343"/>
      <c r="M86" s="353">
        <f t="shared" si="18"/>
        <v>0</v>
      </c>
      <c r="N86" s="344"/>
      <c r="O86" s="343"/>
      <c r="P86" s="353">
        <f t="shared" si="19"/>
        <v>0</v>
      </c>
      <c r="Q86" s="344"/>
      <c r="R86" s="343"/>
      <c r="S86" s="353">
        <f t="shared" si="20"/>
        <v>0</v>
      </c>
      <c r="T86" s="344"/>
      <c r="U86" s="343"/>
      <c r="V86" s="353">
        <f t="shared" si="21"/>
        <v>0</v>
      </c>
      <c r="W86" s="344"/>
      <c r="X86" s="343"/>
      <c r="Y86" s="353">
        <f t="shared" si="22"/>
        <v>0</v>
      </c>
      <c r="Z86" s="344"/>
      <c r="AA86" s="343"/>
      <c r="AB86" s="353">
        <f t="shared" si="23"/>
        <v>0</v>
      </c>
      <c r="AC86" s="344"/>
      <c r="AD86" s="343"/>
      <c r="AE86" s="353">
        <f t="shared" si="24"/>
        <v>0</v>
      </c>
      <c r="AF86" s="344"/>
      <c r="AG86" s="360">
        <f t="shared" si="25"/>
        <v>0</v>
      </c>
      <c r="AH86" s="361">
        <f t="shared" si="25"/>
        <v>0</v>
      </c>
      <c r="AI86" s="557">
        <f t="shared" si="25"/>
        <v>0</v>
      </c>
      <c r="AK86" s="438"/>
    </row>
    <row r="87" spans="1:38" s="342" customFormat="1" ht="17.25" customHeight="1">
      <c r="A87" s="1343"/>
      <c r="B87" s="1600"/>
      <c r="C87" s="343"/>
      <c r="D87" s="353">
        <f t="shared" si="15"/>
        <v>0</v>
      </c>
      <c r="E87" s="344"/>
      <c r="F87" s="343"/>
      <c r="G87" s="353">
        <f t="shared" si="16"/>
        <v>0</v>
      </c>
      <c r="H87" s="344"/>
      <c r="I87" s="343"/>
      <c r="J87" s="353">
        <f t="shared" si="17"/>
        <v>0</v>
      </c>
      <c r="K87" s="344"/>
      <c r="L87" s="343"/>
      <c r="M87" s="353">
        <f t="shared" si="18"/>
        <v>0</v>
      </c>
      <c r="N87" s="344"/>
      <c r="O87" s="343"/>
      <c r="P87" s="353">
        <f t="shared" si="19"/>
        <v>0</v>
      </c>
      <c r="Q87" s="344"/>
      <c r="R87" s="343"/>
      <c r="S87" s="353">
        <f t="shared" si="20"/>
        <v>0</v>
      </c>
      <c r="T87" s="344"/>
      <c r="U87" s="343"/>
      <c r="V87" s="353">
        <f t="shared" si="21"/>
        <v>0</v>
      </c>
      <c r="W87" s="344"/>
      <c r="X87" s="343"/>
      <c r="Y87" s="353">
        <f t="shared" si="22"/>
        <v>0</v>
      </c>
      <c r="Z87" s="344"/>
      <c r="AA87" s="343"/>
      <c r="AB87" s="353">
        <f t="shared" si="23"/>
        <v>0</v>
      </c>
      <c r="AC87" s="344"/>
      <c r="AD87" s="343"/>
      <c r="AE87" s="353">
        <f t="shared" si="24"/>
        <v>0</v>
      </c>
      <c r="AF87" s="344"/>
      <c r="AG87" s="360">
        <f t="shared" si="25"/>
        <v>0</v>
      </c>
      <c r="AH87" s="361">
        <f t="shared" si="25"/>
        <v>0</v>
      </c>
      <c r="AI87" s="557">
        <f t="shared" si="25"/>
        <v>0</v>
      </c>
      <c r="AK87" s="438"/>
      <c r="AL87" s="345"/>
    </row>
    <row r="88" spans="1:38" s="342" customFormat="1" ht="17.25" customHeight="1">
      <c r="A88" s="1343"/>
      <c r="B88" s="1600"/>
      <c r="C88" s="343"/>
      <c r="D88" s="353">
        <f t="shared" si="15"/>
        <v>0</v>
      </c>
      <c r="E88" s="344"/>
      <c r="F88" s="343"/>
      <c r="G88" s="353">
        <f t="shared" si="16"/>
        <v>0</v>
      </c>
      <c r="H88" s="344"/>
      <c r="I88" s="343"/>
      <c r="J88" s="353">
        <f t="shared" si="17"/>
        <v>0</v>
      </c>
      <c r="K88" s="344"/>
      <c r="L88" s="343"/>
      <c r="M88" s="353">
        <f t="shared" si="18"/>
        <v>0</v>
      </c>
      <c r="N88" s="344"/>
      <c r="O88" s="343"/>
      <c r="P88" s="353">
        <f t="shared" si="19"/>
        <v>0</v>
      </c>
      <c r="Q88" s="344"/>
      <c r="R88" s="343"/>
      <c r="S88" s="353">
        <f t="shared" si="20"/>
        <v>0</v>
      </c>
      <c r="T88" s="344"/>
      <c r="U88" s="343"/>
      <c r="V88" s="353">
        <f t="shared" si="21"/>
        <v>0</v>
      </c>
      <c r="W88" s="344"/>
      <c r="X88" s="343"/>
      <c r="Y88" s="353">
        <f t="shared" si="22"/>
        <v>0</v>
      </c>
      <c r="Z88" s="344"/>
      <c r="AA88" s="343"/>
      <c r="AB88" s="353">
        <f t="shared" si="23"/>
        <v>0</v>
      </c>
      <c r="AC88" s="344"/>
      <c r="AD88" s="343"/>
      <c r="AE88" s="353">
        <f t="shared" si="24"/>
        <v>0</v>
      </c>
      <c r="AF88" s="344"/>
      <c r="AG88" s="360">
        <f t="shared" si="25"/>
        <v>0</v>
      </c>
      <c r="AH88" s="361">
        <f t="shared" si="25"/>
        <v>0</v>
      </c>
      <c r="AI88" s="557">
        <f t="shared" si="25"/>
        <v>0</v>
      </c>
    </row>
    <row r="89" spans="1:38" s="342" customFormat="1" ht="17.25" customHeight="1">
      <c r="A89" s="1343"/>
      <c r="B89" s="1600"/>
      <c r="C89" s="343"/>
      <c r="D89" s="353">
        <f t="shared" si="15"/>
        <v>0</v>
      </c>
      <c r="E89" s="344"/>
      <c r="F89" s="343"/>
      <c r="G89" s="353">
        <f t="shared" si="16"/>
        <v>0</v>
      </c>
      <c r="H89" s="344"/>
      <c r="I89" s="343"/>
      <c r="J89" s="353">
        <f>K89-I89</f>
        <v>0</v>
      </c>
      <c r="K89" s="344"/>
      <c r="L89" s="343"/>
      <c r="M89" s="353">
        <f t="shared" si="18"/>
        <v>0</v>
      </c>
      <c r="N89" s="344"/>
      <c r="O89" s="343"/>
      <c r="P89" s="353">
        <f t="shared" si="19"/>
        <v>0</v>
      </c>
      <c r="Q89" s="344"/>
      <c r="R89" s="343"/>
      <c r="S89" s="353">
        <f t="shared" si="20"/>
        <v>0</v>
      </c>
      <c r="T89" s="344"/>
      <c r="U89" s="343"/>
      <c r="V89" s="353">
        <f t="shared" si="21"/>
        <v>0</v>
      </c>
      <c r="W89" s="344"/>
      <c r="X89" s="343"/>
      <c r="Y89" s="353">
        <f t="shared" si="22"/>
        <v>0</v>
      </c>
      <c r="Z89" s="344"/>
      <c r="AA89" s="343"/>
      <c r="AB89" s="353">
        <f t="shared" si="23"/>
        <v>0</v>
      </c>
      <c r="AC89" s="344"/>
      <c r="AD89" s="343"/>
      <c r="AE89" s="353">
        <f t="shared" si="24"/>
        <v>0</v>
      </c>
      <c r="AF89" s="344"/>
      <c r="AG89" s="360">
        <f t="shared" si="25"/>
        <v>0</v>
      </c>
      <c r="AH89" s="361">
        <f t="shared" si="25"/>
        <v>0</v>
      </c>
      <c r="AI89" s="557">
        <f t="shared" si="25"/>
        <v>0</v>
      </c>
    </row>
    <row r="90" spans="1:38" s="342" customFormat="1" ht="17.25" customHeight="1">
      <c r="A90" s="1343"/>
      <c r="B90" s="1600"/>
      <c r="C90" s="343"/>
      <c r="D90" s="353">
        <f t="shared" si="15"/>
        <v>0</v>
      </c>
      <c r="E90" s="344"/>
      <c r="F90" s="343"/>
      <c r="G90" s="353">
        <f t="shared" si="16"/>
        <v>0</v>
      </c>
      <c r="H90" s="344"/>
      <c r="I90" s="343"/>
      <c r="J90" s="353">
        <f t="shared" si="17"/>
        <v>0</v>
      </c>
      <c r="K90" s="344"/>
      <c r="L90" s="343"/>
      <c r="M90" s="353">
        <f t="shared" si="18"/>
        <v>0</v>
      </c>
      <c r="N90" s="344"/>
      <c r="O90" s="343"/>
      <c r="P90" s="353">
        <f t="shared" si="19"/>
        <v>0</v>
      </c>
      <c r="Q90" s="344"/>
      <c r="R90" s="343"/>
      <c r="S90" s="353">
        <f t="shared" si="20"/>
        <v>0</v>
      </c>
      <c r="T90" s="344"/>
      <c r="U90" s="343"/>
      <c r="V90" s="353">
        <f t="shared" si="21"/>
        <v>0</v>
      </c>
      <c r="W90" s="344"/>
      <c r="X90" s="343"/>
      <c r="Y90" s="353">
        <f t="shared" si="22"/>
        <v>0</v>
      </c>
      <c r="Z90" s="344"/>
      <c r="AA90" s="343"/>
      <c r="AB90" s="353">
        <f t="shared" si="23"/>
        <v>0</v>
      </c>
      <c r="AC90" s="344"/>
      <c r="AD90" s="343"/>
      <c r="AE90" s="353">
        <f t="shared" si="24"/>
        <v>0</v>
      </c>
      <c r="AF90" s="344"/>
      <c r="AG90" s="360">
        <f t="shared" si="25"/>
        <v>0</v>
      </c>
      <c r="AH90" s="361">
        <f t="shared" si="25"/>
        <v>0</v>
      </c>
      <c r="AI90" s="557">
        <f t="shared" si="25"/>
        <v>0</v>
      </c>
    </row>
    <row r="91" spans="1:38" s="342" customFormat="1" ht="17.25" customHeight="1">
      <c r="A91" s="1343" t="s">
        <v>304</v>
      </c>
      <c r="B91" s="1600"/>
      <c r="C91" s="356">
        <f>IF(C82&lt;25000,C82*C125,25000*C125)+IF(C83&lt;25000,C83*C125,25000*C125)+IF(C84&lt;25000,C84*C125,25000*C125)+IF(C85&lt;25000,C85*C125,25000*C125)+IF(C86&lt;25000,C86*C125,25000*C125)+IF(C87&lt;25000,C87*C125,25000*C125)+IF(C88&lt;25000,C88*C125,25000*C125)+IF(C89&lt;25000,C89*C125,25000*C125)+IF(C90&lt;25000,C90*C125,25000*C125)</f>
        <v>0</v>
      </c>
      <c r="D91" s="353">
        <f t="shared" si="15"/>
        <v>0</v>
      </c>
      <c r="E91" s="619">
        <f>IF(E82&lt;25000,E82*E125,25000*E125)+IF(E83&lt;25000,E83*E125,25000*E125)+IF(E84&lt;25000,E84*E125,25000*E125)+IF(E85&lt;25000,E85*E125,25000*E125)+IF(E86&lt;25000,E86*E125,25000*E125)+IF(E87&lt;25000,E87*E125,25000*E125)+IF(E88&lt;25000,E88*E125,25000*E125)+IF(E89&lt;25000,E89*E125,25000*E125)+IF(E90&lt;25000,E90*E125,25000*E125)</f>
        <v>0</v>
      </c>
      <c r="F91" s="356">
        <f>IF(F82&lt;25000,F82*F125,25000*F125)+IF(F83&lt;25000,F83*F125,25000*F125)+IF(F84&lt;25000,F84*F125,25000*F125)+IF(F85&lt;25000,F85*F125,25000*F125)+IF(F86&lt;25000,F86*F125,25000*F125)+IF(F87&lt;25000,F87*F125,25000*F125)+IF(F88&lt;25000,F88*F125,25000*F125)+IF(F89&lt;25000,F89*F125,25000*F125)+IF(F90&lt;25000,F90*F125,25000*F125)</f>
        <v>0</v>
      </c>
      <c r="G91" s="359">
        <f t="shared" si="16"/>
        <v>0</v>
      </c>
      <c r="H91" s="357">
        <f>IF(H82&lt;25000,H82*H125,25000*H125)+IF(H83&lt;25000,H83*H125,25000*H125)+IF(H84&lt;25000,H84*H125,25000*H125)+IF(H85&lt;25000,H85*H125,25000*H125)+IF(H86&lt;25000,H86*H125,25000*H125)+IF(H87&lt;25000,H87*H125,25000*H125)+IF(H88&lt;25000,H88*H125,25000*H125)+IF(H89&lt;25000,H89*H125,25000*H125)+IF(H90&lt;25000,H90*H125,25000*H125)</f>
        <v>0</v>
      </c>
      <c r="I91" s="356">
        <f>IF(I82&lt;25000,I82*I125,25000*I125)+IF(I83&lt;25000,I83*I125,25000*I125)+IF(I84&lt;25000,I84*I125,25000*I125)+IF(I85&lt;25000,I85*I125,25000*I125)+IF(I86&lt;25000,I86*I125,25000*I125)+IF(I87&lt;25000,I87*I125,25000*I125)+IF(I88&lt;25000,I88*I125,25000*I125)+IF(I89&lt;25000,I89*I125,25000*I125)+IF(I90&lt;25000,I90*I125,25000*I125)</f>
        <v>0</v>
      </c>
      <c r="J91" s="359">
        <f>K91-I91</f>
        <v>0</v>
      </c>
      <c r="K91" s="357">
        <f>IF(K82&lt;25000,K82*K125,25000*K125)+IF(K83&lt;25000,K83*K125,25000*K125)+IF(K84&lt;25000,K84*K125,25000*K125)+IF(K85&lt;25000,K85*K125,25000*K125)+IF(K86&lt;25000,K86*K125,25000*K125)+IF(K87&lt;25000,K87*K125,25000*K125)+IF(K88&lt;25000,K88*K125,25000*K125)+IF(K89&lt;25000,K89*K125,25000*K125)+IF(K90&lt;25000,K90*K125,25000*K125)</f>
        <v>0</v>
      </c>
      <c r="L91" s="356">
        <f>IF(L82&lt;25000,L82*L125,25000*L125)+IF(L83&lt;25000,L83*L125,25000*L125)+IF(L84&lt;25000,L84*L125,25000*L125)+IF(L85&lt;25000,L85*L125,25000*L125)+IF(L86&lt;25000,L86*L125,25000*L125)+IF(L87&lt;25000,L87*L125,25000*L125)+IF(L88&lt;25000,L88*L125,25000*L125)+IF(L89&lt;25000,L89*L125,25000*L125)+IF(L90&lt;25000,L90*L125,25000*L125)</f>
        <v>0</v>
      </c>
      <c r="M91" s="359">
        <f t="shared" si="18"/>
        <v>0</v>
      </c>
      <c r="N91" s="357">
        <f>IF(N82&lt;25000,N82*N125,25000*N125)+IF(N83&lt;25000,N83*N125,25000*N125)+IF(N84&lt;25000,N84*N125,25000*N125)+IF(N85&lt;25000,N85*N125,25000*N125)+IF(N86&lt;25000,N86*N125,25000*N125)+IF(N87&lt;25000,N87*N125,25000*N125)+IF(N88&lt;25000,N88*N125,25000*N125)+IF(N89&lt;25000,N89*N125,25000*N125)+IF(N90&lt;25000,N90*N125,25000*N125)</f>
        <v>0</v>
      </c>
      <c r="O91" s="356">
        <f>IF(O82&lt;25000,O82*O125,25000*O125)+IF(O83&lt;25000,O83*O125,25000*O125)+IF(O84&lt;25000,O84*O125,25000*O125)+IF(O85&lt;25000,O85*O125,25000*O125)+IF(O86&lt;25000,O86*O125,25000*O125)+IF(O87&lt;25000,O87*O125,25000*O125)+IF(O88&lt;25000,O88*O125,25000*O125)+IF(O89&lt;25000,O89*O125,25000*O125)+IF(O90&lt;25000,O90*O125,25000*O125)</f>
        <v>0</v>
      </c>
      <c r="P91" s="353">
        <f t="shared" si="19"/>
        <v>0</v>
      </c>
      <c r="Q91" s="619">
        <f>IF(Q82&lt;25000,Q82*Q125,25000*Q125)+IF(Q83&lt;25000,Q83*Q125,25000*Q125)+IF(Q84&lt;25000,Q84*Q125,25000*Q125)+IF(Q85&lt;25000,Q85*Q125,25000*Q125)+IF(Q86&lt;25000,Q86*Q125,25000*Q125)+IF(Q87&lt;25000,Q87*Q125,25000*Q125)+IF(Q88&lt;25000,Q88*Q125,25000*Q125)+IF(Q89&lt;25000,Q89*Q125,25000*Q125)+IF(Q90&lt;25000,Q90*Q125,25000*Q125)</f>
        <v>0</v>
      </c>
      <c r="R91" s="356">
        <f>IF(R82&lt;25000,R82*R125,25000*R125)+IF(R83&lt;25000,R83*R125,25000*R125)+IF(R84&lt;25000,R84*R125,25000*R125)+IF(R85&lt;25000,R85*R125,25000*R125)+IF(R86&lt;25000,R86*R125,25000*R125)+IF(R87&lt;25000,R87*R125,25000*R125)+IF(R88&lt;25000,R88*R125,25000*R125)+IF(R89&lt;25000,R89*R125,25000*R125)+IF(R90&lt;25000,R90*R125,25000*R125)</f>
        <v>0</v>
      </c>
      <c r="S91" s="359">
        <f t="shared" si="20"/>
        <v>0</v>
      </c>
      <c r="T91" s="357">
        <f>IF(T82&lt;25000,T82*T125,25000*T125)+IF(T83&lt;25000,T83*T125,25000*T125)+IF(T84&lt;25000,T84*T125,25000*T125)+IF(T85&lt;25000,T85*T125,25000*T125)+IF(T86&lt;25000,T86*T125,25000*T125)+IF(T87&lt;25000,T87*T125,25000*T125)+IF(T88&lt;25000,T88*T125,25000*T125)+IF(T89&lt;25000,T89*T125,25000*T125)+IF(T90&lt;25000,T90*T125,25000*T125)</f>
        <v>0</v>
      </c>
      <c r="U91" s="356">
        <f>IF(U82&lt;25000,U82*U125,25000*U125)+IF(U83&lt;25000,U83*U125,25000*U125)+IF(U84&lt;25000,U84*U125,25000*U125)+IF(U85&lt;25000,U85*U125,25000*U125)+IF(U86&lt;25000,U86*U125,25000*U125)+IF(U87&lt;25000,U87*U125,25000*U125)+IF(U88&lt;25000,U88*U125,25000*U125)+IF(U89&lt;25000,U89*U125,25000*U125)+IF(U90&lt;25000,U90*U125,25000*U125)</f>
        <v>0</v>
      </c>
      <c r="V91" s="359">
        <f t="shared" si="21"/>
        <v>0</v>
      </c>
      <c r="W91" s="357">
        <f>IF(W82&lt;25000,W82*W125,25000*W125)+IF(W83&lt;25000,W83*W125,25000*W125)+IF(W84&lt;25000,W84*W125,25000*W125)+IF(W85&lt;25000,W85*W125,25000*W125)+IF(W86&lt;25000,W86*W125,25000*W125)+IF(W87&lt;25000,W87*W125,25000*W125)+IF(W88&lt;25000,W88*W125,25000*W125)+IF(W89&lt;25000,W89*W125,25000*W125)+IF(W90&lt;25000,W90*W125,25000*W125)</f>
        <v>0</v>
      </c>
      <c r="X91" s="356">
        <f>IF(X82&lt;25000,X82*X125,25000*X125)+IF(X83&lt;25000,X83*X125,25000*X125)+IF(X84&lt;25000,X84*X125,25000*X125)+IF(X85&lt;25000,X85*X125,25000*X125)+IF(X86&lt;25000,X86*X125,25000*X125)+IF(X87&lt;25000,X87*X125,25000*X125)+IF(X88&lt;25000,X88*X125,25000*X125)+IF(X89&lt;25000,X89*X125,25000*X125)+IF(X90&lt;25000,X90*X125,25000*X125)</f>
        <v>0</v>
      </c>
      <c r="Y91" s="353">
        <f t="shared" si="22"/>
        <v>0</v>
      </c>
      <c r="Z91" s="619">
        <f>IF(Z82&lt;25000,Z82*Z125,25000*Z125)+IF(Z83&lt;25000,Z83*Z125,25000*Z125)+IF(Z84&lt;25000,Z84*Z125,25000*Z125)+IF(Z85&lt;25000,Z85*Z125,25000*Z125)+IF(Z86&lt;25000,Z86*Z125,25000*Z125)+IF(Z87&lt;25000,Z87*Z125,25000*Z125)+IF(Z88&lt;25000,Z88*Z125,25000*Z125)+IF(Z89&lt;25000,Z89*Z125,25000*Z125)+IF(Z90&lt;25000,Z90*Z125,25000*Z125)</f>
        <v>0</v>
      </c>
      <c r="AA91" s="356">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59">
        <f t="shared" si="23"/>
        <v>0</v>
      </c>
      <c r="AC91" s="357">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56">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59">
        <f t="shared" si="24"/>
        <v>0</v>
      </c>
      <c r="AF91" s="357">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60">
        <f t="shared" si="25"/>
        <v>0</v>
      </c>
      <c r="AH91" s="361">
        <f t="shared" si="25"/>
        <v>0</v>
      </c>
      <c r="AI91" s="557">
        <f t="shared" si="25"/>
        <v>0</v>
      </c>
    </row>
    <row r="92" spans="1:38" s="342" customFormat="1" ht="16.5" customHeight="1">
      <c r="A92" s="1347"/>
      <c r="B92" s="1603"/>
      <c r="C92" s="346"/>
      <c r="D92" s="354"/>
      <c r="E92" s="347"/>
      <c r="F92" s="346"/>
      <c r="G92" s="354"/>
      <c r="H92" s="347"/>
      <c r="I92" s="346"/>
      <c r="J92" s="354"/>
      <c r="K92" s="347"/>
      <c r="L92" s="346"/>
      <c r="M92" s="354"/>
      <c r="N92" s="347"/>
      <c r="O92" s="346"/>
      <c r="P92" s="354"/>
      <c r="Q92" s="347"/>
      <c r="R92" s="346"/>
      <c r="S92" s="354"/>
      <c r="T92" s="347"/>
      <c r="U92" s="346"/>
      <c r="V92" s="354"/>
      <c r="W92" s="347"/>
      <c r="X92" s="346"/>
      <c r="Y92" s="354"/>
      <c r="Z92" s="347"/>
      <c r="AA92" s="346"/>
      <c r="AB92" s="354"/>
      <c r="AC92" s="347"/>
      <c r="AD92" s="346"/>
      <c r="AE92" s="354"/>
      <c r="AF92" s="347"/>
      <c r="AG92" s="363"/>
      <c r="AH92" s="364"/>
      <c r="AI92" s="365"/>
    </row>
    <row r="93" spans="1:38" ht="20.100000000000001" customHeight="1">
      <c r="A93" s="389" t="s">
        <v>305</v>
      </c>
      <c r="B93" s="595"/>
      <c r="C93" s="356">
        <f>ROUND(SUM(C71:C91),0)</f>
        <v>0</v>
      </c>
      <c r="D93" s="353">
        <f t="shared" ref="D93:AF93" si="26">ROUND(SUM(D71:D91),0)</f>
        <v>0</v>
      </c>
      <c r="E93" s="357">
        <f t="shared" si="26"/>
        <v>0</v>
      </c>
      <c r="F93" s="356">
        <f t="shared" si="26"/>
        <v>0</v>
      </c>
      <c r="G93" s="353">
        <f t="shared" si="26"/>
        <v>0</v>
      </c>
      <c r="H93" s="357">
        <f t="shared" si="26"/>
        <v>0</v>
      </c>
      <c r="I93" s="356">
        <f t="shared" si="26"/>
        <v>0</v>
      </c>
      <c r="J93" s="353">
        <f t="shared" si="26"/>
        <v>0</v>
      </c>
      <c r="K93" s="357">
        <f t="shared" si="26"/>
        <v>0</v>
      </c>
      <c r="L93" s="356">
        <f t="shared" si="26"/>
        <v>0</v>
      </c>
      <c r="M93" s="353">
        <f t="shared" si="26"/>
        <v>0</v>
      </c>
      <c r="N93" s="357">
        <f t="shared" si="26"/>
        <v>0</v>
      </c>
      <c r="O93" s="356">
        <f t="shared" si="26"/>
        <v>0</v>
      </c>
      <c r="P93" s="353">
        <f t="shared" si="26"/>
        <v>0</v>
      </c>
      <c r="Q93" s="357">
        <f t="shared" si="26"/>
        <v>0</v>
      </c>
      <c r="R93" s="356">
        <f t="shared" si="26"/>
        <v>0</v>
      </c>
      <c r="S93" s="353">
        <f t="shared" si="26"/>
        <v>0</v>
      </c>
      <c r="T93" s="357">
        <f t="shared" si="26"/>
        <v>0</v>
      </c>
      <c r="U93" s="356">
        <f t="shared" si="26"/>
        <v>0</v>
      </c>
      <c r="V93" s="353">
        <f t="shared" si="26"/>
        <v>0</v>
      </c>
      <c r="W93" s="357">
        <f t="shared" si="26"/>
        <v>0</v>
      </c>
      <c r="X93" s="356">
        <f t="shared" si="26"/>
        <v>0</v>
      </c>
      <c r="Y93" s="353">
        <f t="shared" si="26"/>
        <v>0</v>
      </c>
      <c r="Z93" s="357">
        <f t="shared" si="26"/>
        <v>0</v>
      </c>
      <c r="AA93" s="356">
        <f t="shared" si="26"/>
        <v>0</v>
      </c>
      <c r="AB93" s="353">
        <f t="shared" si="26"/>
        <v>0</v>
      </c>
      <c r="AC93" s="357">
        <f t="shared" si="26"/>
        <v>0</v>
      </c>
      <c r="AD93" s="356">
        <f t="shared" si="26"/>
        <v>0</v>
      </c>
      <c r="AE93" s="353">
        <f t="shared" si="26"/>
        <v>0</v>
      </c>
      <c r="AF93" s="357">
        <f t="shared" si="26"/>
        <v>0</v>
      </c>
      <c r="AG93" s="360">
        <f t="shared" ref="AG93:AI93" si="27">SUM(AG71:AG91)</f>
        <v>0</v>
      </c>
      <c r="AH93" s="361">
        <f>SUM(AH71:AH91)</f>
        <v>0</v>
      </c>
      <c r="AI93" s="362">
        <f t="shared" si="27"/>
        <v>0</v>
      </c>
    </row>
    <row r="94" spans="1:38" s="342" customFormat="1" ht="20.100000000000001" customHeight="1">
      <c r="C94" s="348"/>
      <c r="D94"/>
      <c r="E94" s="349"/>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29"/>
      <c r="AI94" s="17"/>
      <c r="AJ94"/>
      <c r="AK94"/>
      <c r="AL94"/>
    </row>
    <row r="95" spans="1:38" s="342" customFormat="1" ht="17.25" customHeight="1">
      <c r="A95" s="490" t="s">
        <v>306</v>
      </c>
      <c r="B95" s="490"/>
      <c r="C95" s="346"/>
      <c r="D95" s="354"/>
      <c r="E95" s="347"/>
      <c r="F95" s="391"/>
      <c r="G95" s="354"/>
      <c r="H95" s="392"/>
      <c r="I95" s="391"/>
      <c r="J95" s="354"/>
      <c r="K95" s="392"/>
      <c r="L95" s="391"/>
      <c r="M95" s="354"/>
      <c r="N95" s="392"/>
      <c r="O95" s="391"/>
      <c r="P95" s="354"/>
      <c r="Q95" s="392"/>
      <c r="R95" s="391"/>
      <c r="S95" s="354"/>
      <c r="T95" s="392"/>
      <c r="U95" s="391"/>
      <c r="V95" s="354"/>
      <c r="W95" s="392"/>
      <c r="X95" s="391"/>
      <c r="Y95" s="354"/>
      <c r="Z95" s="392"/>
      <c r="AA95" s="391"/>
      <c r="AB95" s="354"/>
      <c r="AC95" s="392"/>
      <c r="AD95" s="391"/>
      <c r="AE95" s="354"/>
      <c r="AF95" s="392"/>
      <c r="AG95" s="363"/>
      <c r="AH95" s="364"/>
      <c r="AI95" s="365"/>
      <c r="AJ95"/>
      <c r="AK95"/>
      <c r="AL95"/>
    </row>
    <row r="96" spans="1:38" s="342" customFormat="1" ht="17.25" customHeight="1">
      <c r="A96" s="1343"/>
      <c r="B96" s="1600"/>
      <c r="C96" s="343"/>
      <c r="D96" s="353">
        <f t="shared" ref="D96:D102" si="28">E96-C96</f>
        <v>0</v>
      </c>
      <c r="E96" s="344"/>
      <c r="F96" s="356"/>
      <c r="G96" s="353">
        <f t="shared" ref="G96:G102" si="29">H96-F96</f>
        <v>0</v>
      </c>
      <c r="H96" s="357"/>
      <c r="I96" s="356"/>
      <c r="J96" s="353">
        <f t="shared" ref="J96:J102" si="30">K96-I96</f>
        <v>0</v>
      </c>
      <c r="K96" s="357"/>
      <c r="L96" s="356"/>
      <c r="M96" s="353">
        <f t="shared" ref="M96:M102" si="31">N96-L96</f>
        <v>0</v>
      </c>
      <c r="N96" s="357"/>
      <c r="O96" s="356"/>
      <c r="P96" s="353">
        <f t="shared" ref="P96:P102" si="32">Q96-O96</f>
        <v>0</v>
      </c>
      <c r="Q96" s="357"/>
      <c r="R96" s="356"/>
      <c r="S96" s="353">
        <f t="shared" ref="S96:S102" si="33">T96-R96</f>
        <v>0</v>
      </c>
      <c r="T96" s="357"/>
      <c r="U96" s="356"/>
      <c r="V96" s="353">
        <f t="shared" ref="V96:V102" si="34">W96-U96</f>
        <v>0</v>
      </c>
      <c r="W96" s="357"/>
      <c r="X96" s="356"/>
      <c r="Y96" s="353">
        <f t="shared" ref="Y96:Y102" si="35">Z96-X96</f>
        <v>0</v>
      </c>
      <c r="Z96" s="357"/>
      <c r="AA96" s="356"/>
      <c r="AB96" s="353">
        <f t="shared" ref="AB96:AB102" si="36">AC96-AA96</f>
        <v>0</v>
      </c>
      <c r="AC96" s="357"/>
      <c r="AD96" s="356"/>
      <c r="AE96" s="353">
        <f t="shared" ref="AE96:AE102" si="37">AF96-AD96</f>
        <v>0</v>
      </c>
      <c r="AF96" s="357"/>
      <c r="AG96" s="360">
        <f t="shared" ref="AG96:AI102" si="38">SUM(C96,F96,I96,L96,O96,R96,U96,X96,AA96,AD96)</f>
        <v>0</v>
      </c>
      <c r="AH96" s="361">
        <f t="shared" si="38"/>
        <v>0</v>
      </c>
      <c r="AI96" s="557">
        <f t="shared" si="38"/>
        <v>0</v>
      </c>
      <c r="AJ96"/>
      <c r="AK96" s="439"/>
      <c r="AL96"/>
    </row>
    <row r="97" spans="1:38" s="342" customFormat="1" ht="17.25" customHeight="1">
      <c r="A97" s="1343"/>
      <c r="B97" s="1600"/>
      <c r="C97" s="343"/>
      <c r="D97" s="353">
        <f t="shared" si="28"/>
        <v>0</v>
      </c>
      <c r="E97" s="344"/>
      <c r="F97" s="356"/>
      <c r="G97" s="353">
        <f t="shared" si="29"/>
        <v>0</v>
      </c>
      <c r="H97" s="357"/>
      <c r="I97" s="356"/>
      <c r="J97" s="353">
        <f t="shared" si="30"/>
        <v>0</v>
      </c>
      <c r="K97" s="357"/>
      <c r="L97" s="356"/>
      <c r="M97" s="353">
        <f t="shared" si="31"/>
        <v>0</v>
      </c>
      <c r="N97" s="357"/>
      <c r="O97" s="356"/>
      <c r="P97" s="353">
        <f t="shared" si="32"/>
        <v>0</v>
      </c>
      <c r="Q97" s="357"/>
      <c r="R97" s="356"/>
      <c r="S97" s="353">
        <f t="shared" si="33"/>
        <v>0</v>
      </c>
      <c r="T97" s="357"/>
      <c r="U97" s="356"/>
      <c r="V97" s="353">
        <f t="shared" si="34"/>
        <v>0</v>
      </c>
      <c r="W97" s="357"/>
      <c r="X97" s="356"/>
      <c r="Y97" s="353">
        <f t="shared" si="35"/>
        <v>0</v>
      </c>
      <c r="Z97" s="357"/>
      <c r="AA97" s="356"/>
      <c r="AB97" s="353">
        <f t="shared" si="36"/>
        <v>0</v>
      </c>
      <c r="AC97" s="357"/>
      <c r="AD97" s="356"/>
      <c r="AE97" s="353">
        <f t="shared" si="37"/>
        <v>0</v>
      </c>
      <c r="AF97" s="357"/>
      <c r="AG97" s="360">
        <f t="shared" si="38"/>
        <v>0</v>
      </c>
      <c r="AH97" s="361">
        <f t="shared" si="38"/>
        <v>0</v>
      </c>
      <c r="AI97" s="557">
        <f t="shared" si="38"/>
        <v>0</v>
      </c>
      <c r="AK97" s="438"/>
    </row>
    <row r="98" spans="1:38" s="342" customFormat="1" ht="17.25" customHeight="1">
      <c r="A98" s="1343"/>
      <c r="B98" s="1600"/>
      <c r="C98" s="343"/>
      <c r="D98" s="353">
        <f t="shared" si="28"/>
        <v>0</v>
      </c>
      <c r="E98" s="344"/>
      <c r="F98" s="343"/>
      <c r="G98" s="353">
        <f t="shared" si="29"/>
        <v>0</v>
      </c>
      <c r="H98" s="344"/>
      <c r="I98" s="343"/>
      <c r="J98" s="353">
        <f t="shared" si="30"/>
        <v>0</v>
      </c>
      <c r="K98" s="344"/>
      <c r="L98" s="343"/>
      <c r="M98" s="353">
        <f t="shared" si="31"/>
        <v>0</v>
      </c>
      <c r="N98" s="344"/>
      <c r="O98" s="343"/>
      <c r="P98" s="353">
        <f t="shared" si="32"/>
        <v>0</v>
      </c>
      <c r="Q98" s="344"/>
      <c r="R98" s="343"/>
      <c r="S98" s="353">
        <f t="shared" si="33"/>
        <v>0</v>
      </c>
      <c r="T98" s="344"/>
      <c r="U98" s="343"/>
      <c r="V98" s="353">
        <f t="shared" si="34"/>
        <v>0</v>
      </c>
      <c r="W98" s="344"/>
      <c r="X98" s="343"/>
      <c r="Y98" s="353">
        <f t="shared" si="35"/>
        <v>0</v>
      </c>
      <c r="Z98" s="344"/>
      <c r="AA98" s="343"/>
      <c r="AB98" s="353">
        <f t="shared" si="36"/>
        <v>0</v>
      </c>
      <c r="AC98" s="344"/>
      <c r="AD98" s="343"/>
      <c r="AE98" s="353">
        <f t="shared" si="37"/>
        <v>0</v>
      </c>
      <c r="AF98" s="344"/>
      <c r="AG98" s="360">
        <f t="shared" si="38"/>
        <v>0</v>
      </c>
      <c r="AH98" s="361">
        <f t="shared" si="38"/>
        <v>0</v>
      </c>
      <c r="AI98" s="557">
        <f t="shared" si="38"/>
        <v>0</v>
      </c>
      <c r="AJ98"/>
      <c r="AK98" s="439"/>
      <c r="AL98" s="13"/>
    </row>
    <row r="99" spans="1:38" s="342" customFormat="1" ht="17.25" customHeight="1">
      <c r="A99" s="1343"/>
      <c r="B99" s="1600"/>
      <c r="C99" s="343"/>
      <c r="D99" s="353">
        <f t="shared" si="28"/>
        <v>0</v>
      </c>
      <c r="E99" s="344"/>
      <c r="F99" s="343"/>
      <c r="G99" s="353">
        <f t="shared" si="29"/>
        <v>0</v>
      </c>
      <c r="H99" s="344"/>
      <c r="I99" s="343"/>
      <c r="J99" s="353">
        <f t="shared" si="30"/>
        <v>0</v>
      </c>
      <c r="K99" s="344"/>
      <c r="L99" s="343"/>
      <c r="M99" s="353">
        <f t="shared" si="31"/>
        <v>0</v>
      </c>
      <c r="N99" s="344"/>
      <c r="O99" s="343"/>
      <c r="P99" s="353">
        <f t="shared" si="32"/>
        <v>0</v>
      </c>
      <c r="Q99" s="344"/>
      <c r="R99" s="343"/>
      <c r="S99" s="353">
        <f t="shared" si="33"/>
        <v>0</v>
      </c>
      <c r="T99" s="344"/>
      <c r="U99" s="343"/>
      <c r="V99" s="353">
        <f t="shared" si="34"/>
        <v>0</v>
      </c>
      <c r="W99" s="344"/>
      <c r="X99" s="343"/>
      <c r="Y99" s="353">
        <f t="shared" si="35"/>
        <v>0</v>
      </c>
      <c r="Z99" s="344"/>
      <c r="AA99" s="343"/>
      <c r="AB99" s="353">
        <f t="shared" si="36"/>
        <v>0</v>
      </c>
      <c r="AC99" s="344"/>
      <c r="AD99" s="343"/>
      <c r="AE99" s="353">
        <f t="shared" si="37"/>
        <v>0</v>
      </c>
      <c r="AF99" s="344"/>
      <c r="AG99" s="360">
        <f t="shared" si="38"/>
        <v>0</v>
      </c>
      <c r="AH99" s="361">
        <f t="shared" si="38"/>
        <v>0</v>
      </c>
      <c r="AI99" s="557">
        <f t="shared" si="38"/>
        <v>0</v>
      </c>
      <c r="AJ99"/>
      <c r="AK99"/>
      <c r="AL99"/>
    </row>
    <row r="100" spans="1:38" s="342" customFormat="1" ht="17.25" customHeight="1">
      <c r="A100" s="1343"/>
      <c r="B100" s="1600"/>
      <c r="C100" s="343"/>
      <c r="D100" s="353">
        <f t="shared" si="28"/>
        <v>0</v>
      </c>
      <c r="E100" s="344"/>
      <c r="F100" s="343"/>
      <c r="G100" s="353">
        <f t="shared" si="29"/>
        <v>0</v>
      </c>
      <c r="H100" s="344"/>
      <c r="I100" s="343"/>
      <c r="J100" s="353">
        <f t="shared" si="30"/>
        <v>0</v>
      </c>
      <c r="K100" s="344"/>
      <c r="L100" s="343"/>
      <c r="M100" s="353">
        <f t="shared" si="31"/>
        <v>0</v>
      </c>
      <c r="N100" s="344"/>
      <c r="O100" s="343"/>
      <c r="P100" s="353">
        <f t="shared" si="32"/>
        <v>0</v>
      </c>
      <c r="Q100" s="344"/>
      <c r="R100" s="343"/>
      <c r="S100" s="353">
        <f t="shared" si="33"/>
        <v>0</v>
      </c>
      <c r="T100" s="344"/>
      <c r="U100" s="343"/>
      <c r="V100" s="353">
        <f t="shared" si="34"/>
        <v>0</v>
      </c>
      <c r="W100" s="344"/>
      <c r="X100" s="343"/>
      <c r="Y100" s="353">
        <f t="shared" si="35"/>
        <v>0</v>
      </c>
      <c r="Z100" s="344"/>
      <c r="AA100" s="343"/>
      <c r="AB100" s="353">
        <f t="shared" si="36"/>
        <v>0</v>
      </c>
      <c r="AC100" s="344"/>
      <c r="AD100" s="343"/>
      <c r="AE100" s="353">
        <f t="shared" si="37"/>
        <v>0</v>
      </c>
      <c r="AF100" s="344"/>
      <c r="AG100" s="360">
        <f t="shared" si="38"/>
        <v>0</v>
      </c>
      <c r="AH100" s="361">
        <f t="shared" si="38"/>
        <v>0</v>
      </c>
      <c r="AI100" s="557">
        <f t="shared" si="38"/>
        <v>0</v>
      </c>
    </row>
    <row r="101" spans="1:38" s="342" customFormat="1" ht="17.25" customHeight="1">
      <c r="A101" s="1343"/>
      <c r="B101" s="1600"/>
      <c r="C101" s="343"/>
      <c r="D101" s="353">
        <f t="shared" si="28"/>
        <v>0</v>
      </c>
      <c r="E101" s="344"/>
      <c r="F101" s="343"/>
      <c r="G101" s="353">
        <f t="shared" si="29"/>
        <v>0</v>
      </c>
      <c r="H101" s="344"/>
      <c r="I101" s="343"/>
      <c r="J101" s="353">
        <f t="shared" si="30"/>
        <v>0</v>
      </c>
      <c r="K101" s="344"/>
      <c r="L101" s="343"/>
      <c r="M101" s="353">
        <f t="shared" si="31"/>
        <v>0</v>
      </c>
      <c r="N101" s="344"/>
      <c r="O101" s="343"/>
      <c r="P101" s="353">
        <f t="shared" si="32"/>
        <v>0</v>
      </c>
      <c r="Q101" s="344"/>
      <c r="R101" s="343"/>
      <c r="S101" s="353">
        <f t="shared" si="33"/>
        <v>0</v>
      </c>
      <c r="T101" s="344"/>
      <c r="U101" s="343"/>
      <c r="V101" s="353">
        <f t="shared" si="34"/>
        <v>0</v>
      </c>
      <c r="W101" s="344"/>
      <c r="X101" s="343"/>
      <c r="Y101" s="353">
        <f t="shared" si="35"/>
        <v>0</v>
      </c>
      <c r="Z101" s="344"/>
      <c r="AA101" s="343"/>
      <c r="AB101" s="353">
        <f t="shared" si="36"/>
        <v>0</v>
      </c>
      <c r="AC101" s="344"/>
      <c r="AD101" s="343"/>
      <c r="AE101" s="353">
        <f t="shared" si="37"/>
        <v>0</v>
      </c>
      <c r="AF101" s="344"/>
      <c r="AG101" s="360">
        <f t="shared" si="38"/>
        <v>0</v>
      </c>
      <c r="AH101" s="361">
        <f t="shared" si="38"/>
        <v>0</v>
      </c>
      <c r="AI101" s="557">
        <f t="shared" si="38"/>
        <v>0</v>
      </c>
    </row>
    <row r="102" spans="1:38" s="342" customFormat="1" ht="17.25" customHeight="1">
      <c r="A102" s="1343"/>
      <c r="B102" s="1600"/>
      <c r="C102" s="343"/>
      <c r="D102" s="353">
        <f t="shared" si="28"/>
        <v>0</v>
      </c>
      <c r="E102" s="344"/>
      <c r="F102" s="343"/>
      <c r="G102" s="353">
        <f t="shared" si="29"/>
        <v>0</v>
      </c>
      <c r="H102" s="344"/>
      <c r="I102" s="343"/>
      <c r="J102" s="353">
        <f t="shared" si="30"/>
        <v>0</v>
      </c>
      <c r="K102" s="344"/>
      <c r="L102" s="343"/>
      <c r="M102" s="353">
        <f t="shared" si="31"/>
        <v>0</v>
      </c>
      <c r="N102" s="344"/>
      <c r="O102" s="343"/>
      <c r="P102" s="353">
        <f t="shared" si="32"/>
        <v>0</v>
      </c>
      <c r="Q102" s="344"/>
      <c r="R102" s="343"/>
      <c r="S102" s="353">
        <f t="shared" si="33"/>
        <v>0</v>
      </c>
      <c r="T102" s="344"/>
      <c r="U102" s="343"/>
      <c r="V102" s="353">
        <f t="shared" si="34"/>
        <v>0</v>
      </c>
      <c r="W102" s="344"/>
      <c r="X102" s="343"/>
      <c r="Y102" s="353">
        <f t="shared" si="35"/>
        <v>0</v>
      </c>
      <c r="Z102" s="344"/>
      <c r="AA102" s="343"/>
      <c r="AB102" s="353">
        <f t="shared" si="36"/>
        <v>0</v>
      </c>
      <c r="AC102" s="344"/>
      <c r="AD102" s="343"/>
      <c r="AE102" s="353">
        <f t="shared" si="37"/>
        <v>0</v>
      </c>
      <c r="AF102" s="344"/>
      <c r="AG102" s="360">
        <f t="shared" si="38"/>
        <v>0</v>
      </c>
      <c r="AH102" s="361">
        <f t="shared" si="38"/>
        <v>0</v>
      </c>
      <c r="AI102" s="557">
        <f t="shared" si="38"/>
        <v>0</v>
      </c>
    </row>
    <row r="103" spans="1:38" s="342" customFormat="1" ht="15" customHeight="1">
      <c r="A103" s="1343"/>
      <c r="B103" s="1600"/>
      <c r="C103" s="346"/>
      <c r="D103" s="354"/>
      <c r="E103" s="347"/>
      <c r="F103" s="346"/>
      <c r="G103" s="354"/>
      <c r="H103" s="347"/>
      <c r="I103" s="346"/>
      <c r="J103" s="354"/>
      <c r="K103" s="347"/>
      <c r="L103" s="346"/>
      <c r="M103" s="354"/>
      <c r="N103" s="347"/>
      <c r="O103" s="346"/>
      <c r="P103" s="354"/>
      <c r="Q103" s="347"/>
      <c r="R103" s="346"/>
      <c r="S103" s="354"/>
      <c r="T103" s="347"/>
      <c r="U103" s="346"/>
      <c r="V103" s="354"/>
      <c r="W103" s="347"/>
      <c r="X103" s="346"/>
      <c r="Y103" s="354"/>
      <c r="Z103" s="347"/>
      <c r="AA103" s="346"/>
      <c r="AB103" s="354"/>
      <c r="AC103" s="347"/>
      <c r="AD103" s="346"/>
      <c r="AE103" s="354"/>
      <c r="AF103" s="347"/>
      <c r="AG103" s="363"/>
      <c r="AH103" s="364"/>
      <c r="AI103" s="365"/>
    </row>
    <row r="104" spans="1:38" ht="20.100000000000001" customHeight="1">
      <c r="A104" s="1345" t="s">
        <v>307</v>
      </c>
      <c r="B104" s="1602"/>
      <c r="C104" s="356">
        <f>ROUND(SUM(C96:C102),0)</f>
        <v>0</v>
      </c>
      <c r="D104" s="353">
        <f t="shared" ref="D104:AF104" si="39">ROUND(SUM(D96:D102),0)</f>
        <v>0</v>
      </c>
      <c r="E104" s="357">
        <f t="shared" si="39"/>
        <v>0</v>
      </c>
      <c r="F104" s="356">
        <f t="shared" si="39"/>
        <v>0</v>
      </c>
      <c r="G104" s="353">
        <f t="shared" si="39"/>
        <v>0</v>
      </c>
      <c r="H104" s="357">
        <f t="shared" si="39"/>
        <v>0</v>
      </c>
      <c r="I104" s="356">
        <f t="shared" si="39"/>
        <v>0</v>
      </c>
      <c r="J104" s="353">
        <f t="shared" si="39"/>
        <v>0</v>
      </c>
      <c r="K104" s="357">
        <f t="shared" si="39"/>
        <v>0</v>
      </c>
      <c r="L104" s="356">
        <f t="shared" si="39"/>
        <v>0</v>
      </c>
      <c r="M104" s="353">
        <f t="shared" si="39"/>
        <v>0</v>
      </c>
      <c r="N104" s="357">
        <f t="shared" si="39"/>
        <v>0</v>
      </c>
      <c r="O104" s="356">
        <f t="shared" si="39"/>
        <v>0</v>
      </c>
      <c r="P104" s="353">
        <f t="shared" si="39"/>
        <v>0</v>
      </c>
      <c r="Q104" s="357">
        <f t="shared" si="39"/>
        <v>0</v>
      </c>
      <c r="R104" s="356">
        <f t="shared" si="39"/>
        <v>0</v>
      </c>
      <c r="S104" s="353">
        <f t="shared" si="39"/>
        <v>0</v>
      </c>
      <c r="T104" s="357">
        <f t="shared" si="39"/>
        <v>0</v>
      </c>
      <c r="U104" s="356">
        <f t="shared" si="39"/>
        <v>0</v>
      </c>
      <c r="V104" s="353">
        <f t="shared" si="39"/>
        <v>0</v>
      </c>
      <c r="W104" s="357">
        <f t="shared" si="39"/>
        <v>0</v>
      </c>
      <c r="X104" s="356">
        <f t="shared" si="39"/>
        <v>0</v>
      </c>
      <c r="Y104" s="353">
        <f t="shared" si="39"/>
        <v>0</v>
      </c>
      <c r="Z104" s="357">
        <f t="shared" si="39"/>
        <v>0</v>
      </c>
      <c r="AA104" s="356">
        <f t="shared" si="39"/>
        <v>0</v>
      </c>
      <c r="AB104" s="353">
        <f t="shared" si="39"/>
        <v>0</v>
      </c>
      <c r="AC104" s="357">
        <f t="shared" si="39"/>
        <v>0</v>
      </c>
      <c r="AD104" s="356">
        <f t="shared" si="39"/>
        <v>0</v>
      </c>
      <c r="AE104" s="353">
        <f t="shared" si="39"/>
        <v>0</v>
      </c>
      <c r="AF104" s="357">
        <f t="shared" si="39"/>
        <v>0</v>
      </c>
      <c r="AG104" s="360">
        <f t="shared" ref="AG104" si="40">SUM(AG96:AG102)</f>
        <v>0</v>
      </c>
      <c r="AH104" s="361">
        <f>SUM(AH96:AH102)</f>
        <v>0</v>
      </c>
      <c r="AI104" s="362">
        <f t="shared" ref="AI104" si="41">SUM(AI96:AI102)</f>
        <v>0</v>
      </c>
    </row>
    <row r="105" spans="1:38" s="342" customFormat="1" ht="20.100000000000001" customHeight="1">
      <c r="C105" s="348"/>
      <c r="D105"/>
      <c r="E105" s="349"/>
      <c r="F105" s="348"/>
      <c r="G105"/>
      <c r="H105" s="349"/>
      <c r="I105" s="348"/>
      <c r="J105"/>
      <c r="K105" s="349"/>
      <c r="L105" s="348"/>
      <c r="M105"/>
      <c r="N105" s="349"/>
      <c r="O105" s="348"/>
      <c r="P105"/>
      <c r="Q105" s="349"/>
      <c r="R105" s="348"/>
      <c r="S105"/>
      <c r="T105" s="349"/>
      <c r="U105" s="348"/>
      <c r="V105"/>
      <c r="W105" s="349"/>
      <c r="X105" s="348"/>
      <c r="Y105"/>
      <c r="Z105" s="349"/>
      <c r="AA105" s="348"/>
      <c r="AB105"/>
      <c r="AC105" s="349"/>
      <c r="AD105" s="348"/>
      <c r="AE105"/>
      <c r="AF105" s="349"/>
      <c r="AG105" s="16"/>
      <c r="AH105" s="29"/>
      <c r="AI105" s="17"/>
    </row>
    <row r="106" spans="1:38" s="342" customFormat="1" ht="20.100000000000001" customHeight="1" thickBot="1">
      <c r="A106" s="350" t="s">
        <v>308</v>
      </c>
      <c r="B106" s="597"/>
      <c r="C106" s="351"/>
      <c r="D106" s="18"/>
      <c r="E106" s="352"/>
      <c r="F106" s="351"/>
      <c r="G106" s="18"/>
      <c r="H106" s="352"/>
      <c r="I106" s="351"/>
      <c r="J106" s="18"/>
      <c r="K106" s="352"/>
      <c r="L106" s="351"/>
      <c r="M106" s="18"/>
      <c r="N106" s="352"/>
      <c r="O106" s="351"/>
      <c r="P106" s="18"/>
      <c r="Q106" s="352"/>
      <c r="R106" s="351"/>
      <c r="S106" s="18"/>
      <c r="T106" s="352"/>
      <c r="U106" s="351"/>
      <c r="V106" s="18"/>
      <c r="W106" s="352"/>
      <c r="X106" s="351"/>
      <c r="Y106" s="18"/>
      <c r="Z106" s="352"/>
      <c r="AA106" s="351"/>
      <c r="AB106" s="18"/>
      <c r="AC106" s="352"/>
      <c r="AD106" s="351"/>
      <c r="AE106" s="18"/>
      <c r="AF106" s="352"/>
      <c r="AG106" s="19"/>
      <c r="AH106" s="558" t="str">
        <f>'Summary (6)'!A72</f>
        <v>Template last modified</v>
      </c>
      <c r="AI106" s="559" t="e">
        <f>'Summary (6)'!C72</f>
        <v>#REF!</v>
      </c>
    </row>
    <row r="107" spans="1:38">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row>
    <row r="108" spans="1:38">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row>
    <row r="109" spans="1:38">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row>
    <row r="110" spans="1:38">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row>
    <row r="111" spans="1:38">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row>
    <row r="112" spans="1:38">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row>
    <row r="113" spans="1:3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row>
    <row r="114" spans="1:3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row>
    <row r="115" spans="1:3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row>
    <row r="116" spans="1:3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row>
    <row r="117" spans="1:3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row>
    <row r="118" spans="1:3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row>
    <row r="119" spans="1:35">
      <c r="A119" s="342"/>
      <c r="B119" s="342"/>
      <c r="C119" s="342"/>
      <c r="D119" s="345"/>
      <c r="E119" s="345"/>
      <c r="F119" s="345"/>
      <c r="G119" s="345"/>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5"/>
      <c r="AH119" s="345"/>
      <c r="AI119" s="342"/>
    </row>
    <row r="120" spans="1:35">
      <c r="A120" s="480" t="s">
        <v>231</v>
      </c>
      <c r="B120" s="480"/>
      <c r="C120" s="560">
        <f>'Summary (10)'!E87</f>
        <v>1</v>
      </c>
      <c r="D120" s="560">
        <f>'Summary (10)'!F87</f>
        <v>1</v>
      </c>
      <c r="E120" s="560">
        <f>'Summary (10)'!G87</f>
        <v>1</v>
      </c>
      <c r="F120" s="560">
        <f>'Summary (10)'!H87</f>
        <v>2</v>
      </c>
      <c r="G120" s="560">
        <f>'Summary (10)'!I87</f>
        <v>2</v>
      </c>
      <c r="H120" s="560">
        <f>'Summary (10)'!J87</f>
        <v>2</v>
      </c>
      <c r="I120" s="560">
        <f>'Summary (10)'!K87</f>
        <v>3</v>
      </c>
      <c r="J120" s="560">
        <f>'Summary (10)'!L87</f>
        <v>3</v>
      </c>
      <c r="K120" s="560">
        <f>'Summary (10)'!M87</f>
        <v>3</v>
      </c>
      <c r="L120" s="560">
        <f>'Summary (10)'!N87</f>
        <v>4</v>
      </c>
      <c r="M120" s="560">
        <f>'Summary (10)'!O87</f>
        <v>4</v>
      </c>
      <c r="N120" s="560">
        <f>'Summary (10)'!P87</f>
        <v>4</v>
      </c>
      <c r="O120" s="560">
        <f>'Summary (10)'!Q87</f>
        <v>5</v>
      </c>
      <c r="P120" s="560">
        <f>'Summary (10)'!R87</f>
        <v>5</v>
      </c>
      <c r="Q120" s="560">
        <f>'Summary (10)'!S87</f>
        <v>5</v>
      </c>
      <c r="R120" s="560">
        <f>'Summary (10)'!T87</f>
        <v>6</v>
      </c>
      <c r="S120" s="560">
        <f>'Summary (10)'!U87</f>
        <v>6</v>
      </c>
      <c r="T120" s="560">
        <f>'Summary (10)'!V87</f>
        <v>6</v>
      </c>
      <c r="U120" s="560">
        <f>'Summary (10)'!W87</f>
        <v>7</v>
      </c>
      <c r="V120" s="560">
        <f>'Summary (10)'!X87</f>
        <v>7</v>
      </c>
      <c r="W120" s="560">
        <f>'Summary (10)'!Y87</f>
        <v>7</v>
      </c>
      <c r="X120" s="560">
        <f>'Summary (10)'!Z87</f>
        <v>8</v>
      </c>
      <c r="Y120" s="560">
        <f>'Summary (10)'!AA87</f>
        <v>8</v>
      </c>
      <c r="Z120" s="560">
        <f>'Summary (10)'!AB87</f>
        <v>8</v>
      </c>
      <c r="AA120" s="560">
        <f>'Summary (10)'!AC87</f>
        <v>9</v>
      </c>
      <c r="AB120" s="560">
        <f>'Summary (10)'!AD87</f>
        <v>9</v>
      </c>
      <c r="AC120" s="560">
        <f>'Summary (10)'!AE87</f>
        <v>9</v>
      </c>
      <c r="AD120" s="560">
        <f>'Summary (10)'!AF87</f>
        <v>10</v>
      </c>
      <c r="AE120" s="560">
        <f>'Summary (10)'!AG87</f>
        <v>10</v>
      </c>
      <c r="AF120" s="560">
        <f>'Summary (10)'!AH87</f>
        <v>10</v>
      </c>
      <c r="AG120" s="560">
        <f>AE120</f>
        <v>10</v>
      </c>
      <c r="AH120" s="560">
        <f>AF120</f>
        <v>10</v>
      </c>
      <c r="AI120" s="560">
        <f>AG120</f>
        <v>10</v>
      </c>
    </row>
    <row r="121" spans="1:35" s="31" customFormat="1">
      <c r="A121" s="481" t="s">
        <v>232</v>
      </c>
      <c r="B121" s="481"/>
      <c r="C121" s="561" t="e">
        <f>'Summary (10)'!E88</f>
        <v>#REF!</v>
      </c>
      <c r="D121" s="561" t="e">
        <f>'Summary (10)'!F88</f>
        <v>#REF!</v>
      </c>
      <c r="E121" s="561">
        <f>'Summary (10)'!G88</f>
        <v>45413</v>
      </c>
      <c r="F121" s="561" t="e">
        <f>'Summary (10)'!H88</f>
        <v>#REF!</v>
      </c>
      <c r="G121" s="561" t="e">
        <f>'Summary (10)'!I88</f>
        <v>#REF!</v>
      </c>
      <c r="H121" s="561">
        <f>'Summary (10)'!J88</f>
        <v>45474</v>
      </c>
      <c r="I121" s="561" t="e">
        <f>'Summary (10)'!K88</f>
        <v>#REF!</v>
      </c>
      <c r="J121" s="561" t="e">
        <f>'Summary (10)'!L88</f>
        <v>#REF!</v>
      </c>
      <c r="K121" s="561">
        <f>'Summary (10)'!M88</f>
        <v>45839</v>
      </c>
      <c r="L121" s="561" t="e">
        <f>'Summary (10)'!N88</f>
        <v>#REF!</v>
      </c>
      <c r="M121" s="561" t="e">
        <f>'Summary (10)'!O88</f>
        <v>#REF!</v>
      </c>
      <c r="N121" s="561">
        <f>'Summary (10)'!P88</f>
        <v>46204</v>
      </c>
      <c r="O121" s="561" t="e">
        <f>'Summary (10)'!Q88</f>
        <v>#REF!</v>
      </c>
      <c r="P121" s="561" t="e">
        <f>'Summary (10)'!R88</f>
        <v>#REF!</v>
      </c>
      <c r="Q121" s="561">
        <f>'Summary (10)'!S88</f>
        <v>46569</v>
      </c>
      <c r="R121" s="561" t="e">
        <f>'Summary (10)'!T88</f>
        <v>#REF!</v>
      </c>
      <c r="S121" s="561" t="e">
        <f>'Summary (10)'!U88</f>
        <v>#REF!</v>
      </c>
      <c r="T121" s="561" t="e">
        <f>'Summary (10)'!V88</f>
        <v>#REF!</v>
      </c>
      <c r="U121" s="561" t="e">
        <f>'Summary (10)'!W88</f>
        <v>#REF!</v>
      </c>
      <c r="V121" s="561" t="e">
        <f>'Summary (10)'!X88</f>
        <v>#REF!</v>
      </c>
      <c r="W121" s="561" t="e">
        <f>'Summary (10)'!Y88</f>
        <v>#REF!</v>
      </c>
      <c r="X121" s="561" t="e">
        <f>'Summary (10)'!Z88</f>
        <v>#REF!</v>
      </c>
      <c r="Y121" s="561" t="e">
        <f>'Summary (10)'!AA88</f>
        <v>#REF!</v>
      </c>
      <c r="Z121" s="561" t="e">
        <f>'Summary (10)'!AB88</f>
        <v>#REF!</v>
      </c>
      <c r="AA121" s="561" t="e">
        <f>'Summary (10)'!AC88</f>
        <v>#REF!</v>
      </c>
      <c r="AB121" s="561" t="e">
        <f>'Summary (10)'!AD88</f>
        <v>#REF!</v>
      </c>
      <c r="AC121" s="561" t="e">
        <f>'Summary (10)'!AE88</f>
        <v>#REF!</v>
      </c>
      <c r="AD121" s="561" t="e">
        <f>'Summary (10)'!AF88</f>
        <v>#REF!</v>
      </c>
      <c r="AE121" s="561" t="e">
        <f>'Summary (10)'!AG88</f>
        <v>#REF!</v>
      </c>
      <c r="AF121" s="561" t="e">
        <f>'Summary (10)'!AH88</f>
        <v>#REF!</v>
      </c>
      <c r="AG121" s="561">
        <f>'Summary (10)'!AI88</f>
        <v>45413</v>
      </c>
      <c r="AH121" s="561">
        <f>'Summary (10)'!AJ88</f>
        <v>45413</v>
      </c>
      <c r="AI121" s="561">
        <f>'Summary (10)'!AK88</f>
        <v>45413</v>
      </c>
    </row>
    <row r="122" spans="1:35" s="31" customFormat="1">
      <c r="A122" s="481" t="s">
        <v>233</v>
      </c>
      <c r="B122" s="481"/>
      <c r="C122" s="561" t="e">
        <f>'Summary (10)'!E89</f>
        <v>#REF!</v>
      </c>
      <c r="D122" s="561" t="e">
        <f>'Summary (10)'!F89</f>
        <v>#REF!</v>
      </c>
      <c r="E122" s="561">
        <f>'Summary (10)'!G89</f>
        <v>45473</v>
      </c>
      <c r="F122" s="561" t="e">
        <f>'Summary (10)'!H89</f>
        <v>#REF!</v>
      </c>
      <c r="G122" s="561" t="e">
        <f>'Summary (10)'!I89</f>
        <v>#REF!</v>
      </c>
      <c r="H122" s="561">
        <f>'Summary (10)'!J89</f>
        <v>45838</v>
      </c>
      <c r="I122" s="561" t="e">
        <f>'Summary (10)'!K89</f>
        <v>#REF!</v>
      </c>
      <c r="J122" s="561" t="e">
        <f>'Summary (10)'!L89</f>
        <v>#REF!</v>
      </c>
      <c r="K122" s="561">
        <f>'Summary (10)'!M89</f>
        <v>46203</v>
      </c>
      <c r="L122" s="561" t="e">
        <f>'Summary (10)'!N89</f>
        <v>#REF!</v>
      </c>
      <c r="M122" s="561" t="e">
        <f>'Summary (10)'!O89</f>
        <v>#REF!</v>
      </c>
      <c r="N122" s="561">
        <f>'Summary (10)'!P89</f>
        <v>46568</v>
      </c>
      <c r="O122" s="561" t="e">
        <f>'Summary (10)'!Q89</f>
        <v>#REF!</v>
      </c>
      <c r="P122" s="561" t="e">
        <f>'Summary (10)'!R89</f>
        <v>#REF!</v>
      </c>
      <c r="Q122" s="561">
        <f>'Summary (10)'!S89</f>
        <v>46934</v>
      </c>
      <c r="R122" s="561" t="e">
        <f>'Summary (10)'!T89</f>
        <v>#REF!</v>
      </c>
      <c r="S122" s="561" t="e">
        <f>'Summary (10)'!U89</f>
        <v>#REF!</v>
      </c>
      <c r="T122" s="561" t="e">
        <f>'Summary (10)'!V89</f>
        <v>#REF!</v>
      </c>
      <c r="U122" s="561" t="e">
        <f>'Summary (10)'!W89</f>
        <v>#REF!</v>
      </c>
      <c r="V122" s="561" t="e">
        <f>'Summary (10)'!X89</f>
        <v>#REF!</v>
      </c>
      <c r="W122" s="561" t="e">
        <f>'Summary (10)'!Y89</f>
        <v>#REF!</v>
      </c>
      <c r="X122" s="561" t="e">
        <f>'Summary (10)'!Z89</f>
        <v>#REF!</v>
      </c>
      <c r="Y122" s="561" t="e">
        <f>'Summary (10)'!AA89</f>
        <v>#REF!</v>
      </c>
      <c r="Z122" s="561" t="e">
        <f>'Summary (10)'!AB89</f>
        <v>#REF!</v>
      </c>
      <c r="AA122" s="561" t="e">
        <f>'Summary (10)'!AC89</f>
        <v>#REF!</v>
      </c>
      <c r="AB122" s="561" t="e">
        <f>'Summary (10)'!AD89</f>
        <v>#REF!</v>
      </c>
      <c r="AC122" s="561" t="e">
        <f>'Summary (10)'!AE89</f>
        <v>#REF!</v>
      </c>
      <c r="AD122" s="561" t="e">
        <f>'Summary (10)'!AF89</f>
        <v>#REF!</v>
      </c>
      <c r="AE122" s="561" t="e">
        <f>'Summary (10)'!AG89</f>
        <v>#REF!</v>
      </c>
      <c r="AF122" s="561" t="e">
        <f>'Summary (10)'!AH89</f>
        <v>#REF!</v>
      </c>
      <c r="AG122" s="561">
        <f>'Summary (10)'!AI89</f>
        <v>47238</v>
      </c>
      <c r="AH122" s="561">
        <f>'Summary (10)'!AJ89</f>
        <v>47238</v>
      </c>
      <c r="AI122" s="561">
        <f>'Summary (10)'!AK89</f>
        <v>47238</v>
      </c>
    </row>
    <row r="123" spans="1:35">
      <c r="A123" s="480" t="s">
        <v>220</v>
      </c>
      <c r="B123" s="480"/>
      <c r="C123" s="561">
        <f>'Summary (10)'!E90</f>
        <v>0</v>
      </c>
      <c r="D123" s="561">
        <f>'Summary (10)'!F90</f>
        <v>0</v>
      </c>
      <c r="E123" s="561">
        <f>'Summary (10)'!G90</f>
        <v>0</v>
      </c>
      <c r="F123" s="561">
        <f>'Summary (10)'!H90</f>
        <v>0</v>
      </c>
      <c r="G123" s="561">
        <f>'Summary (10)'!I90</f>
        <v>0</v>
      </c>
      <c r="H123" s="561">
        <f>'Summary (10)'!J90</f>
        <v>0</v>
      </c>
      <c r="I123" s="561">
        <f>'Summary (10)'!K90</f>
        <v>0</v>
      </c>
      <c r="J123" s="561">
        <f>'Summary (10)'!L90</f>
        <v>0</v>
      </c>
      <c r="K123" s="561">
        <f>'Summary (10)'!M90</f>
        <v>0</v>
      </c>
      <c r="L123" s="561">
        <f>'Summary (10)'!N90</f>
        <v>0</v>
      </c>
      <c r="M123" s="561">
        <f>'Summary (10)'!O90</f>
        <v>0</v>
      </c>
      <c r="N123" s="561">
        <f>'Summary (10)'!P90</f>
        <v>0</v>
      </c>
      <c r="O123" s="561">
        <f>'Summary (10)'!Q90</f>
        <v>0</v>
      </c>
      <c r="P123" s="561">
        <f>'Summary (10)'!R90</f>
        <v>0</v>
      </c>
      <c r="Q123" s="561">
        <f>'Summary (10)'!S90</f>
        <v>0</v>
      </c>
      <c r="R123" s="561">
        <f>'Summary (10)'!T90</f>
        <v>0</v>
      </c>
      <c r="S123" s="561">
        <f>'Summary (10)'!U90</f>
        <v>0</v>
      </c>
      <c r="T123" s="561">
        <f>'Summary (10)'!V90</f>
        <v>0</v>
      </c>
      <c r="U123" s="561">
        <f>'Summary (10)'!W90</f>
        <v>0</v>
      </c>
      <c r="V123" s="561">
        <f>'Summary (10)'!X90</f>
        <v>0</v>
      </c>
      <c r="W123" s="561">
        <f>'Summary (10)'!Y90</f>
        <v>0</v>
      </c>
      <c r="X123" s="561">
        <f>'Summary (10)'!Z90</f>
        <v>0</v>
      </c>
      <c r="Y123" s="561">
        <f>'Summary (10)'!AA90</f>
        <v>0</v>
      </c>
      <c r="Z123" s="561">
        <f>'Summary (10)'!AB90</f>
        <v>0</v>
      </c>
      <c r="AA123" s="561">
        <f>'Summary (10)'!AC90</f>
        <v>0</v>
      </c>
      <c r="AB123" s="561">
        <f>'Summary (10)'!AD90</f>
        <v>0</v>
      </c>
      <c r="AC123" s="561">
        <f>'Summary (10)'!AE90</f>
        <v>0</v>
      </c>
      <c r="AD123" s="561">
        <f>'Summary (10)'!AF90</f>
        <v>0</v>
      </c>
      <c r="AE123" s="561">
        <f>'Summary (10)'!AG90</f>
        <v>0</v>
      </c>
      <c r="AF123" s="561">
        <f>'Summary (10)'!AH90</f>
        <v>0</v>
      </c>
      <c r="AG123" s="561">
        <f>'Summary (10)'!AI90</f>
        <v>0</v>
      </c>
      <c r="AH123" s="561">
        <f>'Summary (10)'!AJ90</f>
        <v>0</v>
      </c>
      <c r="AI123" s="561">
        <f>'Summary (10)'!AK90</f>
        <v>0</v>
      </c>
    </row>
    <row r="124" spans="1:35">
      <c r="A124" s="480" t="s">
        <v>234</v>
      </c>
      <c r="B124" s="480"/>
      <c r="C124" s="562" t="e">
        <f>'Summary (10)'!E91</f>
        <v>#REF!</v>
      </c>
      <c r="D124" s="562" t="e">
        <f>'Summary (10)'!F91</f>
        <v>#REF!</v>
      </c>
      <c r="E124" s="562" t="e">
        <f>'Summary (10)'!G91</f>
        <v>#REF!</v>
      </c>
      <c r="F124" s="562" t="e">
        <f>'Summary (10)'!H91</f>
        <v>#REF!</v>
      </c>
      <c r="G124" s="562" t="e">
        <f>'Summary (10)'!I91</f>
        <v>#REF!</v>
      </c>
      <c r="H124" s="562" t="e">
        <f>'Summary (10)'!J91</f>
        <v>#REF!</v>
      </c>
      <c r="I124" s="562" t="e">
        <f>'Summary (10)'!K91</f>
        <v>#REF!</v>
      </c>
      <c r="J124" s="562" t="e">
        <f>'Summary (10)'!L91</f>
        <v>#REF!</v>
      </c>
      <c r="K124" s="562" t="e">
        <f>'Summary (10)'!M91</f>
        <v>#REF!</v>
      </c>
      <c r="L124" s="562" t="e">
        <f>'Summary (10)'!N91</f>
        <v>#REF!</v>
      </c>
      <c r="M124" s="562" t="e">
        <f>'Summary (10)'!O91</f>
        <v>#REF!</v>
      </c>
      <c r="N124" s="562" t="e">
        <f>'Summary (10)'!P91</f>
        <v>#REF!</v>
      </c>
      <c r="O124" s="562" t="e">
        <f>'Summary (10)'!Q91</f>
        <v>#REF!</v>
      </c>
      <c r="P124" s="562" t="e">
        <f>'Summary (10)'!R91</f>
        <v>#REF!</v>
      </c>
      <c r="Q124" s="562" t="e">
        <f>'Summary (10)'!S91</f>
        <v>#REF!</v>
      </c>
      <c r="R124" s="562" t="e">
        <f>'Summary (10)'!T91</f>
        <v>#REF!</v>
      </c>
      <c r="S124" s="562" t="e">
        <f>'Summary (10)'!U91</f>
        <v>#REF!</v>
      </c>
      <c r="T124" s="562" t="e">
        <f>'Summary (10)'!V91</f>
        <v>#REF!</v>
      </c>
      <c r="U124" s="562" t="e">
        <f>'Summary (10)'!W91</f>
        <v>#REF!</v>
      </c>
      <c r="V124" s="562" t="e">
        <f>'Summary (10)'!X91</f>
        <v>#REF!</v>
      </c>
      <c r="W124" s="562" t="e">
        <f>'Summary (10)'!Y91</f>
        <v>#REF!</v>
      </c>
      <c r="X124" s="562" t="e">
        <f>'Summary (10)'!Z91</f>
        <v>#REF!</v>
      </c>
      <c r="Y124" s="562" t="e">
        <f>'Summary (10)'!AA91</f>
        <v>#REF!</v>
      </c>
      <c r="Z124" s="562" t="e">
        <f>'Summary (10)'!AB91</f>
        <v>#REF!</v>
      </c>
      <c r="AA124" s="562" t="e">
        <f>'Summary (10)'!AC91</f>
        <v>#REF!</v>
      </c>
      <c r="AB124" s="562" t="e">
        <f>'Summary (10)'!AD91</f>
        <v>#REF!</v>
      </c>
      <c r="AC124" s="562" t="e">
        <f>'Summary (10)'!AE91</f>
        <v>#REF!</v>
      </c>
      <c r="AD124" s="562" t="e">
        <f>'Summary (10)'!AF91</f>
        <v>#REF!</v>
      </c>
      <c r="AE124" s="562" t="e">
        <f>'Summary (10)'!AG91</f>
        <v>#REF!</v>
      </c>
      <c r="AF124" s="562" t="e">
        <f>'Summary (10)'!AH91</f>
        <v>#REF!</v>
      </c>
    </row>
    <row r="125" spans="1:35" s="524" customFormat="1">
      <c r="A125" s="523" t="s">
        <v>309</v>
      </c>
      <c r="B125" s="523"/>
      <c r="C125" s="525">
        <f>'Summary (10)'!E26</f>
        <v>0</v>
      </c>
      <c r="D125" s="525">
        <f>'Summary (10)'!F26</f>
        <v>0</v>
      </c>
      <c r="E125" s="525">
        <f>'Summary (10)'!G26</f>
        <v>0</v>
      </c>
      <c r="F125" s="525">
        <f>'Summary (10)'!H26</f>
        <v>0</v>
      </c>
      <c r="G125" s="525">
        <f>'Summary (10)'!I26</f>
        <v>0</v>
      </c>
      <c r="H125" s="525">
        <f>'Summary (10)'!J26</f>
        <v>0</v>
      </c>
      <c r="I125" s="525">
        <f>'Summary (10)'!K26</f>
        <v>0</v>
      </c>
      <c r="J125" s="525">
        <f>'Summary (10)'!L26</f>
        <v>0</v>
      </c>
      <c r="K125" s="525">
        <f>'Summary (10)'!M26</f>
        <v>0</v>
      </c>
      <c r="L125" s="525">
        <f>'Summary (10)'!N26</f>
        <v>0</v>
      </c>
      <c r="M125" s="525">
        <f>'Summary (10)'!O26</f>
        <v>0</v>
      </c>
      <c r="N125" s="525">
        <f>'Summary (10)'!P26</f>
        <v>0</v>
      </c>
      <c r="O125" s="525">
        <f>'Summary (10)'!Q26</f>
        <v>0</v>
      </c>
      <c r="P125" s="525">
        <f>'Summary (10)'!R26</f>
        <v>0</v>
      </c>
      <c r="Q125" s="525">
        <f>'Summary (10)'!S26</f>
        <v>0</v>
      </c>
      <c r="R125" s="525">
        <f>'Summary (10)'!T26</f>
        <v>0</v>
      </c>
      <c r="S125" s="525">
        <f>'Summary (10)'!U26</f>
        <v>0</v>
      </c>
      <c r="T125" s="525">
        <f>'Summary (10)'!V26</f>
        <v>0</v>
      </c>
      <c r="U125" s="525">
        <f>'Summary (10)'!W26</f>
        <v>0</v>
      </c>
      <c r="V125" s="525">
        <f>'Summary (10)'!X26</f>
        <v>0</v>
      </c>
      <c r="W125" s="525">
        <f>'Summary (10)'!Y26</f>
        <v>0</v>
      </c>
      <c r="X125" s="525">
        <f>'Summary (10)'!Z26</f>
        <v>0</v>
      </c>
      <c r="Y125" s="525">
        <f>'Summary (10)'!AA26</f>
        <v>0</v>
      </c>
      <c r="Z125" s="525">
        <f>'Summary (10)'!AB26</f>
        <v>0</v>
      </c>
      <c r="AA125" s="525">
        <f>'Summary (10)'!AC26</f>
        <v>0</v>
      </c>
      <c r="AB125" s="525">
        <f>'Summary (10)'!AD26</f>
        <v>0</v>
      </c>
      <c r="AC125" s="525">
        <f>'Summary (10)'!AE26</f>
        <v>0</v>
      </c>
      <c r="AD125" s="525">
        <f>'Summary (10)'!AF26</f>
        <v>0</v>
      </c>
      <c r="AE125" s="525">
        <f>'Summary (10)'!AG26</f>
        <v>0</v>
      </c>
      <c r="AF125" s="525">
        <f>'Summary (10)'!AH26</f>
        <v>0</v>
      </c>
      <c r="AG125" s="522"/>
      <c r="AH125" s="522"/>
      <c r="AI125" s="522"/>
    </row>
  </sheetData>
  <sheetProtection formatCells="0" formatColumns="0" formatRows="0" insertHyperlinks="0" sort="0" autoFilter="0" pivotTables="0"/>
  <mergeCells count="112">
    <mergeCell ref="A102:B102"/>
    <mergeCell ref="A103:B103"/>
    <mergeCell ref="A104:B104"/>
    <mergeCell ref="A96:B96"/>
    <mergeCell ref="A97:B97"/>
    <mergeCell ref="A98:B98"/>
    <mergeCell ref="A99:B99"/>
    <mergeCell ref="A100:B100"/>
    <mergeCell ref="A101:B101"/>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5:B15"/>
    <mergeCell ref="A16:B16"/>
    <mergeCell ref="A17:B17"/>
    <mergeCell ref="A18:B18"/>
    <mergeCell ref="A19:B19"/>
    <mergeCell ref="A20:B20"/>
    <mergeCell ref="U9:W9"/>
    <mergeCell ref="X9:Z9"/>
    <mergeCell ref="AA9:AC9"/>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s>
  <conditionalFormatting sqref="C14:AF81">
    <cfRule type="expression" dxfId="28" priority="3">
      <formula>$A14=""</formula>
    </cfRule>
  </conditionalFormatting>
  <conditionalFormatting sqref="C14:AF106">
    <cfRule type="expression" dxfId="27" priority="2">
      <formula>C$123&gt;C$122</formula>
    </cfRule>
  </conditionalFormatting>
  <conditionalFormatting sqref="C82:AF102">
    <cfRule type="expression" dxfId="26"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5" priority="14">
      <formula>LEN(TRIM(E14))=0</formula>
    </cfRule>
  </conditionalFormatting>
  <conditionalFormatting sqref="F91">
    <cfRule type="containsBlanks" dxfId="24" priority="12">
      <formula>LEN(TRIM(F91))=0</formula>
    </cfRule>
  </conditionalFormatting>
  <conditionalFormatting sqref="I91">
    <cfRule type="containsBlanks" dxfId="23" priority="11">
      <formula>LEN(TRIM(I91))=0</formula>
    </cfRule>
  </conditionalFormatting>
  <conditionalFormatting sqref="L91">
    <cfRule type="containsBlanks" dxfId="22" priority="10">
      <formula>LEN(TRIM(L91))=0</formula>
    </cfRule>
  </conditionalFormatting>
  <conditionalFormatting sqref="O91">
    <cfRule type="containsBlanks" dxfId="21" priority="9">
      <formula>LEN(TRIM(O91))=0</formula>
    </cfRule>
  </conditionalFormatting>
  <conditionalFormatting sqref="R91">
    <cfRule type="containsBlanks" dxfId="20" priority="8">
      <formula>LEN(TRIM(R91))=0</formula>
    </cfRule>
  </conditionalFormatting>
  <conditionalFormatting sqref="U91">
    <cfRule type="containsBlanks" dxfId="19" priority="7">
      <formula>LEN(TRIM(U91))=0</formula>
    </cfRule>
  </conditionalFormatting>
  <conditionalFormatting sqref="X91">
    <cfRule type="containsBlanks" dxfId="18" priority="6">
      <formula>LEN(TRIM(X91))=0</formula>
    </cfRule>
  </conditionalFormatting>
  <conditionalFormatting sqref="AA91">
    <cfRule type="containsBlanks" dxfId="17" priority="5">
      <formula>LEN(TRIM(AA91))=0</formula>
    </cfRule>
  </conditionalFormatting>
  <conditionalFormatting sqref="AD91">
    <cfRule type="containsBlanks" dxfId="16" priority="4">
      <formula>LEN(TRIM(AD91))=0</formula>
    </cfRule>
  </conditionalFormatting>
  <dataValidations count="1">
    <dataValidation type="whole" allowBlank="1" showInputMessage="1" showErrorMessage="1" sqref="AC57:AC66 Z57:Z66 W57:W66 T57:T66 Q57:Q66 N57:N66 K57:K66 H57:H66 E57:E66 AF57:AF66" xr:uid="{E9DE87B5-4F75-4896-888A-0ADBA5C41FB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86" id="{8E6C6881-E617-4DD8-92ED-E93B62B56836}">
            <xm:f>C$120&gt;'Summary - SS'!#REF!</xm:f>
            <x14:dxf>
              <fill>
                <patternFill>
                  <bgColor theme="0" tint="-0.499984740745262"/>
                </patternFill>
              </fill>
            </x14:dxf>
          </x14:cfRule>
          <xm:sqref>C9:AF106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89F2A-2E9F-49A9-B397-842E66A89AB6}">
  <sheetPr>
    <tabColor rgb="FFCC9900"/>
    <pageSetUpPr fitToPage="1"/>
  </sheetPr>
  <dimension ref="A1:J208"/>
  <sheetViews>
    <sheetView showZeros="0" zoomScale="115" zoomScaleNormal="115" workbookViewId="0">
      <pane ySplit="2" topLeftCell="A3"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80" customWidth="1"/>
    <col min="4" max="4" width="67.7109375" style="4" customWidth="1"/>
    <col min="5" max="5" width="26.7109375" style="8" customWidth="1"/>
    <col min="6" max="6" width="20.7109375" style="8" customWidth="1"/>
    <col min="7" max="7" width="16" style="703" customWidth="1"/>
    <col min="8" max="8" width="17.5703125" style="703" customWidth="1"/>
    <col min="9" max="9" width="20.5703125" style="8" customWidth="1"/>
    <col min="10" max="10" width="19.7109375" style="8" customWidth="1"/>
    <col min="11" max="16384" width="10.85546875" style="8"/>
  </cols>
  <sheetData>
    <row r="1" spans="1:10" ht="13.5" thickBot="1">
      <c r="A1" s="9" t="s">
        <v>325</v>
      </c>
      <c r="B1" s="1463" t="s">
        <v>326</v>
      </c>
      <c r="C1" s="1463"/>
      <c r="I1" s="685" t="s">
        <v>327</v>
      </c>
      <c r="J1" s="686" t="s">
        <v>328</v>
      </c>
    </row>
    <row r="2" spans="1:10" ht="27.75" customHeight="1" thickBot="1">
      <c r="A2" s="649">
        <f>'Summary (10)'!B12</f>
        <v>0</v>
      </c>
      <c r="B2" s="1464"/>
      <c r="C2" s="1465"/>
      <c r="D2" s="665"/>
      <c r="F2" s="207"/>
      <c r="I2" s="687" t="str">
        <f>IFERROR(VLOOKUP(B2,'Dropdown Lists'!F:G,2,FALSE), "auto-populate")</f>
        <v>auto-populate</v>
      </c>
      <c r="J2" s="688" t="str">
        <f>IFERROR(VLOOKUP(B2,'Dropdown Lists'!F:H,3,FALSE),"auto-populate")</f>
        <v>auto-populate</v>
      </c>
    </row>
    <row r="3" spans="1:10" s="4" customFormat="1" ht="38.25">
      <c r="A3" s="718" t="s">
        <v>329</v>
      </c>
      <c r="B3" s="211" t="s">
        <v>317</v>
      </c>
      <c r="C3" s="212" t="s">
        <v>318</v>
      </c>
      <c r="D3" s="211" t="s">
        <v>330</v>
      </c>
      <c r="E3" s="211" t="s">
        <v>331</v>
      </c>
      <c r="F3" s="663" t="s">
        <v>332</v>
      </c>
      <c r="G3" s="704"/>
      <c r="H3" s="704"/>
      <c r="I3" s="14"/>
    </row>
    <row r="4" spans="1:10">
      <c r="A4" s="826">
        <f>'Salary Detail (10)'!A15</f>
        <v>0</v>
      </c>
      <c r="B4" s="6" t="e" cm="1">
        <f t="array" ref="B4">INDEX('Salary Detail (10)'!$C15:$BT15,0,MATCH(1,('Salary Detail (10)'!$C$14:$BT$14='Budget Narrative (10)'!$B$3)*('Salary Detail (10)'!$C$75:$BT$75='Budget Narrative (10)'!$I$2),0))</f>
        <v>#N/A</v>
      </c>
      <c r="C4" s="195" t="e">
        <f t="array" ref="C4">INDEX('Salary Detail (10)'!$C15:$BT15,0,MATCH(1,('Salary Detail (10)'!$C$13:$BT$13="New")*('Salary Detail (10)'!$C$75:$BT$75='Budget Narrative (10)'!$I$2),0))</f>
        <v>#N/A</v>
      </c>
      <c r="D4" s="653"/>
      <c r="E4" s="653"/>
      <c r="F4" s="664"/>
      <c r="I4" s="7"/>
      <c r="J4" s="14"/>
    </row>
    <row r="5" spans="1:10">
      <c r="A5" s="826">
        <f>'Salary Detail (10)'!A16</f>
        <v>0</v>
      </c>
      <c r="B5" s="6" t="e">
        <f t="array" ref="B5">INDEX('Salary Detail (10)'!$C16:$BT16,0,MATCH(1,('Salary Detail (10)'!$C$14:$BT$14='Budget Narrative (10)'!$B$3)*('Salary Detail (10)'!$C$75:$BT$75='Budget Narrative (10)'!$I$2),0))</f>
        <v>#N/A</v>
      </c>
      <c r="C5" s="195" t="e">
        <f t="array" ref="C5">INDEX('Salary Detail (10)'!$C16:$BT16,0,MATCH(1,('Salary Detail (10)'!$C$13:$BT$13="New")*('Salary Detail (10)'!$C$75:$BT$75='Budget Narrative (10)'!$I$2),0))</f>
        <v>#N/A</v>
      </c>
      <c r="D5" s="653"/>
      <c r="E5" s="10"/>
      <c r="F5" s="664"/>
      <c r="I5" s="208"/>
      <c r="J5" s="14"/>
    </row>
    <row r="6" spans="1:10">
      <c r="A6" s="826">
        <f>'Salary Detail (10)'!A17</f>
        <v>0</v>
      </c>
      <c r="B6" s="6" t="e">
        <f t="array" ref="B6">INDEX('Salary Detail (10)'!$C17:$BT17,0,MATCH(1,('Salary Detail (10)'!$C$14:$BT$14='Budget Narrative (10)'!$B$3)*('Salary Detail (10)'!$C$75:$BT$75='Budget Narrative (10)'!$I$2),0))</f>
        <v>#N/A</v>
      </c>
      <c r="C6" s="195" t="e">
        <f t="array" ref="C6">INDEX('Salary Detail (10)'!$C17:$BT17,0,MATCH(1,('Salary Detail (10)'!$C$13:$BT$13="New")*('Salary Detail (10)'!$C$75:$BT$75='Budget Narrative (10)'!$I$2),0))</f>
        <v>#N/A</v>
      </c>
      <c r="D6" s="653"/>
      <c r="E6" s="10"/>
      <c r="F6" s="664"/>
      <c r="I6" s="209"/>
      <c r="J6" s="14"/>
    </row>
    <row r="7" spans="1:10">
      <c r="A7" s="826">
        <f>'Salary Detail (10)'!A18</f>
        <v>0</v>
      </c>
      <c r="B7" s="6" t="e">
        <f t="array" ref="B7">INDEX('Salary Detail (10)'!$C18:$BT18,0,MATCH(1,('Salary Detail (10)'!$C$14:$BT$14='Budget Narrative (10)'!$B$3)*('Salary Detail (10)'!$C$75:$BT$75='Budget Narrative (10)'!$I$2),0))</f>
        <v>#N/A</v>
      </c>
      <c r="C7" s="195" t="e">
        <f t="array" ref="C7">INDEX('Salary Detail (10)'!$C18:$BT18,0,MATCH(1,('Salary Detail (10)'!$C$13:$BT$13="New")*('Salary Detail (10)'!$C$75:$BT$75='Budget Narrative (10)'!$I$2),0))</f>
        <v>#N/A</v>
      </c>
      <c r="D7" s="653"/>
      <c r="E7" s="10"/>
      <c r="F7" s="664"/>
      <c r="I7" s="7"/>
      <c r="J7" s="14"/>
    </row>
    <row r="8" spans="1:10">
      <c r="A8" s="826">
        <f>'Salary Detail (10)'!A19</f>
        <v>0</v>
      </c>
      <c r="B8" s="6" t="e">
        <f t="array" ref="B8">INDEX('Salary Detail (10)'!$C19:$BT19,0,MATCH(1,('Salary Detail (10)'!$C$14:$BT$14='Budget Narrative (10)'!$B$3)*('Salary Detail (10)'!$C$75:$BT$75='Budget Narrative (10)'!$I$2),0))</f>
        <v>#N/A</v>
      </c>
      <c r="C8" s="195" t="e">
        <f t="array" ref="C8">INDEX('Salary Detail (10)'!$C19:$BT19,0,MATCH(1,('Salary Detail (10)'!$C$13:$BT$13="New")*('Salary Detail (10)'!$C$75:$BT$75='Budget Narrative (10)'!$I$2),0))</f>
        <v>#N/A</v>
      </c>
      <c r="D8" s="653"/>
      <c r="E8" s="10"/>
      <c r="F8" s="664"/>
      <c r="I8" s="7"/>
      <c r="J8" s="14"/>
    </row>
    <row r="9" spans="1:10">
      <c r="A9" s="826">
        <f>'Salary Detail (10)'!A20</f>
        <v>0</v>
      </c>
      <c r="B9" s="6" t="e">
        <f t="array" ref="B9">INDEX('Salary Detail (10)'!$C20:$BT20,0,MATCH(1,('Salary Detail (10)'!$C$14:$BT$14='Budget Narrative (10)'!$B$3)*('Salary Detail (10)'!$C$75:$BT$75='Budget Narrative (10)'!$I$2),0))</f>
        <v>#N/A</v>
      </c>
      <c r="C9" s="195" t="e">
        <f t="array" ref="C9">INDEX('Salary Detail (10)'!$C20:$BT20,0,MATCH(1,('Salary Detail (10)'!$C$13:$BT$13="New")*('Salary Detail (10)'!$C$75:$BT$75='Budget Narrative (10)'!$I$2),0))</f>
        <v>#N/A</v>
      </c>
      <c r="D9" s="653"/>
      <c r="E9" s="10"/>
      <c r="F9" s="664"/>
      <c r="I9" s="7"/>
      <c r="J9" s="14"/>
    </row>
    <row r="10" spans="1:10">
      <c r="A10" s="826">
        <f>'Salary Detail (10)'!A21</f>
        <v>0</v>
      </c>
      <c r="B10" s="6" t="e">
        <f t="array" ref="B10">INDEX('Salary Detail (10)'!$C21:$BT21,0,MATCH(1,('Salary Detail (10)'!$C$14:$BT$14='Budget Narrative (10)'!$B$3)*('Salary Detail (10)'!$C$75:$BT$75='Budget Narrative (10)'!$I$2),0))</f>
        <v>#N/A</v>
      </c>
      <c r="C10" s="195" t="e">
        <f t="array" ref="C10">INDEX('Salary Detail (10)'!$C21:$BT21,0,MATCH(1,('Salary Detail (10)'!$C$13:$BT$13="New")*('Salary Detail (10)'!$C$75:$BT$75='Budget Narrative (10)'!$I$2),0))</f>
        <v>#N/A</v>
      </c>
      <c r="D10" s="653"/>
      <c r="E10" s="10"/>
      <c r="F10" s="664"/>
      <c r="I10" s="7"/>
      <c r="J10" s="14"/>
    </row>
    <row r="11" spans="1:10">
      <c r="A11" s="826">
        <f>'Salary Detail (10)'!A22</f>
        <v>0</v>
      </c>
      <c r="B11" s="6" t="e">
        <f t="array" ref="B11">INDEX('Salary Detail (10)'!$C22:$BT22,0,MATCH(1,('Salary Detail (10)'!$C$14:$BT$14='Budget Narrative (10)'!$B$3)*('Salary Detail (10)'!$C$75:$BT$75='Budget Narrative (10)'!$I$2),0))</f>
        <v>#N/A</v>
      </c>
      <c r="C11" s="195" t="e">
        <f t="array" ref="C11">INDEX('Salary Detail (10)'!$C22:$BT22,0,MATCH(1,('Salary Detail (10)'!$C$13:$BT$13="New")*('Salary Detail (10)'!$C$75:$BT$75='Budget Narrative (10)'!$I$2),0))</f>
        <v>#N/A</v>
      </c>
      <c r="D11" s="653"/>
      <c r="E11" s="10"/>
      <c r="F11" s="664"/>
      <c r="I11" s="7"/>
      <c r="J11" s="14"/>
    </row>
    <row r="12" spans="1:10">
      <c r="A12" s="826">
        <f>'Salary Detail (10)'!A23</f>
        <v>0</v>
      </c>
      <c r="B12" s="6" t="e">
        <f t="array" ref="B12">INDEX('Salary Detail (10)'!$C23:$BT23,0,MATCH(1,('Salary Detail (10)'!$C$14:$BT$14='Budget Narrative (10)'!$B$3)*('Salary Detail (10)'!$C$75:$BT$75='Budget Narrative (10)'!$I$2),0))</f>
        <v>#N/A</v>
      </c>
      <c r="C12" s="195" t="e">
        <f t="array" ref="C12">INDEX('Salary Detail (10)'!$C23:$BT23,0,MATCH(1,('Salary Detail (10)'!$C$13:$BT$13="New")*('Salary Detail (10)'!$C$75:$BT$75='Budget Narrative (10)'!$I$2),0))</f>
        <v>#N/A</v>
      </c>
      <c r="D12" s="653"/>
      <c r="E12" s="10"/>
      <c r="F12" s="664"/>
      <c r="I12" s="7"/>
      <c r="J12" s="14"/>
    </row>
    <row r="13" spans="1:10">
      <c r="A13" s="826">
        <f>'Salary Detail (10)'!A24</f>
        <v>0</v>
      </c>
      <c r="B13" s="6" t="e">
        <f t="array" ref="B13">INDEX('Salary Detail (10)'!$C24:$BT24,0,MATCH(1,('Salary Detail (10)'!$C$14:$BT$14='Budget Narrative (10)'!$B$3)*('Salary Detail (10)'!$C$75:$BT$75='Budget Narrative (10)'!$I$2),0))</f>
        <v>#N/A</v>
      </c>
      <c r="C13" s="195" t="e">
        <f t="array" ref="C13">INDEX('Salary Detail (10)'!$C24:$BT24,0,MATCH(1,('Salary Detail (10)'!$C$13:$BT$13="New")*('Salary Detail (10)'!$C$75:$BT$75='Budget Narrative (10)'!$I$2),0))</f>
        <v>#N/A</v>
      </c>
      <c r="D13" s="653"/>
      <c r="E13" s="10"/>
      <c r="F13" s="664"/>
      <c r="I13" s="7"/>
      <c r="J13" s="14"/>
    </row>
    <row r="14" spans="1:10">
      <c r="A14" s="826">
        <f>'Salary Detail (10)'!A25</f>
        <v>0</v>
      </c>
      <c r="B14" s="6" t="e">
        <f t="array" ref="B14">INDEX('Salary Detail (10)'!$C25:$BT25,0,MATCH(1,('Salary Detail (10)'!$C$14:$BT$14='Budget Narrative (10)'!$B$3)*('Salary Detail (10)'!$C$75:$BT$75='Budget Narrative (10)'!$I$2),0))</f>
        <v>#N/A</v>
      </c>
      <c r="C14" s="427" t="e">
        <f t="array" ref="C14">INDEX('Salary Detail (10)'!$C25:$BT25,0,MATCH(1,('Salary Detail (10)'!$C$13:$BT$13="New")*('Salary Detail (10)'!$C$75:$BT$75='Budget Narrative (10)'!$I$2),0))</f>
        <v>#N/A</v>
      </c>
      <c r="D14" s="653"/>
      <c r="E14" s="10"/>
      <c r="F14" s="664"/>
      <c r="I14" s="7"/>
      <c r="J14" s="14"/>
    </row>
    <row r="15" spans="1:10">
      <c r="A15" s="826">
        <f>'Salary Detail (10)'!A26</f>
        <v>0</v>
      </c>
      <c r="B15" s="6" t="e">
        <f t="array" ref="B15">INDEX('Salary Detail (10)'!$C26:$BT26,0,MATCH(1,('Salary Detail (10)'!$C$14:$BT$14='Budget Narrative (10)'!$B$3)*('Salary Detail (10)'!$C$75:$BT$75='Budget Narrative (10)'!$I$2),0))</f>
        <v>#N/A</v>
      </c>
      <c r="C15" s="427" t="e">
        <f t="array" ref="C15">INDEX('Salary Detail (10)'!$C26:$BT26,0,MATCH(1,('Salary Detail (10)'!$C$13:$BT$13="New")*('Salary Detail (10)'!$C$75:$BT$75='Budget Narrative (10)'!$I$2),0))</f>
        <v>#N/A</v>
      </c>
      <c r="D15" s="653"/>
      <c r="E15" s="10"/>
      <c r="F15" s="664"/>
      <c r="I15" s="7"/>
      <c r="J15" s="14"/>
    </row>
    <row r="16" spans="1:10">
      <c r="A16" s="826">
        <f>'Salary Detail (10)'!A27</f>
        <v>0</v>
      </c>
      <c r="B16" s="6" t="e">
        <f t="array" ref="B16">INDEX('Salary Detail (10)'!$C27:$BT27,0,MATCH(1,('Salary Detail (10)'!$C$14:$BT$14='Budget Narrative (10)'!$B$3)*('Salary Detail (10)'!$C$75:$BT$75='Budget Narrative (10)'!$I$2),0))</f>
        <v>#N/A</v>
      </c>
      <c r="C16" s="427" t="e">
        <f t="array" ref="C16">INDEX('Salary Detail (10)'!$C27:$BT27,0,MATCH(1,('Salary Detail (10)'!$C$13:$BT$13="New")*('Salary Detail (10)'!$C$75:$BT$75='Budget Narrative (10)'!$I$2),0))</f>
        <v>#N/A</v>
      </c>
      <c r="D16" s="653"/>
      <c r="E16" s="10"/>
      <c r="F16" s="664"/>
      <c r="I16" s="7"/>
      <c r="J16" s="14"/>
    </row>
    <row r="17" spans="1:10">
      <c r="A17" s="826">
        <f>'Salary Detail (10)'!A28</f>
        <v>0</v>
      </c>
      <c r="B17" s="6" t="e">
        <f t="array" ref="B17">INDEX('Salary Detail (10)'!$C28:$BT28,0,MATCH(1,('Salary Detail (10)'!$C$14:$BT$14='Budget Narrative (10)'!$B$3)*('Salary Detail (10)'!$C$75:$BT$75='Budget Narrative (10)'!$I$2),0))</f>
        <v>#N/A</v>
      </c>
      <c r="C17" s="195" t="e">
        <f t="array" ref="C17">INDEX('Salary Detail (10)'!$C28:$BT28,0,MATCH(1,('Salary Detail (10)'!$C$13:$BT$13="New")*('Salary Detail (10)'!$C$75:$BT$75='Budget Narrative (10)'!$I$2),0))</f>
        <v>#N/A</v>
      </c>
      <c r="D17" s="653"/>
      <c r="E17" s="10"/>
      <c r="F17" s="664"/>
      <c r="I17" s="7"/>
      <c r="J17" s="14"/>
    </row>
    <row r="18" spans="1:10">
      <c r="A18" s="826">
        <f>'Salary Detail (10)'!A29</f>
        <v>0</v>
      </c>
      <c r="B18" s="6" t="e">
        <f t="array" ref="B18">INDEX('Salary Detail (10)'!$C29:$BT29,0,MATCH(1,('Salary Detail (10)'!$C$14:$BT$14='Budget Narrative (10)'!$B$3)*('Salary Detail (10)'!$C$75:$BT$75='Budget Narrative (10)'!$I$2),0))</f>
        <v>#N/A</v>
      </c>
      <c r="C18" s="195" t="e">
        <f t="array" ref="C18">INDEX('Salary Detail (10)'!$C29:$BT29,0,MATCH(1,('Salary Detail (10)'!$C$13:$BT$13="New")*('Salary Detail (10)'!$C$75:$BT$75='Budget Narrative (10)'!$I$2),0))</f>
        <v>#N/A</v>
      </c>
      <c r="D18" s="653"/>
      <c r="E18" s="10"/>
      <c r="F18" s="664"/>
      <c r="I18" s="7"/>
      <c r="J18" s="14"/>
    </row>
    <row r="19" spans="1:10">
      <c r="A19" s="826">
        <f>'Salary Detail (10)'!A30</f>
        <v>0</v>
      </c>
      <c r="B19" s="6" t="e">
        <f t="array" ref="B19">INDEX('Salary Detail (10)'!$C30:$BT30,0,MATCH(1,('Salary Detail (10)'!$C$14:$BT$14='Budget Narrative (10)'!$B$3)*('Salary Detail (10)'!$C$75:$BT$75='Budget Narrative (10)'!$I$2),0))</f>
        <v>#N/A</v>
      </c>
      <c r="C19" s="195" t="e">
        <f t="array" ref="C19">INDEX('Salary Detail (10)'!$C30:$BT30,0,MATCH(1,('Salary Detail (10)'!$C$13:$BT$13="New")*('Salary Detail (10)'!$C$75:$BT$75='Budget Narrative (10)'!$I$2),0))</f>
        <v>#N/A</v>
      </c>
      <c r="D19" s="653"/>
      <c r="E19" s="10"/>
      <c r="F19" s="664"/>
      <c r="I19" s="7"/>
      <c r="J19" s="14"/>
    </row>
    <row r="20" spans="1:10">
      <c r="A20" s="826">
        <f>'Salary Detail (10)'!A31</f>
        <v>0</v>
      </c>
      <c r="B20" s="6" t="e">
        <f t="array" ref="B20">INDEX('Salary Detail (10)'!$C31:$BT31,0,MATCH(1,('Salary Detail (10)'!$C$14:$BT$14='Budget Narrative (10)'!$B$3)*('Salary Detail (10)'!$C$75:$BT$75='Budget Narrative (10)'!$I$2),0))</f>
        <v>#N/A</v>
      </c>
      <c r="C20" s="195" t="e">
        <f t="array" ref="C20">INDEX('Salary Detail (10)'!$C31:$BT31,0,MATCH(1,('Salary Detail (10)'!$C$13:$BT$13="New")*('Salary Detail (10)'!$C$75:$BT$75='Budget Narrative (10)'!$I$2),0))</f>
        <v>#N/A</v>
      </c>
      <c r="D20" s="653"/>
      <c r="E20" s="10"/>
      <c r="F20" s="664"/>
      <c r="I20" s="7"/>
      <c r="J20" s="14"/>
    </row>
    <row r="21" spans="1:10">
      <c r="A21" s="826">
        <f>'Salary Detail (10)'!A32</f>
        <v>0</v>
      </c>
      <c r="B21" s="6" t="e">
        <f t="array" ref="B21">INDEX('Salary Detail (10)'!$C32:$BT32,0,MATCH(1,('Salary Detail (10)'!$C$14:$BT$14='Budget Narrative (10)'!$B$3)*('Salary Detail (10)'!$C$75:$BT$75='Budget Narrative (10)'!$I$2),0))</f>
        <v>#N/A</v>
      </c>
      <c r="C21" s="195" t="e">
        <f t="array" ref="C21">INDEX('Salary Detail (10)'!$C32:$BT32,0,MATCH(1,('Salary Detail (10)'!$C$13:$BT$13="New")*('Salary Detail (10)'!$C$75:$BT$75='Budget Narrative (10)'!$I$2),0))</f>
        <v>#N/A</v>
      </c>
      <c r="D21" s="653"/>
      <c r="E21" s="10"/>
      <c r="F21" s="664"/>
      <c r="I21" s="7"/>
      <c r="J21" s="14"/>
    </row>
    <row r="22" spans="1:10">
      <c r="A22" s="826">
        <f>'Salary Detail (10)'!A33</f>
        <v>0</v>
      </c>
      <c r="B22" s="6" t="e">
        <f t="array" ref="B22">INDEX('Salary Detail (10)'!$C33:$BT33,0,MATCH(1,('Salary Detail (10)'!$C$14:$BT$14='Budget Narrative (10)'!$B$3)*('Salary Detail (10)'!$C$75:$BT$75='Budget Narrative (10)'!$I$2),0))</f>
        <v>#N/A</v>
      </c>
      <c r="C22" s="195" t="e">
        <f t="array" ref="C22">INDEX('Salary Detail (10)'!$C33:$BT33,0,MATCH(1,('Salary Detail (10)'!$C$13:$BT$13="New")*('Salary Detail (10)'!$C$75:$BT$75='Budget Narrative (10)'!$I$2),0))</f>
        <v>#N/A</v>
      </c>
      <c r="D22" s="653"/>
      <c r="E22" s="10"/>
      <c r="F22" s="664"/>
      <c r="I22" s="7"/>
      <c r="J22" s="14"/>
    </row>
    <row r="23" spans="1:10">
      <c r="A23" s="826">
        <f>'Salary Detail (10)'!A34</f>
        <v>0</v>
      </c>
      <c r="B23" s="6" t="e">
        <f t="array" ref="B23">INDEX('Salary Detail (10)'!$C34:$BT34,0,MATCH(1,('Salary Detail (10)'!$C$14:$BT$14='Budget Narrative (10)'!$B$3)*('Salary Detail (10)'!$C$75:$BT$75='Budget Narrative (10)'!$I$2),0))</f>
        <v>#N/A</v>
      </c>
      <c r="C23" s="195" t="e">
        <f t="array" ref="C23">INDEX('Salary Detail (10)'!$C34:$BT34,0,MATCH(1,('Salary Detail (10)'!$C$13:$BT$13="New")*('Salary Detail (10)'!$C$75:$BT$75='Budget Narrative (10)'!$I$2),0))</f>
        <v>#N/A</v>
      </c>
      <c r="D23" s="653"/>
      <c r="E23" s="10"/>
      <c r="F23" s="664"/>
      <c r="I23" s="7"/>
      <c r="J23" s="14"/>
    </row>
    <row r="24" spans="1:10">
      <c r="A24" s="826">
        <f>'Salary Detail (10)'!A35</f>
        <v>0</v>
      </c>
      <c r="B24" s="6" t="e">
        <f t="array" ref="B24">INDEX('Salary Detail (10)'!$C35:$BT35,0,MATCH(1,('Salary Detail (10)'!$C$14:$BT$14='Budget Narrative (10)'!$B$3)*('Salary Detail (10)'!$C$75:$BT$75='Budget Narrative (10)'!$I$2),0))</f>
        <v>#N/A</v>
      </c>
      <c r="C24" s="195" t="e">
        <f t="array" ref="C24">INDEX('Salary Detail (10)'!$C35:$BT35,0,MATCH(1,('Salary Detail (10)'!$C$13:$BT$13="New")*('Salary Detail (10)'!$C$75:$BT$75='Budget Narrative (10)'!$I$2),0))</f>
        <v>#N/A</v>
      </c>
      <c r="D24" s="653"/>
      <c r="E24" s="10"/>
      <c r="F24" s="664"/>
      <c r="I24" s="7"/>
      <c r="J24" s="14"/>
    </row>
    <row r="25" spans="1:10">
      <c r="A25" s="826">
        <f>'Salary Detail (10)'!A36</f>
        <v>0</v>
      </c>
      <c r="B25" s="6" t="e">
        <f t="array" ref="B25">INDEX('Salary Detail (10)'!$C36:$BT36,0,MATCH(1,('Salary Detail (10)'!$C$14:$BT$14='Budget Narrative (10)'!$B$3)*('Salary Detail (10)'!$C$75:$BT$75='Budget Narrative (10)'!$I$2),0))</f>
        <v>#N/A</v>
      </c>
      <c r="C25" s="195" t="e" cm="1">
        <f t="array" ref="C25">INDEX('Salary Detail (10)'!$C36:$BT36,0,MATCH(1,('Salary Detail (10)'!$C$13:$BT$13="New")*('Salary Detail (10)'!$C$75:$BT$75='Budget Narrative (10)'!$I$2),0))</f>
        <v>#N/A</v>
      </c>
      <c r="D25" s="653"/>
      <c r="E25" s="10"/>
      <c r="F25" s="664"/>
      <c r="I25" s="7"/>
      <c r="J25" s="14"/>
    </row>
    <row r="26" spans="1:10">
      <c r="A26" s="826">
        <f>'Salary Detail (10)'!A37</f>
        <v>0</v>
      </c>
      <c r="B26" s="6" t="e">
        <f t="array" ref="B26">INDEX('Salary Detail (10)'!$C37:$BT37,0,MATCH(1,('Salary Detail (10)'!$C$14:$BT$14='Budget Narrative (10)'!$B$3)*('Salary Detail (10)'!$C$75:$BT$75='Budget Narrative (10)'!$I$2),0))</f>
        <v>#N/A</v>
      </c>
      <c r="C26" s="195" t="e">
        <f t="array" ref="C26">INDEX('Salary Detail (10)'!$C37:$BT37,0,MATCH(1,('Salary Detail (10)'!$C$13:$BT$13="New")*('Salary Detail (10)'!$C$75:$BT$75='Budget Narrative (10)'!$I$2),0))</f>
        <v>#N/A</v>
      </c>
      <c r="D26" s="653"/>
      <c r="E26" s="10"/>
      <c r="F26" s="664"/>
      <c r="J26" s="14"/>
    </row>
    <row r="27" spans="1:10">
      <c r="A27" s="826">
        <f>'Salary Detail (10)'!A38</f>
        <v>0</v>
      </c>
      <c r="B27" s="6" t="e">
        <f t="array" ref="B27">INDEX('Salary Detail (10)'!$C38:$BT38,0,MATCH(1,('Salary Detail (10)'!$C$14:$BT$14='Budget Narrative (10)'!$B$3)*('Salary Detail (10)'!$C$75:$BT$75='Budget Narrative (10)'!$I$2),0))</f>
        <v>#N/A</v>
      </c>
      <c r="C27" s="195" t="e">
        <f t="array" ref="C27">INDEX('Salary Detail (10)'!$C38:$BT38,0,MATCH(1,('Salary Detail (10)'!$C$13:$BT$13="New")*('Salary Detail (10)'!$C$75:$BT$75='Budget Narrative (10)'!$I$2),0))</f>
        <v>#N/A</v>
      </c>
      <c r="D27" s="653"/>
      <c r="E27" s="10"/>
      <c r="F27" s="664"/>
      <c r="I27" s="7"/>
      <c r="J27" s="14"/>
    </row>
    <row r="28" spans="1:10">
      <c r="A28" s="826">
        <f>'Salary Detail (10)'!A39</f>
        <v>0</v>
      </c>
      <c r="B28" s="6" t="e">
        <f t="array" ref="B28">INDEX('Salary Detail (10)'!$C39:$BT39,0,MATCH(1,('Salary Detail (10)'!$C$14:$BT$14='Budget Narrative (10)'!$B$3)*('Salary Detail (10)'!$C$75:$BT$75='Budget Narrative (10)'!$I$2),0))</f>
        <v>#N/A</v>
      </c>
      <c r="C28" s="195" t="e">
        <f t="array" ref="C28">INDEX('Salary Detail (10)'!$C39:$BT39,0,MATCH(1,('Salary Detail (10)'!$C$13:$BT$13="New")*('Salary Detail (10)'!$C$75:$BT$75='Budget Narrative (10)'!$I$2),0))</f>
        <v>#N/A</v>
      </c>
      <c r="D28" s="653"/>
      <c r="E28" s="10"/>
      <c r="F28" s="664"/>
      <c r="I28" s="7"/>
      <c r="J28" s="14"/>
    </row>
    <row r="29" spans="1:10">
      <c r="A29" s="826">
        <f>'Salary Detail (10)'!A40</f>
        <v>0</v>
      </c>
      <c r="B29" s="6" t="e">
        <f t="array" ref="B29">INDEX('Salary Detail (10)'!$C40:$BT40,0,MATCH(1,('Salary Detail (10)'!$C$14:$BT$14='Budget Narrative (10)'!$B$3)*('Salary Detail (10)'!$C$75:$BT$75='Budget Narrative (10)'!$I$2),0))</f>
        <v>#N/A</v>
      </c>
      <c r="C29" s="195" t="e">
        <f t="array" ref="C29">INDEX('Salary Detail (10)'!$C40:$BT40,0,MATCH(1,('Salary Detail (10)'!$C$13:$BT$13="New")*('Salary Detail (10)'!$C$75:$BT$75='Budget Narrative (10)'!$I$2),0))</f>
        <v>#N/A</v>
      </c>
      <c r="D29" s="653"/>
      <c r="E29" s="10"/>
      <c r="F29" s="664"/>
      <c r="I29" s="7"/>
      <c r="J29" s="14"/>
    </row>
    <row r="30" spans="1:10">
      <c r="A30" s="826">
        <f>'Salary Detail (10)'!A41</f>
        <v>0</v>
      </c>
      <c r="B30" s="6" t="e">
        <f t="array" ref="B30">INDEX('Salary Detail (10)'!$C41:$BT41,0,MATCH(1,('Salary Detail (10)'!$C$14:$BT$14='Budget Narrative (10)'!$B$3)*('Salary Detail (10)'!$C$75:$BT$75='Budget Narrative (10)'!$I$2),0))</f>
        <v>#N/A</v>
      </c>
      <c r="C30" s="195" t="e">
        <f t="array" ref="C30">INDEX('Salary Detail (10)'!$C41:$BT41,0,MATCH(1,('Salary Detail (10)'!$C$13:$BT$13="New")*('Salary Detail (10)'!$C$75:$BT$75='Budget Narrative (10)'!$I$2),0))</f>
        <v>#N/A</v>
      </c>
      <c r="D30" s="653"/>
      <c r="E30" s="10"/>
      <c r="F30" s="664"/>
      <c r="I30" s="7"/>
      <c r="J30" s="14"/>
    </row>
    <row r="31" spans="1:10">
      <c r="A31" s="826">
        <f>'Salary Detail (10)'!A42</f>
        <v>0</v>
      </c>
      <c r="B31" s="6" t="e">
        <f t="array" ref="B31">INDEX('Salary Detail (10)'!$C42:$BT42,0,MATCH(1,('Salary Detail (10)'!$C$14:$BT$14='Budget Narrative (10)'!$B$3)*('Salary Detail (10)'!$C$75:$BT$75='Budget Narrative (10)'!$I$2),0))</f>
        <v>#N/A</v>
      </c>
      <c r="C31" s="195" t="e">
        <f t="array" ref="C31">INDEX('Salary Detail (10)'!$C42:$BT42,0,MATCH(1,('Salary Detail (10)'!$C$13:$BT$13="New")*('Salary Detail (10)'!$C$75:$BT$75='Budget Narrative (10)'!$I$2),0))</f>
        <v>#N/A</v>
      </c>
      <c r="D31" s="653"/>
      <c r="E31" s="10"/>
      <c r="F31" s="664"/>
      <c r="I31" s="7"/>
      <c r="J31" s="14"/>
    </row>
    <row r="32" spans="1:10">
      <c r="A32" s="826">
        <f>'Salary Detail (10)'!A43</f>
        <v>0</v>
      </c>
      <c r="B32" s="6" t="e">
        <f t="array" ref="B32">INDEX('Salary Detail (10)'!$C43:$BT43,0,MATCH(1,('Salary Detail (10)'!$C$14:$BT$14='Budget Narrative (10)'!$B$3)*('Salary Detail (10)'!$C$75:$BT$75='Budget Narrative (10)'!$I$2),0))</f>
        <v>#N/A</v>
      </c>
      <c r="C32" s="195" t="e">
        <f t="array" ref="C32">INDEX('Salary Detail (10)'!$C43:$BT43,0,MATCH(1,('Salary Detail (10)'!$C$13:$BT$13="New")*('Salary Detail (10)'!$C$75:$BT$75='Budget Narrative (10)'!$I$2),0))</f>
        <v>#N/A</v>
      </c>
      <c r="D32" s="653"/>
      <c r="E32" s="10"/>
      <c r="F32" s="664"/>
      <c r="I32" s="7"/>
      <c r="J32" s="14"/>
    </row>
    <row r="33" spans="1:10">
      <c r="A33" s="826">
        <f>'Salary Detail (10)'!A44</f>
        <v>0</v>
      </c>
      <c r="B33" s="6" t="e">
        <f t="array" ref="B33">INDEX('Salary Detail (10)'!$C44:$BT44,0,MATCH(1,('Salary Detail (10)'!$C$14:$BT$14='Budget Narrative (10)'!$B$3)*('Salary Detail (10)'!$C$75:$BT$75='Budget Narrative (10)'!$I$2),0))</f>
        <v>#N/A</v>
      </c>
      <c r="C33" s="195" t="e">
        <f t="array" ref="C33">INDEX('Salary Detail (10)'!$C44:$BT44,0,MATCH(1,('Salary Detail (10)'!$C$13:$BT$13="New")*('Salary Detail (10)'!$C$75:$BT$75='Budget Narrative (10)'!$I$2),0))</f>
        <v>#N/A</v>
      </c>
      <c r="D33" s="653"/>
      <c r="E33" s="10"/>
      <c r="F33" s="664"/>
      <c r="I33" s="7"/>
      <c r="J33" s="14"/>
    </row>
    <row r="34" spans="1:10">
      <c r="A34" s="826">
        <f>'Salary Detail (10)'!A45</f>
        <v>0</v>
      </c>
      <c r="B34" s="6" t="e">
        <f t="array" ref="B34">INDEX('Salary Detail (10)'!$C45:$BT45,0,MATCH(1,('Salary Detail (10)'!$C$14:$BT$14='Budget Narrative (10)'!$B$3)*('Salary Detail (10)'!$C$75:$BT$75='Budget Narrative (10)'!$I$2),0))</f>
        <v>#N/A</v>
      </c>
      <c r="C34" s="195" t="e">
        <f t="array" ref="C34">INDEX('Salary Detail (10)'!$C45:$BT45,0,MATCH(1,('Salary Detail (10)'!$C$13:$BT$13="New")*('Salary Detail (10)'!$C$75:$BT$75='Budget Narrative (10)'!$I$2),0))</f>
        <v>#N/A</v>
      </c>
      <c r="D34" s="653"/>
      <c r="E34" s="10"/>
      <c r="F34" s="664"/>
      <c r="I34" s="7"/>
      <c r="J34" s="14"/>
    </row>
    <row r="35" spans="1:10">
      <c r="A35" s="826">
        <f>'Salary Detail (10)'!A46</f>
        <v>0</v>
      </c>
      <c r="B35" s="6" t="e">
        <f t="array" ref="B35">INDEX('Salary Detail (10)'!$C46:$BT46,0,MATCH(1,('Salary Detail (10)'!$C$14:$BT$14='Budget Narrative (10)'!$B$3)*('Salary Detail (10)'!$C$75:$BT$75='Budget Narrative (10)'!$I$2),0))</f>
        <v>#N/A</v>
      </c>
      <c r="C35" s="195" t="e">
        <f t="array" ref="C35">INDEX('Salary Detail (10)'!$C46:$BT46,0,MATCH(1,('Salary Detail (10)'!$C$13:$BT$13="New")*('Salary Detail (10)'!$C$75:$BT$75='Budget Narrative (10)'!$I$2),0))</f>
        <v>#N/A</v>
      </c>
      <c r="D35" s="653"/>
      <c r="E35" s="10"/>
      <c r="F35" s="664"/>
      <c r="I35" s="7"/>
      <c r="J35" s="14"/>
    </row>
    <row r="36" spans="1:10">
      <c r="A36" s="826">
        <f>'Salary Detail (10)'!A47</f>
        <v>0</v>
      </c>
      <c r="B36" s="6" t="e">
        <f t="array" ref="B36">INDEX('Salary Detail (10)'!$C47:$BT47,0,MATCH(1,('Salary Detail (10)'!$C$14:$BT$14='Budget Narrative (10)'!$B$3)*('Salary Detail (10)'!$C$75:$BT$75='Budget Narrative (10)'!$I$2),0))</f>
        <v>#N/A</v>
      </c>
      <c r="C36" s="195" t="e">
        <f t="array" ref="C36">INDEX('Salary Detail (10)'!$C47:$BT47,0,MATCH(1,('Salary Detail (10)'!$C$13:$BT$13="New")*('Salary Detail (10)'!$C$75:$BT$75='Budget Narrative (10)'!$I$2),0))</f>
        <v>#N/A</v>
      </c>
      <c r="D36" s="653"/>
      <c r="E36" s="10"/>
      <c r="F36" s="664"/>
      <c r="I36" s="7"/>
      <c r="J36" s="14"/>
    </row>
    <row r="37" spans="1:10">
      <c r="A37" s="826">
        <f>'Salary Detail (10)'!A48</f>
        <v>0</v>
      </c>
      <c r="B37" s="6" t="e">
        <f t="array" ref="B37">INDEX('Salary Detail (10)'!$C48:$BT48,0,MATCH(1,('Salary Detail (10)'!$C$14:$BT$14='Budget Narrative (10)'!$B$3)*('Salary Detail (10)'!$C$75:$BT$75='Budget Narrative (10)'!$I$2),0))</f>
        <v>#N/A</v>
      </c>
      <c r="C37" s="195" t="e">
        <f t="array" ref="C37">INDEX('Salary Detail (10)'!$C48:$BT48,0,MATCH(1,('Salary Detail (10)'!$C$13:$BT$13="New")*('Salary Detail (10)'!$C$75:$BT$75='Budget Narrative (10)'!$I$2),0))</f>
        <v>#N/A</v>
      </c>
      <c r="D37" s="653"/>
      <c r="E37" s="10"/>
      <c r="F37" s="664"/>
      <c r="I37" s="7"/>
      <c r="J37" s="14"/>
    </row>
    <row r="38" spans="1:10">
      <c r="A38" s="826">
        <f>'Salary Detail (10)'!A49</f>
        <v>0</v>
      </c>
      <c r="B38" s="6" t="e">
        <f t="array" ref="B38">INDEX('Salary Detail (10)'!$C49:$BT49,0,MATCH(1,('Salary Detail (10)'!$C$14:$BT$14='Budget Narrative (10)'!$B$3)*('Salary Detail (10)'!$C$75:$BT$75='Budget Narrative (10)'!$I$2),0))</f>
        <v>#N/A</v>
      </c>
      <c r="C38" s="195" t="e">
        <f t="array" ref="C38">INDEX('Salary Detail (10)'!$C49:$BT49,0,MATCH(1,('Salary Detail (10)'!$C$13:$BT$13="New")*('Salary Detail (10)'!$C$75:$BT$75='Budget Narrative (10)'!$I$2),0))</f>
        <v>#N/A</v>
      </c>
      <c r="D38" s="653"/>
      <c r="E38" s="10"/>
      <c r="F38" s="664"/>
      <c r="I38" s="7"/>
      <c r="J38" s="14"/>
    </row>
    <row r="39" spans="1:10">
      <c r="A39" s="826">
        <f>'Salary Detail (10)'!A50</f>
        <v>0</v>
      </c>
      <c r="B39" s="6" t="e">
        <f t="array" ref="B39">INDEX('Salary Detail (10)'!$C50:$BT50,0,MATCH(1,('Salary Detail (10)'!$C$14:$BT$14='Budget Narrative (10)'!$B$3)*('Salary Detail (10)'!$C$75:$BT$75='Budget Narrative (10)'!$I$2),0))</f>
        <v>#N/A</v>
      </c>
      <c r="C39" s="195" t="e">
        <f t="array" ref="C39">INDEX('Salary Detail (10)'!$C50:$BT50,0,MATCH(1,('Salary Detail (10)'!$C$13:$BT$13="New")*('Salary Detail (10)'!$C$75:$BT$75='Budget Narrative (10)'!$I$2),0))</f>
        <v>#N/A</v>
      </c>
      <c r="D39" s="653"/>
      <c r="E39" s="10"/>
      <c r="F39" s="664"/>
      <c r="I39" s="7"/>
      <c r="J39" s="14"/>
    </row>
    <row r="40" spans="1:10">
      <c r="A40" s="826">
        <f>'Salary Detail (10)'!A51</f>
        <v>0</v>
      </c>
      <c r="B40" s="6" t="e">
        <f t="array" ref="B40">INDEX('Salary Detail (10)'!$C51:$BT51,0,MATCH(1,('Salary Detail (10)'!$C$14:$BT$14='Budget Narrative (10)'!$B$3)*('Salary Detail (10)'!$C$75:$BT$75='Budget Narrative (10)'!$I$2),0))</f>
        <v>#N/A</v>
      </c>
      <c r="C40" s="195" t="e">
        <f t="array" ref="C40">INDEX('Salary Detail (10)'!$C51:$BT51,0,MATCH(1,('Salary Detail (10)'!$C$13:$BT$13="New")*('Salary Detail (10)'!$C$75:$BT$75='Budget Narrative (10)'!$I$2),0))</f>
        <v>#N/A</v>
      </c>
      <c r="D40" s="653"/>
      <c r="E40" s="3"/>
      <c r="F40" s="664"/>
    </row>
    <row r="41" spans="1:10">
      <c r="A41" s="826">
        <f>'Salary Detail (10)'!A52</f>
        <v>0</v>
      </c>
      <c r="B41" s="6" t="e">
        <f t="array" ref="B41">INDEX('Salary Detail (10)'!$C52:$BT52,0,MATCH(1,('Salary Detail (10)'!$C$14:$BT$14='Budget Narrative (10)'!$B$3)*('Salary Detail (10)'!$C$75:$BT$75='Budget Narrative (10)'!$I$2),0))</f>
        <v>#N/A</v>
      </c>
      <c r="C41" s="195" t="e">
        <f t="array" ref="C41">INDEX('Salary Detail (10)'!$C52:$BT52,0,MATCH(1,('Salary Detail (10)'!$C$13:$BT$13="New")*('Salary Detail (10)'!$C$75:$BT$75='Budget Narrative (10)'!$I$2),0))</f>
        <v>#N/A</v>
      </c>
      <c r="D41" s="653"/>
      <c r="E41" s="3"/>
      <c r="F41" s="664"/>
    </row>
    <row r="42" spans="1:10" ht="15.6" customHeight="1">
      <c r="A42" s="826">
        <f>'Salary Detail (10)'!A53</f>
        <v>0</v>
      </c>
      <c r="B42" s="6" t="e">
        <f t="array" ref="B42">INDEX('Salary Detail (10)'!$C53:$BT53,0,MATCH(1,('Salary Detail (10)'!$C$14:$BT$14='Budget Narrative (10)'!$B$3)*('Salary Detail (10)'!$C$75:$BT$75='Budget Narrative (10)'!$I$2),0))</f>
        <v>#N/A</v>
      </c>
      <c r="C42" s="195" t="e">
        <f t="array" ref="C42">INDEX('Salary Detail (10)'!$C53:$BT53,0,MATCH(1,('Salary Detail (10)'!$C$13:$BT$13="New")*('Salary Detail (10)'!$C$75:$BT$75='Budget Narrative (10)'!$I$2),0))</f>
        <v>#N/A</v>
      </c>
      <c r="D42" s="653"/>
      <c r="E42" s="10"/>
      <c r="F42" s="664"/>
      <c r="I42" s="7"/>
      <c r="J42" s="14"/>
    </row>
    <row r="43" spans="1:10" ht="15.6" customHeight="1">
      <c r="A43" s="826">
        <f>'Salary Detail (10)'!A54</f>
        <v>0</v>
      </c>
      <c r="B43" s="6" t="e">
        <f t="array" ref="B43">INDEX('Salary Detail (10)'!$C54:$BT54,0,MATCH(1,('Salary Detail (10)'!$C$14:$BT$14='Budget Narrative (10)'!$B$3)*('Salary Detail (10)'!$C$75:$BT$75='Budget Narrative (10)'!$I$2),0))</f>
        <v>#N/A</v>
      </c>
      <c r="C43" s="195" t="e">
        <f t="array" ref="C43">INDEX('Salary Detail (10)'!$C54:$BT54,0,MATCH(1,('Salary Detail (10)'!$C$13:$BT$13="New")*('Salary Detail (10)'!$C$75:$BT$75='Budget Narrative (10)'!$I$2),0))</f>
        <v>#N/A</v>
      </c>
      <c r="D43" s="653"/>
      <c r="E43" s="10"/>
      <c r="F43" s="664"/>
      <c r="I43" s="7"/>
      <c r="J43" s="14"/>
    </row>
    <row r="44" spans="1:10" ht="15.6" customHeight="1">
      <c r="A44" s="826">
        <f>'Salary Detail (10)'!A55</f>
        <v>0</v>
      </c>
      <c r="B44" s="6" t="e">
        <f t="array" ref="B44">INDEX('Salary Detail (10)'!$C55:$BT55,0,MATCH(1,('Salary Detail (10)'!$C$14:$BT$14='Budget Narrative (10)'!$B$3)*('Salary Detail (10)'!$C$75:$BT$75='Budget Narrative (10)'!$I$2),0))</f>
        <v>#N/A</v>
      </c>
      <c r="C44" s="195" t="e">
        <f t="array" ref="C44">INDEX('Salary Detail (10)'!$C55:$BT55,0,MATCH(1,('Salary Detail (10)'!$C$13:$BT$13="New")*('Salary Detail (10)'!$C$75:$BT$75='Budget Narrative (10)'!$I$2),0))</f>
        <v>#N/A</v>
      </c>
      <c r="D44" s="653"/>
      <c r="E44" s="10"/>
      <c r="F44" s="664"/>
      <c r="I44" s="7"/>
      <c r="J44" s="14"/>
    </row>
    <row r="45" spans="1:10" ht="15.6" customHeight="1">
      <c r="A45" s="829">
        <f>'Salary Detail (10)'!A56</f>
        <v>0</v>
      </c>
      <c r="B45" s="6" t="e">
        <f t="array" ref="B45">INDEX('Salary Detail (10)'!$C56:$BT56,0,MATCH(1,('Salary Detail (10)'!$C$14:$BT$14='Budget Narrative (10)'!$B$3)*('Salary Detail (10)'!$C$75:$BT$75='Budget Narrative (10)'!$I$2),0))</f>
        <v>#N/A</v>
      </c>
      <c r="C45" s="195" t="e">
        <f t="array" ref="C45">INDEX('Salary Detail (10)'!$C56:$BT56,0,MATCH(1,('Salary Detail (10)'!$C$13:$BT$13="New")*('Salary Detail (10)'!$C$75:$BT$75='Budget Narrative (10)'!$I$2),0))</f>
        <v>#N/A</v>
      </c>
      <c r="D45" s="654"/>
      <c r="E45" s="178"/>
      <c r="F45" s="664"/>
      <c r="I45" s="7"/>
      <c r="J45" s="14"/>
    </row>
    <row r="46" spans="1:10" ht="15.6" customHeight="1">
      <c r="A46" s="829" t="s">
        <v>333</v>
      </c>
      <c r="B46" s="210" t="e">
        <f>SUM(B4:B45)</f>
        <v>#N/A</v>
      </c>
      <c r="C46" s="182" t="e">
        <f>SUM(C4:C45)</f>
        <v>#N/A</v>
      </c>
      <c r="D46" s="177"/>
      <c r="E46" s="178"/>
      <c r="F46" s="664"/>
      <c r="I46" s="7"/>
      <c r="J46" s="14"/>
    </row>
    <row r="47" spans="1:10" s="731" customFormat="1" ht="24" customHeight="1">
      <c r="A47" s="719" t="s">
        <v>334</v>
      </c>
      <c r="B47" s="720" t="e">
        <f>C47/C46</f>
        <v>#N/A</v>
      </c>
      <c r="C47" s="721" t="e">
        <f t="array" ref="C47">INDEX('Salary Detail (10)'!$C61:$BT61,0,MATCH(1,('Salary Detail (10)'!$C$13:$BT$13="New")*('Salary Detail (10)'!$C$75:$BT$75='Budget Narrative (10)'!$I$2),0))</f>
        <v>#N/A</v>
      </c>
      <c r="D47" s="746" t="s">
        <v>335</v>
      </c>
      <c r="E47" s="747"/>
      <c r="F47" s="748"/>
      <c r="G47" s="727"/>
      <c r="H47" s="728"/>
      <c r="I47" s="729"/>
      <c r="J47" s="730"/>
    </row>
    <row r="48" spans="1:10" s="731" customFormat="1" ht="16.5" customHeight="1" thickBot="1">
      <c r="A48" s="1468" t="s">
        <v>336</v>
      </c>
      <c r="B48" s="1469"/>
      <c r="C48" s="723" t="e">
        <f>C46+C47</f>
        <v>#N/A</v>
      </c>
      <c r="D48" s="724"/>
      <c r="E48" s="725"/>
      <c r="F48" s="726"/>
      <c r="G48" s="727"/>
      <c r="H48" s="728"/>
      <c r="I48" s="729"/>
      <c r="J48" s="730"/>
    </row>
    <row r="49" spans="1:10" ht="13.5" thickBot="1">
      <c r="A49" s="10"/>
      <c r="B49" s="12"/>
      <c r="C49" s="181"/>
      <c r="E49" s="10"/>
      <c r="F49" s="10"/>
      <c r="G49" s="705"/>
      <c r="I49" s="7"/>
      <c r="J49" s="4"/>
    </row>
    <row r="50" spans="1:10" s="4" customFormat="1" ht="39" customHeight="1">
      <c r="A50" s="1466" t="s">
        <v>263</v>
      </c>
      <c r="B50" s="1467"/>
      <c r="C50" s="212" t="s">
        <v>290</v>
      </c>
      <c r="D50" s="211" t="s">
        <v>330</v>
      </c>
      <c r="E50" s="213" t="s">
        <v>331</v>
      </c>
      <c r="F50" s="198"/>
      <c r="G50" s="704"/>
      <c r="H50" s="704"/>
    </row>
    <row r="51" spans="1:10">
      <c r="A51" s="1461" t="str">
        <f>'Operating Detail (10)'!A14</f>
        <v>Rental of Property</v>
      </c>
      <c r="B51" s="1462"/>
      <c r="C51" s="228" t="e">
        <f t="array" ref="C51">INDEX('Operating Detail (10)'!$C14:$AF14,0,MATCH(1,('Operating Detail (10)'!$C$12:$AF$12="New")*('Operating Detail (10)'!$C$121:$AF$121='Budget Narrative (10)'!$I$2),0))</f>
        <v>#N/A</v>
      </c>
      <c r="D51" s="657"/>
      <c r="E51" s="658"/>
      <c r="F51" s="827"/>
      <c r="I51" s="11"/>
      <c r="J51" s="4"/>
    </row>
    <row r="52" spans="1:10">
      <c r="A52" s="1461" t="str">
        <f>'Operating Detail (10)'!A15</f>
        <v xml:space="preserve">Utilities(Elec, Water, Gas, Phone, Scavenger) </v>
      </c>
      <c r="B52" s="1462"/>
      <c r="C52" s="228" t="e">
        <f t="array" ref="C52">INDEX('Operating Detail (10)'!$C15:$AF15,0,MATCH(1,('Operating Detail (10)'!$C$12:$AF$12="New")*('Operating Detail (10)'!$C$121:$AF$121='Budget Narrative (10)'!$I$2),0))</f>
        <v>#N/A</v>
      </c>
      <c r="D52" s="657"/>
      <c r="E52" s="659"/>
      <c r="F52" s="827"/>
      <c r="I52" s="11"/>
      <c r="J52" s="4"/>
    </row>
    <row r="53" spans="1:10">
      <c r="A53" s="1461" t="str">
        <f>'Operating Detail (10)'!A16</f>
        <v>Office Supplies, Postage</v>
      </c>
      <c r="B53" s="1462"/>
      <c r="C53" s="228" t="e">
        <f t="array" ref="C53">INDEX('Operating Detail (10)'!$C16:$AF16,0,MATCH(1,('Operating Detail (10)'!$C$12:$AF$12="New")*('Operating Detail (10)'!$C$121:$AF$121='Budget Narrative (10)'!$I$2),0))</f>
        <v>#N/A</v>
      </c>
      <c r="D53" s="657"/>
      <c r="E53" s="660"/>
      <c r="F53" s="827"/>
      <c r="I53" s="7"/>
      <c r="J53" s="14"/>
    </row>
    <row r="54" spans="1:10">
      <c r="A54" s="1461" t="str">
        <f>'Operating Detail (10)'!A17</f>
        <v>Building Maintenance Supplies and Repair</v>
      </c>
      <c r="B54" s="1462"/>
      <c r="C54" s="228" t="e">
        <f t="array" ref="C54">INDEX('Operating Detail (10)'!$C17:$AF17,0,MATCH(1,('Operating Detail (10)'!$C$12:$AF$12="New")*('Operating Detail (10)'!$C$121:$AF$121='Budget Narrative (10)'!$I$2),0))</f>
        <v>#N/A</v>
      </c>
      <c r="D54" s="657"/>
      <c r="E54" s="659"/>
      <c r="F54" s="827"/>
      <c r="I54" s="7"/>
      <c r="J54" s="14"/>
    </row>
    <row r="55" spans="1:10">
      <c r="A55" s="1461" t="str">
        <f>'Operating Detail (10)'!A18</f>
        <v>Printing and Reproduction</v>
      </c>
      <c r="B55" s="1462"/>
      <c r="C55" s="228" t="e">
        <f t="array" ref="C55">INDEX('Operating Detail (10)'!$C18:$AF18,0,MATCH(1,('Operating Detail (10)'!$C$12:$AF$12="New")*('Operating Detail (10)'!$C$121:$AF$121='Budget Narrative (10)'!$I$2),0))</f>
        <v>#N/A</v>
      </c>
      <c r="D55" s="657"/>
      <c r="E55" s="659"/>
      <c r="F55" s="827"/>
      <c r="I55" s="11"/>
      <c r="J55" s="14"/>
    </row>
    <row r="56" spans="1:10">
      <c r="A56" s="1461" t="str">
        <f>'Operating Detail (10)'!A19</f>
        <v>Insurance</v>
      </c>
      <c r="B56" s="1462"/>
      <c r="C56" s="228" t="e">
        <f t="array" ref="C56">INDEX('Operating Detail (10)'!$C19:$AF19,0,MATCH(1,('Operating Detail (10)'!$C$12:$AF$12="New")*('Operating Detail (10)'!$C$121:$AF$121='Budget Narrative (10)'!$I$2),0))</f>
        <v>#N/A</v>
      </c>
      <c r="D56" s="657"/>
      <c r="E56" s="659"/>
      <c r="F56" s="827"/>
      <c r="I56" s="11"/>
      <c r="J56" s="14"/>
    </row>
    <row r="57" spans="1:10">
      <c r="A57" s="1461" t="str">
        <f>'Operating Detail (10)'!A20</f>
        <v>Staff Training</v>
      </c>
      <c r="B57" s="1462"/>
      <c r="C57" s="228" t="e">
        <f t="array" ref="C57">INDEX('Operating Detail (10)'!$C20:$AF20,0,MATCH(1,('Operating Detail (10)'!$C$12:$AF$12="New")*('Operating Detail (10)'!$C$121:$AF$121='Budget Narrative (10)'!$I$2),0))</f>
        <v>#N/A</v>
      </c>
      <c r="D57" s="657"/>
      <c r="E57" s="659"/>
      <c r="F57" s="827"/>
      <c r="I57" s="11"/>
      <c r="J57" s="14"/>
    </row>
    <row r="58" spans="1:10">
      <c r="A58" s="1461" t="str">
        <f>'Operating Detail (10)'!A21</f>
        <v>Staff Travel-(Local &amp; Out of Town)</v>
      </c>
      <c r="B58" s="1462"/>
      <c r="C58" s="228" t="e">
        <f t="array" ref="C58">INDEX('Operating Detail (10)'!$C21:$AF21,0,MATCH(1,('Operating Detail (10)'!$C$12:$AF$12="New")*('Operating Detail (10)'!$C$121:$AF$121='Budget Narrative (10)'!$I$2),0))</f>
        <v>#N/A</v>
      </c>
      <c r="D58" s="657"/>
      <c r="E58" s="659"/>
      <c r="F58" s="827"/>
      <c r="I58" s="11"/>
      <c r="J58" s="14"/>
    </row>
    <row r="59" spans="1:10">
      <c r="A59" s="1461" t="str">
        <f>'Operating Detail (10)'!A22</f>
        <v>Rental of Equipment</v>
      </c>
      <c r="B59" s="1462"/>
      <c r="C59" s="228" t="e">
        <f t="array" ref="C59">INDEX('Operating Detail (10)'!$C22:$AF22,0,MATCH(1,('Operating Detail (10)'!$C$12:$AF$12="New")*('Operating Detail (10)'!$C$121:$AF$121='Budget Narrative (10)'!$I$2),0))</f>
        <v>#N/A</v>
      </c>
      <c r="D59" s="657"/>
      <c r="E59" s="659"/>
      <c r="F59" s="827"/>
      <c r="I59" s="11"/>
      <c r="J59" s="14"/>
    </row>
    <row r="60" spans="1:10">
      <c r="A60" s="1470">
        <f>'Operating Detail (10)'!A23</f>
        <v>0</v>
      </c>
      <c r="B60" s="1471"/>
      <c r="C60" s="228" t="e">
        <f t="array" ref="C60">INDEX('Operating Detail (10)'!$C23:$AF23,0,MATCH(1,('Operating Detail (10)'!$C$12:$AF$12="New")*('Operating Detail (10)'!$C$121:$AF$121='Budget Narrative (10)'!$I$2),0))</f>
        <v>#N/A</v>
      </c>
      <c r="D60" s="657"/>
      <c r="E60" s="659"/>
      <c r="F60" s="827"/>
      <c r="I60" s="11"/>
      <c r="J60" s="14"/>
    </row>
    <row r="61" spans="1:10">
      <c r="A61" s="1470">
        <f>'Operating Detail (10)'!A24</f>
        <v>0</v>
      </c>
      <c r="B61" s="1471"/>
      <c r="C61" s="228" t="e">
        <f t="array" ref="C61">INDEX('Operating Detail (10)'!$C24:$AF24,0,MATCH(1,('Operating Detail (10)'!$C$12:$AF$12="New")*('Operating Detail (10)'!$C$121:$AF$121='Budget Narrative (10)'!$I$2),0))</f>
        <v>#N/A</v>
      </c>
      <c r="D61" s="657"/>
      <c r="E61" s="659"/>
      <c r="F61" s="827"/>
      <c r="I61" s="7"/>
      <c r="J61" s="14"/>
    </row>
    <row r="62" spans="1:10">
      <c r="A62" s="1470">
        <f>'Operating Detail (10)'!A25</f>
        <v>0</v>
      </c>
      <c r="B62" s="1471"/>
      <c r="C62" s="228" t="e">
        <f t="array" ref="C62">INDEX('Operating Detail (10)'!$C25:$AF25,0,MATCH(1,('Operating Detail (10)'!$C$12:$AF$12="New")*('Operating Detail (10)'!$C$121:$AF$121='Budget Narrative (10)'!$I$2),0))</f>
        <v>#N/A</v>
      </c>
      <c r="D62" s="657"/>
      <c r="E62" s="659"/>
      <c r="F62" s="827"/>
      <c r="I62" s="7"/>
      <c r="J62" s="14"/>
    </row>
    <row r="63" spans="1:10">
      <c r="A63" s="1470">
        <f>'Operating Detail (10)'!A26</f>
        <v>0</v>
      </c>
      <c r="B63" s="1471"/>
      <c r="C63" s="228" t="e">
        <f t="array" ref="C63">INDEX('Operating Detail (10)'!$C26:$AF26,0,MATCH(1,('Operating Detail (10)'!$C$12:$AF$12="New")*('Operating Detail (10)'!$C$121:$AF$121='Budget Narrative (10)'!$I$2),0))</f>
        <v>#N/A</v>
      </c>
      <c r="D63" s="657"/>
      <c r="E63" s="659"/>
      <c r="F63" s="827"/>
      <c r="I63" s="7"/>
      <c r="J63" s="14"/>
    </row>
    <row r="64" spans="1:10">
      <c r="A64" s="1470">
        <f>'Operating Detail (10)'!A27</f>
        <v>0</v>
      </c>
      <c r="B64" s="1471"/>
      <c r="C64" s="228" t="e">
        <f t="array" ref="C64">INDEX('Operating Detail (10)'!$C27:$AF27,0,MATCH(1,('Operating Detail (10)'!$C$12:$AF$12="New")*('Operating Detail (10)'!$C$121:$AF$121='Budget Narrative (10)'!$I$2),0))</f>
        <v>#N/A</v>
      </c>
      <c r="D64" s="657"/>
      <c r="E64" s="659"/>
      <c r="F64" s="827"/>
      <c r="I64" s="7"/>
      <c r="J64" s="14"/>
    </row>
    <row r="65" spans="1:10">
      <c r="A65" s="1470">
        <f>'Operating Detail (10)'!A28</f>
        <v>0</v>
      </c>
      <c r="B65" s="1471"/>
      <c r="C65" s="228" t="e">
        <f t="array" ref="C65">INDEX('Operating Detail (10)'!$C28:$AF28,0,MATCH(1,('Operating Detail (10)'!$C$12:$AF$12="New")*('Operating Detail (10)'!$C$121:$AF$121='Budget Narrative (10)'!$I$2),0))</f>
        <v>#N/A</v>
      </c>
      <c r="D65" s="657"/>
      <c r="E65" s="659"/>
      <c r="F65" s="827"/>
    </row>
    <row r="66" spans="1:10">
      <c r="A66" s="1470">
        <f>'Operating Detail (10)'!A29</f>
        <v>0</v>
      </c>
      <c r="B66" s="1471"/>
      <c r="C66" s="228" t="e">
        <f t="array" ref="C66">INDEX('Operating Detail (10)'!$C29:$AF29,0,MATCH(1,('Operating Detail (10)'!$C$12:$AF$12="New")*('Operating Detail (10)'!$C$121:$AF$121='Budget Narrative (10)'!$I$2),0))</f>
        <v>#N/A</v>
      </c>
      <c r="D66" s="657"/>
      <c r="E66" s="659"/>
      <c r="F66" s="827"/>
      <c r="I66" s="7"/>
      <c r="J66" s="14"/>
    </row>
    <row r="67" spans="1:10">
      <c r="A67" s="1470">
        <f>'Operating Detail (10)'!A30</f>
        <v>0</v>
      </c>
      <c r="B67" s="1471"/>
      <c r="C67" s="228" t="e">
        <f t="array" ref="C67">INDEX('Operating Detail (10)'!$C30:$AF30,0,MATCH(1,('Operating Detail (10)'!$C$12:$AF$12="New")*('Operating Detail (10)'!$C$121:$AF$121='Budget Narrative (10)'!$I$2),0))</f>
        <v>#N/A</v>
      </c>
      <c r="D67" s="657"/>
      <c r="E67" s="659"/>
      <c r="F67" s="827"/>
      <c r="I67" s="7"/>
      <c r="J67" s="14"/>
    </row>
    <row r="68" spans="1:10">
      <c r="A68" s="1470">
        <f>'Operating Detail (10)'!A31</f>
        <v>0</v>
      </c>
      <c r="B68" s="1471"/>
      <c r="C68" s="228" t="e">
        <f t="array" ref="C68">INDEX('Operating Detail (10)'!$C31:$AF31,0,MATCH(1,('Operating Detail (10)'!$C$12:$AF$12="New")*('Operating Detail (10)'!$C$121:$AF$121='Budget Narrative (10)'!$I$2),0))</f>
        <v>#N/A</v>
      </c>
      <c r="D68" s="657"/>
      <c r="E68" s="659"/>
      <c r="F68" s="827"/>
      <c r="I68" s="7"/>
      <c r="J68" s="14"/>
    </row>
    <row r="69" spans="1:10">
      <c r="A69" s="1470">
        <f>'Operating Detail (10)'!A32</f>
        <v>0</v>
      </c>
      <c r="B69" s="1471"/>
      <c r="C69" s="228" t="e">
        <f t="array" ref="C69">INDEX('Operating Detail (10)'!$C32:$AF32,0,MATCH(1,('Operating Detail (10)'!$C$12:$AF$12="New")*('Operating Detail (10)'!$C$121:$AF$121='Budget Narrative (10)'!$I$2),0))</f>
        <v>#N/A</v>
      </c>
      <c r="D69" s="657"/>
      <c r="E69" s="659"/>
      <c r="F69" s="827"/>
      <c r="I69" s="7"/>
    </row>
    <row r="70" spans="1:10">
      <c r="A70" s="1470">
        <f>'Operating Detail (10)'!A33</f>
        <v>0</v>
      </c>
      <c r="B70" s="1471"/>
      <c r="C70" s="228" t="e">
        <f t="array" ref="C70">INDEX('Operating Detail (10)'!$C33:$AF33,0,MATCH(1,('Operating Detail (10)'!$C$12:$AF$12="New")*('Operating Detail (10)'!$C$121:$AF$121='Budget Narrative (10)'!$I$2),0))</f>
        <v>#N/A</v>
      </c>
      <c r="D70" s="657"/>
      <c r="E70" s="659"/>
      <c r="F70" s="827"/>
      <c r="I70" s="7"/>
      <c r="J70" s="14"/>
    </row>
    <row r="71" spans="1:10">
      <c r="A71" s="1470">
        <f>'Operating Detail (10)'!A34</f>
        <v>0</v>
      </c>
      <c r="B71" s="1471"/>
      <c r="C71" s="228" t="e">
        <f t="array" ref="C71">INDEX('Operating Detail (10)'!$C34:$AF34,0,MATCH(1,('Operating Detail (10)'!$C$12:$AF$12="New")*('Operating Detail (10)'!$C$121:$AF$121='Budget Narrative (10)'!$I$2),0))</f>
        <v>#N/A</v>
      </c>
      <c r="D71" s="657"/>
      <c r="E71" s="659"/>
      <c r="F71" s="827"/>
      <c r="I71" s="7"/>
      <c r="J71" s="14"/>
    </row>
    <row r="72" spans="1:10">
      <c r="A72" s="1470">
        <f>'Operating Detail (10)'!A35</f>
        <v>0</v>
      </c>
      <c r="B72" s="1471"/>
      <c r="C72" s="228" t="e">
        <f t="array" ref="C72">INDEX('Operating Detail (10)'!$C35:$AF35,0,MATCH(1,('Operating Detail (10)'!$C$12:$AF$12="New")*('Operating Detail (10)'!$C$121:$AF$121='Budget Narrative (10)'!$I$2),0))</f>
        <v>#N/A</v>
      </c>
      <c r="D72" s="657"/>
      <c r="E72" s="659"/>
      <c r="F72" s="827"/>
      <c r="I72" s="7"/>
      <c r="J72" s="14"/>
    </row>
    <row r="73" spans="1:10">
      <c r="A73" s="1470">
        <f>'Operating Detail (10)'!A36</f>
        <v>0</v>
      </c>
      <c r="B73" s="1471"/>
      <c r="C73" s="228" t="e">
        <f t="array" ref="C73">INDEX('Operating Detail (10)'!$C36:$AF36,0,MATCH(1,('Operating Detail (10)'!$C$12:$AF$12="New")*('Operating Detail (10)'!$C$121:$AF$121='Budget Narrative (10)'!$I$2),0))</f>
        <v>#N/A</v>
      </c>
      <c r="D73" s="657"/>
      <c r="E73" s="659"/>
      <c r="F73" s="827"/>
    </row>
    <row r="74" spans="1:10">
      <c r="A74" s="1470">
        <f>'Operating Detail (10)'!A37</f>
        <v>0</v>
      </c>
      <c r="B74" s="1471"/>
      <c r="C74" s="228" t="e">
        <f t="array" ref="C74">INDEX('Operating Detail (10)'!$C37:$AF37,0,MATCH(1,('Operating Detail (10)'!$C$12:$AF$12="New")*('Operating Detail (10)'!$C$121:$AF$121='Budget Narrative (10)'!$I$2),0))</f>
        <v>#N/A</v>
      </c>
      <c r="D74" s="657"/>
      <c r="E74" s="659"/>
      <c r="F74" s="827"/>
      <c r="I74" s="7"/>
      <c r="J74" s="4"/>
    </row>
    <row r="75" spans="1:10">
      <c r="A75" s="1470">
        <f>'Operating Detail (10)'!A38</f>
        <v>0</v>
      </c>
      <c r="B75" s="1471"/>
      <c r="C75" s="228" t="e">
        <f t="array" ref="C75">INDEX('Operating Detail (10)'!$C38:$AF38,0,MATCH(1,('Operating Detail (10)'!$C$12:$AF$12="New")*('Operating Detail (10)'!$C$121:$AF$121='Budget Narrative (10)'!$I$2),0))</f>
        <v>#N/A</v>
      </c>
      <c r="D75" s="657"/>
      <c r="E75" s="659"/>
      <c r="F75" s="827"/>
      <c r="I75" s="7"/>
      <c r="J75" s="4"/>
    </row>
    <row r="76" spans="1:10">
      <c r="A76" s="1470">
        <f>'Operating Detail (10)'!A39</f>
        <v>0</v>
      </c>
      <c r="B76" s="1471"/>
      <c r="C76" s="228" t="e">
        <f t="array" ref="C76">INDEX('Operating Detail (10)'!$C39:$AF39,0,MATCH(1,('Operating Detail (10)'!$C$12:$AF$12="New")*('Operating Detail (10)'!$C$121:$AF$121='Budget Narrative (10)'!$I$2),0))</f>
        <v>#N/A</v>
      </c>
      <c r="D76" s="657"/>
      <c r="E76" s="659"/>
      <c r="F76" s="827"/>
      <c r="I76" s="7"/>
      <c r="J76" s="4"/>
    </row>
    <row r="77" spans="1:10">
      <c r="A77" s="1470">
        <f>'Operating Detail (10)'!A40</f>
        <v>0</v>
      </c>
      <c r="B77" s="1471"/>
      <c r="C77" s="228" t="e">
        <f t="array" ref="C77">INDEX('Operating Detail (10)'!$C40:$AF40,0,MATCH(1,('Operating Detail (10)'!$C$12:$AF$12="New")*('Operating Detail (10)'!$C$121:$AF$121='Budget Narrative (10)'!$I$2),0))</f>
        <v>#N/A</v>
      </c>
      <c r="D77" s="657"/>
      <c r="E77" s="659"/>
      <c r="F77" s="827"/>
    </row>
    <row r="78" spans="1:10">
      <c r="A78" s="1470">
        <f>'Operating Detail (10)'!A41</f>
        <v>0</v>
      </c>
      <c r="B78" s="1471"/>
      <c r="C78" s="228" t="e">
        <f t="array" ref="C78">INDEX('Operating Detail (10)'!$C41:$AF41,0,MATCH(1,('Operating Detail (10)'!$C$12:$AF$12="New")*('Operating Detail (10)'!$C$121:$AF$121='Budget Narrative (10)'!$I$2),0))</f>
        <v>#N/A</v>
      </c>
      <c r="D78" s="657"/>
      <c r="E78" s="659"/>
      <c r="F78" s="827"/>
      <c r="I78" s="7"/>
      <c r="J78" s="14"/>
    </row>
    <row r="79" spans="1:10">
      <c r="A79" s="1470">
        <f>'Operating Detail (10)'!A42</f>
        <v>0</v>
      </c>
      <c r="B79" s="1471"/>
      <c r="C79" s="228" t="e">
        <f t="array" ref="C79">INDEX('Operating Detail (10)'!$C42:$AF42,0,MATCH(1,('Operating Detail (10)'!$C$12:$AF$12="New")*('Operating Detail (10)'!$C$121:$AF$121='Budget Narrative (10)'!$I$2),0))</f>
        <v>#N/A</v>
      </c>
      <c r="D79" s="657"/>
      <c r="E79" s="659"/>
      <c r="F79" s="827"/>
      <c r="I79" s="7"/>
      <c r="J79" s="14"/>
    </row>
    <row r="80" spans="1:10">
      <c r="A80" s="1470">
        <f>'Operating Detail (10)'!A43</f>
        <v>0</v>
      </c>
      <c r="B80" s="1471"/>
      <c r="C80" s="228" t="e">
        <f t="array" ref="C80">INDEX('Operating Detail (10)'!$C43:$AF43,0,MATCH(1,('Operating Detail (10)'!$C$12:$AF$12="New")*('Operating Detail (10)'!$C$121:$AF$121='Budget Narrative (10)'!$I$2),0))</f>
        <v>#N/A</v>
      </c>
      <c r="D80" s="657"/>
      <c r="E80" s="659"/>
      <c r="F80" s="827"/>
      <c r="I80" s="7"/>
      <c r="J80" s="14"/>
    </row>
    <row r="81" spans="1:10">
      <c r="A81" s="1470">
        <f>'Operating Detail (10)'!A44</f>
        <v>0</v>
      </c>
      <c r="B81" s="1471"/>
      <c r="C81" s="228" t="e">
        <f t="array" ref="C81">INDEX('Operating Detail (10)'!$C44:$AF44,0,MATCH(1,('Operating Detail (10)'!$C$12:$AF$12="New")*('Operating Detail (10)'!$C$121:$AF$121='Budget Narrative (10)'!$I$2),0))</f>
        <v>#N/A</v>
      </c>
      <c r="D81" s="657"/>
      <c r="E81" s="659"/>
      <c r="F81" s="827"/>
      <c r="I81" s="7"/>
      <c r="J81" s="14"/>
    </row>
    <row r="82" spans="1:10">
      <c r="A82" s="1470">
        <f>'Operating Detail (10)'!A45</f>
        <v>0</v>
      </c>
      <c r="B82" s="1471"/>
      <c r="C82" s="228" t="e">
        <f t="array" ref="C82">INDEX('Operating Detail (10)'!$C45:$AF45,0,MATCH(1,('Operating Detail (10)'!$C$12:$AF$12="New")*('Operating Detail (10)'!$C$121:$AF$121='Budget Narrative (10)'!$I$2),0))</f>
        <v>#N/A</v>
      </c>
      <c r="D82" s="657"/>
      <c r="E82" s="659"/>
      <c r="F82" s="827"/>
      <c r="I82" s="7"/>
      <c r="J82" s="14"/>
    </row>
    <row r="83" spans="1:10">
      <c r="A83" s="1470">
        <f>'Operating Detail (10)'!A46</f>
        <v>0</v>
      </c>
      <c r="B83" s="1471"/>
      <c r="C83" s="228" t="e">
        <f t="array" ref="C83">INDEX('Operating Detail (10)'!$C46:$AF46,0,MATCH(1,('Operating Detail (10)'!$C$12:$AF$12="New")*('Operating Detail (10)'!$C$121:$AF$121='Budget Narrative (10)'!$I$2),0))</f>
        <v>#N/A</v>
      </c>
      <c r="D83" s="657"/>
      <c r="E83" s="659"/>
      <c r="F83" s="827"/>
      <c r="I83" s="7"/>
      <c r="J83" s="14"/>
    </row>
    <row r="84" spans="1:10">
      <c r="A84" s="1470">
        <f>'Operating Detail (10)'!A47</f>
        <v>0</v>
      </c>
      <c r="B84" s="1471"/>
      <c r="C84" s="228" t="e">
        <f t="array" ref="C84">INDEX('Operating Detail (10)'!$C47:$AF47,0,MATCH(1,('Operating Detail (10)'!$C$12:$AF$12="New")*('Operating Detail (10)'!$C$121:$AF$121='Budget Narrative (10)'!$I$2),0))</f>
        <v>#N/A</v>
      </c>
      <c r="D84" s="657"/>
      <c r="E84" s="659"/>
      <c r="F84" s="827"/>
      <c r="I84" s="7"/>
      <c r="J84" s="14"/>
    </row>
    <row r="85" spans="1:10">
      <c r="A85" s="1470">
        <f>'Operating Detail (10)'!A48</f>
        <v>0</v>
      </c>
      <c r="B85" s="1471"/>
      <c r="C85" s="228" t="e">
        <f t="array" ref="C85">INDEX('Operating Detail (10)'!$C48:$AF48,0,MATCH(1,('Operating Detail (10)'!$C$12:$AF$12="New")*('Operating Detail (10)'!$C$121:$AF$121='Budget Narrative (10)'!$I$2),0))</f>
        <v>#N/A</v>
      </c>
      <c r="D85" s="657"/>
      <c r="E85" s="659"/>
      <c r="F85" s="827"/>
      <c r="I85" s="7"/>
      <c r="J85" s="14"/>
    </row>
    <row r="86" spans="1:10">
      <c r="A86" s="1470">
        <f>'Operating Detail (10)'!A49</f>
        <v>0</v>
      </c>
      <c r="B86" s="1471"/>
      <c r="C86" s="228" t="e">
        <f t="array" ref="C86">INDEX('Operating Detail (10)'!$C49:$AF49,0,MATCH(1,('Operating Detail (10)'!$C$12:$AF$12="New")*('Operating Detail (10)'!$C$121:$AF$121='Budget Narrative (10)'!$I$2),0))</f>
        <v>#N/A</v>
      </c>
      <c r="D86" s="657"/>
      <c r="E86" s="659"/>
      <c r="F86" s="827"/>
      <c r="I86" s="7"/>
      <c r="J86" s="14"/>
    </row>
    <row r="87" spans="1:10">
      <c r="A87" s="1470">
        <f>'Operating Detail (10)'!A50</f>
        <v>0</v>
      </c>
      <c r="B87" s="1471"/>
      <c r="C87" s="228" t="e">
        <f t="array" ref="C87">INDEX('Operating Detail (10)'!$C50:$AF50,0,MATCH(1,('Operating Detail (10)'!$C$12:$AF$12="New")*('Operating Detail (10)'!$C$121:$AF$121='Budget Narrative (10)'!$I$2),0))</f>
        <v>#N/A</v>
      </c>
      <c r="D87" s="657"/>
      <c r="E87" s="659"/>
      <c r="F87" s="827"/>
      <c r="I87" s="7"/>
      <c r="J87" s="14"/>
    </row>
    <row r="88" spans="1:10">
      <c r="A88" s="1470">
        <f>'Operating Detail (10)'!A51</f>
        <v>0</v>
      </c>
      <c r="B88" s="1471"/>
      <c r="C88" s="228" t="e">
        <f t="array" ref="C88">INDEX('Operating Detail (10)'!$C51:$AF51,0,MATCH(1,('Operating Detail (10)'!$C$12:$AF$12="New")*('Operating Detail (10)'!$C$121:$AF$121='Budget Narrative (10)'!$I$2),0))</f>
        <v>#N/A</v>
      </c>
      <c r="D88" s="657"/>
      <c r="E88" s="659"/>
      <c r="F88" s="827"/>
      <c r="I88" s="7"/>
      <c r="J88" s="14"/>
    </row>
    <row r="89" spans="1:10">
      <c r="A89" s="1470">
        <f>'Operating Detail (10)'!A52</f>
        <v>0</v>
      </c>
      <c r="B89" s="1471"/>
      <c r="C89" s="228" t="e">
        <f t="array" ref="C89">INDEX('Operating Detail (10)'!$C52:$AF52,0,MATCH(1,('Operating Detail (10)'!$C$12:$AF$12="New")*('Operating Detail (10)'!$C$121:$AF$121='Budget Narrative (10)'!$I$2),0))</f>
        <v>#N/A</v>
      </c>
      <c r="D89" s="657"/>
      <c r="E89" s="659"/>
      <c r="F89" s="827"/>
      <c r="I89" s="7"/>
      <c r="J89" s="14"/>
    </row>
    <row r="90" spans="1:10">
      <c r="A90" s="1470">
        <f>'Operating Detail (10)'!A53</f>
        <v>0</v>
      </c>
      <c r="B90" s="1471"/>
      <c r="C90" s="228" t="e">
        <f t="array" ref="C90">INDEX('Operating Detail (10)'!$C53:$AF53,0,MATCH(1,('Operating Detail (10)'!$C$12:$AF$12="New")*('Operating Detail (10)'!$C$121:$AF$121='Budget Narrative (10)'!$I$2),0))</f>
        <v>#N/A</v>
      </c>
      <c r="D90" s="657"/>
      <c r="E90" s="659"/>
      <c r="F90" s="827"/>
      <c r="I90" s="7"/>
      <c r="J90" s="14"/>
    </row>
    <row r="91" spans="1:10">
      <c r="A91" s="1470">
        <f>'Operating Detail (10)'!A54</f>
        <v>0</v>
      </c>
      <c r="B91" s="1471"/>
      <c r="C91" s="228" t="e">
        <f t="array" ref="C91">INDEX('Operating Detail (10)'!$C54:$AF54,0,MATCH(1,('Operating Detail (10)'!$C$12:$AF$12="New")*('Operating Detail (10)'!$C$121:$AF$121='Budget Narrative (10)'!$I$2),0))</f>
        <v>#N/A</v>
      </c>
      <c r="D91" s="657"/>
      <c r="E91" s="659"/>
      <c r="F91" s="827"/>
      <c r="I91" s="7"/>
      <c r="J91" s="14"/>
    </row>
    <row r="92" spans="1:10">
      <c r="A92" s="1470">
        <f>'Operating Detail (10)'!A55</f>
        <v>0</v>
      </c>
      <c r="B92" s="1471"/>
      <c r="C92" s="228" t="e">
        <f t="array" ref="C92">INDEX('Operating Detail (10)'!$C55:$AF55,0,MATCH(1,('Operating Detail (10)'!$C$12:$AF$12="New")*('Operating Detail (10)'!$C$121:$AF$121='Budget Narrative (10)'!$I$2),0))</f>
        <v>#N/A</v>
      </c>
      <c r="D92" s="657"/>
      <c r="E92" s="659"/>
      <c r="F92" s="827"/>
      <c r="I92" s="7"/>
      <c r="J92" s="14"/>
    </row>
    <row r="93" spans="1:10">
      <c r="A93" s="1472" t="str">
        <f>'Operating Detail (10)'!A56</f>
        <v>Consultants:</v>
      </c>
      <c r="B93" s="1473"/>
      <c r="C93" s="661"/>
      <c r="D93" s="661"/>
      <c r="E93" s="662"/>
      <c r="F93" s="827"/>
      <c r="I93" s="7"/>
      <c r="J93" s="14"/>
    </row>
    <row r="94" spans="1:10">
      <c r="A94" s="1470">
        <f>'Operating Detail (10)'!A57</f>
        <v>0</v>
      </c>
      <c r="B94" s="1471"/>
      <c r="C94" s="228" t="e">
        <f t="array" ref="C94">INDEX('Operating Detail (10)'!$C57:$AF57,0,MATCH(1,('Operating Detail (10)'!$C$12:$AF$12="New")*('Operating Detail (10)'!$C$121:$AF$121='Budget Narrative (10)'!$I$2),0))</f>
        <v>#N/A</v>
      </c>
      <c r="D94" s="657"/>
      <c r="E94" s="659"/>
      <c r="F94" s="827"/>
      <c r="I94" s="7"/>
      <c r="J94" s="14"/>
    </row>
    <row r="95" spans="1:10">
      <c r="A95" s="1470">
        <f>'Operating Detail (10)'!A58</f>
        <v>0</v>
      </c>
      <c r="B95" s="1471"/>
      <c r="C95" s="228" t="e">
        <f t="array" ref="C95">INDEX('Operating Detail (10)'!$C58:$AF58,0,MATCH(1,('Operating Detail (10)'!$C$12:$AF$12="New")*('Operating Detail (10)'!$C$121:$AF$121='Budget Narrative (10)'!$I$2),0))</f>
        <v>#N/A</v>
      </c>
      <c r="D95" s="657"/>
      <c r="E95" s="659"/>
      <c r="F95" s="827"/>
      <c r="I95" s="7"/>
      <c r="J95" s="14"/>
    </row>
    <row r="96" spans="1:10">
      <c r="A96" s="1470">
        <f>'Operating Detail (10)'!A59</f>
        <v>0</v>
      </c>
      <c r="B96" s="1471"/>
      <c r="C96" s="228" t="e">
        <f t="array" ref="C96">INDEX('Operating Detail (10)'!$C59:$AF59,0,MATCH(1,('Operating Detail (10)'!$C$12:$AF$12="New")*('Operating Detail (10)'!$C$121:$AF$121='Budget Narrative (10)'!$I$2),0))</f>
        <v>#N/A</v>
      </c>
      <c r="D96" s="657"/>
      <c r="E96" s="659"/>
      <c r="F96" s="827"/>
      <c r="I96" s="7"/>
      <c r="J96" s="14"/>
    </row>
    <row r="97" spans="1:10">
      <c r="A97" s="1470">
        <f>'Operating Detail (10)'!A60</f>
        <v>0</v>
      </c>
      <c r="B97" s="1471"/>
      <c r="C97" s="228" t="e">
        <f t="array" ref="C97">INDEX('Operating Detail (10)'!$C60:$AF60,0,MATCH(1,('Operating Detail (10)'!$C$12:$AF$12="New")*('Operating Detail (10)'!$C$121:$AF$121='Budget Narrative (10)'!$I$2),0))</f>
        <v>#N/A</v>
      </c>
      <c r="D97" s="657"/>
      <c r="E97" s="659"/>
      <c r="F97" s="827"/>
      <c r="I97" s="7"/>
      <c r="J97" s="14"/>
    </row>
    <row r="98" spans="1:10">
      <c r="A98" s="1470">
        <f>'Operating Detail (10)'!A61</f>
        <v>0</v>
      </c>
      <c r="B98" s="1471"/>
      <c r="C98" s="228" t="e">
        <f t="array" ref="C98">INDEX('Operating Detail (10)'!$C61:$AF61,0,MATCH(1,('Operating Detail (10)'!$C$12:$AF$12="New")*('Operating Detail (10)'!$C$121:$AF$121='Budget Narrative (10)'!$I$2),0))</f>
        <v>#N/A</v>
      </c>
      <c r="D98" s="657"/>
      <c r="E98" s="659"/>
      <c r="F98" s="827"/>
      <c r="I98" s="7"/>
      <c r="J98" s="14"/>
    </row>
    <row r="99" spans="1:10">
      <c r="A99" s="1470">
        <f>'Operating Detail (10)'!A62</f>
        <v>0</v>
      </c>
      <c r="B99" s="1471"/>
      <c r="C99" s="228" t="e">
        <f t="array" ref="C99">INDEX('Operating Detail (10)'!$C62:$AF62,0,MATCH(1,('Operating Detail (10)'!$C$12:$AF$12="New")*('Operating Detail (10)'!$C$121:$AF$121='Budget Narrative (10)'!$I$2),0))</f>
        <v>#N/A</v>
      </c>
      <c r="D99" s="657"/>
      <c r="E99" s="659"/>
      <c r="F99" s="827"/>
      <c r="I99" s="7"/>
      <c r="J99" s="14"/>
    </row>
    <row r="100" spans="1:10">
      <c r="A100" s="1470">
        <f>'Operating Detail (10)'!A63</f>
        <v>0</v>
      </c>
      <c r="B100" s="1471"/>
      <c r="C100" s="228" t="e">
        <f t="array" ref="C100">INDEX('Operating Detail (10)'!$C63:$AF63,0,MATCH(1,('Operating Detail (10)'!$C$12:$AF$12="New")*('Operating Detail (10)'!$C$121:$AF$121='Budget Narrative (10)'!$I$2),0))</f>
        <v>#N/A</v>
      </c>
      <c r="D100" s="657"/>
      <c r="E100" s="659"/>
      <c r="F100" s="827"/>
      <c r="I100" s="7"/>
      <c r="J100" s="14"/>
    </row>
    <row r="101" spans="1:10">
      <c r="A101" s="1470">
        <f>'Operating Detail (10)'!A64</f>
        <v>0</v>
      </c>
      <c r="B101" s="1471"/>
      <c r="C101" s="228" t="e">
        <f t="array" ref="C101">INDEX('Operating Detail (10)'!$C64:$AF64,0,MATCH(1,('Operating Detail (10)'!$C$12:$AF$12="New")*('Operating Detail (10)'!$C$121:$AF$121='Budget Narrative (10)'!$I$2),0))</f>
        <v>#N/A</v>
      </c>
      <c r="D101" s="657"/>
      <c r="E101" s="659"/>
      <c r="F101" s="827"/>
      <c r="I101" s="7"/>
      <c r="J101" s="14"/>
    </row>
    <row r="102" spans="1:10">
      <c r="A102" s="1470">
        <f>'Operating Detail (10)'!A65</f>
        <v>0</v>
      </c>
      <c r="B102" s="1471"/>
      <c r="C102" s="228" t="e">
        <f t="array" ref="C102">INDEX('Operating Detail (10)'!$C65:$AF65,0,MATCH(1,('Operating Detail (10)'!$C$12:$AF$12="New")*('Operating Detail (10)'!$C$121:$AF$121='Budget Narrative (10)'!$I$2),0))</f>
        <v>#N/A</v>
      </c>
      <c r="D102" s="657"/>
      <c r="E102" s="659"/>
      <c r="F102" s="827"/>
      <c r="I102" s="7"/>
      <c r="J102" s="14"/>
    </row>
    <row r="103" spans="1:10">
      <c r="A103" s="1470">
        <f>'Operating Detail (10)'!A65</f>
        <v>0</v>
      </c>
      <c r="B103" s="1471"/>
      <c r="C103" s="228" t="e">
        <f t="array" ref="C103">INDEX('Operating Detail (10)'!$C66:$AF66,0,MATCH(1,('Operating Detail (10)'!$C$12:$AF$12="New")*('Operating Detail (10)'!$C$121:$AF$121='Budget Narrative (10)'!$I$2),0))</f>
        <v>#N/A</v>
      </c>
      <c r="D103" s="657"/>
      <c r="E103" s="659"/>
      <c r="F103" s="827"/>
      <c r="I103" s="7"/>
      <c r="J103" s="14"/>
    </row>
    <row r="104" spans="1:10">
      <c r="A104" s="1470">
        <f>'Operating Detail (10)'!A66</f>
        <v>0</v>
      </c>
      <c r="B104" s="1471"/>
      <c r="C104" s="228" t="e">
        <f t="array" ref="C104">INDEX('Operating Detail (10)'!$C67:$AF67,0,MATCH(1,('Operating Detail (10)'!$C$12:$AF$12="New")*('Operating Detail (10)'!$C$121:$AF$121='Budget Narrative (10)'!$I$2),0))</f>
        <v>#N/A</v>
      </c>
      <c r="D104" s="657"/>
      <c r="E104" s="659"/>
      <c r="F104" s="827"/>
      <c r="I104" s="7"/>
      <c r="J104" s="14"/>
    </row>
    <row r="105" spans="1:10">
      <c r="A105" s="1474">
        <f>'Operating Detail (10)'!A67</f>
        <v>0</v>
      </c>
      <c r="B105" s="1475"/>
      <c r="C105" s="370"/>
      <c r="D105" s="179"/>
      <c r="E105" s="219"/>
      <c r="F105" s="827"/>
      <c r="I105" s="7"/>
      <c r="J105" s="14"/>
    </row>
    <row r="106" spans="1:10">
      <c r="A106" s="1476" t="str">
        <f>'Operating Detail (10)'!A68</f>
        <v>TOTAL OPERATING EXPENSES</v>
      </c>
      <c r="B106" s="1477"/>
      <c r="C106" s="717" t="e">
        <f>SUM(C51:C105)</f>
        <v>#N/A</v>
      </c>
      <c r="D106" s="14"/>
      <c r="E106" s="218"/>
      <c r="F106" s="3"/>
      <c r="I106" s="7"/>
      <c r="J106" s="14"/>
    </row>
    <row r="107" spans="1:10" s="731" customFormat="1" ht="13.5" thickBot="1">
      <c r="A107" s="732" t="s">
        <v>337</v>
      </c>
      <c r="B107" s="733" t="e">
        <f t="array" ref="B107">INDEX('Summary (10)'!E26:AH26,0,MATCH(1,('Summary (10)'!$E$21:$AH$21="New")*('Summary (10)'!$E$88:$AH$88='Budget Narrative (10)'!$I$2),0))</f>
        <v>#N/A</v>
      </c>
      <c r="C107" s="734" t="e">
        <f t="array" ref="C107">INDEX('Summary (10)'!E27:AH27,0,MATCH(1,('Summary (10)'!$E$21:$AH$21="New")*('Summary (10)'!$E$88:$AH$88='Budget Narrative (10)'!$I$2),0))</f>
        <v>#N/A</v>
      </c>
      <c r="D107" s="735"/>
      <c r="E107" s="736"/>
      <c r="F107" s="737"/>
      <c r="G107" s="728"/>
      <c r="H107" s="728"/>
      <c r="J107" s="730"/>
    </row>
    <row r="108" spans="1:10">
      <c r="A108" s="3"/>
      <c r="B108" s="6"/>
      <c r="C108" s="181"/>
      <c r="E108" s="3"/>
      <c r="F108" s="3"/>
      <c r="H108" s="706"/>
      <c r="I108" s="5"/>
      <c r="J108" s="4"/>
    </row>
    <row r="109" spans="1:10" ht="13.5" thickBot="1">
      <c r="A109" s="3"/>
      <c r="B109" s="6"/>
      <c r="C109" s="181"/>
      <c r="E109" s="3"/>
      <c r="F109" s="3"/>
      <c r="H109" s="706"/>
      <c r="I109" s="5"/>
      <c r="J109" s="4"/>
    </row>
    <row r="110" spans="1:10" s="4" customFormat="1" ht="25.5" customHeight="1">
      <c r="A110" s="1478" t="s">
        <v>338</v>
      </c>
      <c r="B110" s="1479"/>
      <c r="C110" s="212" t="s">
        <v>339</v>
      </c>
      <c r="D110" s="211" t="s">
        <v>330</v>
      </c>
      <c r="E110" s="213" t="s">
        <v>331</v>
      </c>
      <c r="F110" s="198"/>
      <c r="G110" s="704"/>
      <c r="H110" s="704"/>
    </row>
    <row r="111" spans="1:10">
      <c r="A111" s="1470">
        <f>'Operating Detail (10)'!A71</f>
        <v>0</v>
      </c>
      <c r="B111" s="1471"/>
      <c r="C111" s="228" t="e">
        <f t="array" ref="C111">INDEX('Operating Detail (10)'!$C71:$AF71,0,MATCH(1,('Operating Detail (10)'!$C$12:$AF$12="New")*('Operating Detail (10)'!$C$121:$AF$121='Budget Narrative (10)'!$I$2),0))</f>
        <v>#N/A</v>
      </c>
      <c r="D111" s="20"/>
      <c r="E111" s="214"/>
      <c r="F111" s="827"/>
    </row>
    <row r="112" spans="1:10">
      <c r="A112" s="1470">
        <f>'Operating Detail (10)'!A72</f>
        <v>0</v>
      </c>
      <c r="B112" s="1471"/>
      <c r="C112" s="228" t="e">
        <f t="array" ref="C112">INDEX('Operating Detail (10)'!$C72:$AF72,0,MATCH(1,('Operating Detail (10)'!$C$12:$AF$12="New")*('Operating Detail (10)'!$C$121:$AF$121='Budget Narrative (10)'!$I$2),0))</f>
        <v>#N/A</v>
      </c>
      <c r="D112" s="20"/>
      <c r="E112" s="215"/>
      <c r="F112" s="827"/>
    </row>
    <row r="113" spans="1:6">
      <c r="A113" s="1470">
        <f>'Operating Detail (10)'!A73</f>
        <v>0</v>
      </c>
      <c r="B113" s="1471"/>
      <c r="C113" s="228" t="e">
        <f t="array" ref="C113">INDEX('Operating Detail (10)'!$C73:$AF73,0,MATCH(1,('Operating Detail (10)'!$C$12:$AF$12="New")*('Operating Detail (10)'!$C$121:$AF$121='Budget Narrative (10)'!$I$2),0))</f>
        <v>#N/A</v>
      </c>
      <c r="D113" s="20"/>
      <c r="E113" s="215"/>
      <c r="F113" s="827"/>
    </row>
    <row r="114" spans="1:6">
      <c r="A114" s="1470">
        <f>'Operating Detail (10)'!A74</f>
        <v>0</v>
      </c>
      <c r="B114" s="1471"/>
      <c r="C114" s="228" t="e">
        <f t="array" ref="C114">INDEX('Operating Detail (10)'!$C74:$AF74,0,MATCH(1,('Operating Detail (10)'!$C$12:$AF$12="New")*('Operating Detail (10)'!$C$121:$AF$121='Budget Narrative (10)'!$I$2),0))</f>
        <v>#N/A</v>
      </c>
      <c r="D114" s="20"/>
      <c r="E114" s="215"/>
      <c r="F114" s="827"/>
    </row>
    <row r="115" spans="1:6">
      <c r="A115" s="1470">
        <f>'Operating Detail (10)'!A75</f>
        <v>0</v>
      </c>
      <c r="B115" s="1471"/>
      <c r="C115" s="228" t="e">
        <f t="array" ref="C115">INDEX('Operating Detail (10)'!$C75:$AF75,0,MATCH(1,('Operating Detail (10)'!$C$12:$AF$12="New")*('Operating Detail (10)'!$C$121:$AF$121='Budget Narrative (10)'!$I$2),0))</f>
        <v>#N/A</v>
      </c>
      <c r="D115" s="20"/>
      <c r="E115" s="215"/>
      <c r="F115" s="827"/>
    </row>
    <row r="116" spans="1:6">
      <c r="A116" s="1470">
        <f>'Operating Detail (10)'!A76</f>
        <v>0</v>
      </c>
      <c r="B116" s="1471"/>
      <c r="C116" s="228" t="e">
        <f t="array" ref="C116">INDEX('Operating Detail (10)'!$C76:$AF76,0,MATCH(1,('Operating Detail (10)'!$C$12:$AF$12="New")*('Operating Detail (10)'!$C$121:$AF$121='Budget Narrative (10)'!$I$2),0))</f>
        <v>#N/A</v>
      </c>
      <c r="D116" s="20"/>
      <c r="E116" s="215"/>
      <c r="F116" s="827"/>
    </row>
    <row r="117" spans="1:6">
      <c r="A117" s="1470">
        <f>'Operating Detail (10)'!A77</f>
        <v>0</v>
      </c>
      <c r="B117" s="1471"/>
      <c r="C117" s="228" t="e">
        <f t="array" ref="C117">INDEX('Operating Detail (10)'!$C77:$AF77,0,MATCH(1,('Operating Detail (10)'!$C$12:$AF$12="New")*('Operating Detail (10)'!$C$121:$AF$121='Budget Narrative (10)'!$I$2),0))</f>
        <v>#N/A</v>
      </c>
      <c r="D117" s="20"/>
      <c r="E117" s="215"/>
      <c r="F117" s="827"/>
    </row>
    <row r="118" spans="1:6">
      <c r="A118" s="1470">
        <f>'Operating Detail (10)'!A78</f>
        <v>0</v>
      </c>
      <c r="B118" s="1471"/>
      <c r="C118" s="228" t="e">
        <f t="array" ref="C118">INDEX('Operating Detail (10)'!$C78:$AF78,0,MATCH(1,('Operating Detail (10)'!$C$12:$AF$12="New")*('Operating Detail (10)'!$C$121:$AF$121='Budget Narrative (10)'!$I$2),0))</f>
        <v>#N/A</v>
      </c>
      <c r="D118" s="20"/>
      <c r="E118" s="215"/>
      <c r="F118" s="827"/>
    </row>
    <row r="119" spans="1:6">
      <c r="A119" s="1470">
        <f>'Operating Detail (10)'!A79</f>
        <v>0</v>
      </c>
      <c r="B119" s="1471"/>
      <c r="C119" s="228" t="e">
        <f t="array" ref="C119">INDEX('Operating Detail (10)'!$C79:$AF79,0,MATCH(1,('Operating Detail (10)'!$C$12:$AF$12="New")*('Operating Detail (10)'!$C$121:$AF$121='Budget Narrative (10)'!$I$2),0))</f>
        <v>#N/A</v>
      </c>
      <c r="D119" s="20"/>
      <c r="E119" s="215"/>
      <c r="F119" s="827"/>
    </row>
    <row r="120" spans="1:6">
      <c r="A120" s="1470">
        <f>'Operating Detail (10)'!A80</f>
        <v>0</v>
      </c>
      <c r="B120" s="1471"/>
      <c r="C120" s="228" t="e">
        <f t="array" ref="C120">INDEX('Operating Detail (10)'!$C80:$AF80,0,MATCH(1,('Operating Detail (10)'!$C$12:$AF$12="New")*('Operating Detail (10)'!$C$121:$AF$121='Budget Narrative (10)'!$I$2),0))</f>
        <v>#N/A</v>
      </c>
      <c r="D120" s="20"/>
      <c r="E120" s="215"/>
      <c r="F120" s="827"/>
    </row>
    <row r="121" spans="1:6">
      <c r="A121" s="1472" t="str">
        <f>'Operating Detail (10)'!A81</f>
        <v>Subcontractors:</v>
      </c>
      <c r="B121" s="1473"/>
      <c r="C121" s="661"/>
      <c r="D121" s="661"/>
      <c r="E121" s="662"/>
      <c r="F121" s="827"/>
    </row>
    <row r="122" spans="1:6">
      <c r="A122" s="1470">
        <f>'Operating Detail (10)'!A82</f>
        <v>0</v>
      </c>
      <c r="B122" s="1471"/>
      <c r="C122" s="228" t="e">
        <f t="array" ref="C122">INDEX('Operating Detail (10)'!$C82:$AF82,0,MATCH(1,('Operating Detail (10)'!$C$12:$AF$12="New")*('Operating Detail (10)'!$C$121:$AF$121='Budget Narrative (10)'!$I$2),0))</f>
        <v>#N/A</v>
      </c>
      <c r="D122" s="20"/>
      <c r="E122" s="216"/>
      <c r="F122" s="827"/>
    </row>
    <row r="123" spans="1:6">
      <c r="A123" s="1470">
        <f>'Operating Detail (10)'!A83</f>
        <v>0</v>
      </c>
      <c r="B123" s="1471"/>
      <c r="C123" s="228" t="e">
        <f t="array" ref="C123">INDEX('Operating Detail (10)'!$C83:$AF83,0,MATCH(1,('Operating Detail (10)'!$C$12:$AF$12="New")*('Operating Detail (10)'!$C$121:$AF$121='Budget Narrative (10)'!$I$2),0))</f>
        <v>#N/A</v>
      </c>
      <c r="D123" s="20"/>
      <c r="E123" s="216"/>
      <c r="F123" s="827"/>
    </row>
    <row r="124" spans="1:6">
      <c r="A124" s="1470">
        <f>'Operating Detail (10)'!A84</f>
        <v>0</v>
      </c>
      <c r="B124" s="1471"/>
      <c r="C124" s="228" t="e">
        <f t="array" ref="C124">INDEX('Operating Detail (10)'!$C84:$AF84,0,MATCH(1,('Operating Detail (10)'!$C$12:$AF$12="New")*('Operating Detail (10)'!$C$121:$AF$121='Budget Narrative (10)'!$I$2),0))</f>
        <v>#N/A</v>
      </c>
      <c r="D124" s="20"/>
      <c r="E124" s="215"/>
      <c r="F124" s="827"/>
    </row>
    <row r="125" spans="1:6">
      <c r="A125" s="1470">
        <f>'Operating Detail (10)'!A85</f>
        <v>0</v>
      </c>
      <c r="B125" s="1471"/>
      <c r="C125" s="228" t="e">
        <f t="array" ref="C125">INDEX('Operating Detail (10)'!$C85:$AF85,0,MATCH(1,('Operating Detail (10)'!$C$12:$AF$12="New")*('Operating Detail (10)'!$C$121:$AF$121='Budget Narrative (10)'!$I$2),0))</f>
        <v>#N/A</v>
      </c>
      <c r="D125" s="20"/>
      <c r="E125" s="215"/>
      <c r="F125" s="827"/>
    </row>
    <row r="126" spans="1:6">
      <c r="A126" s="1470">
        <f>'Operating Detail (10)'!A86</f>
        <v>0</v>
      </c>
      <c r="B126" s="1471"/>
      <c r="C126" s="228" t="e">
        <f t="array" ref="C126">INDEX('Operating Detail (10)'!$C86:$AF86,0,MATCH(1,('Operating Detail (10)'!$C$12:$AF$12="New")*('Operating Detail (10)'!$C$121:$AF$121='Budget Narrative (10)'!$I$2),0))</f>
        <v>#N/A</v>
      </c>
      <c r="D126" s="20"/>
      <c r="E126" s="215"/>
      <c r="F126" s="827"/>
    </row>
    <row r="127" spans="1:6">
      <c r="A127" s="1470">
        <f>'Operating Detail (10)'!A87</f>
        <v>0</v>
      </c>
      <c r="B127" s="1471"/>
      <c r="C127" s="228" t="e">
        <f t="array" ref="C127">INDEX('Operating Detail (10)'!$C87:$AF87,0,MATCH(1,('Operating Detail (10)'!$C$12:$AF$12="New")*('Operating Detail (10)'!$C$121:$AF$121='Budget Narrative (10)'!$I$2),0))</f>
        <v>#N/A</v>
      </c>
      <c r="D127" s="20"/>
      <c r="E127" s="215"/>
      <c r="F127" s="827"/>
    </row>
    <row r="128" spans="1:6">
      <c r="A128" s="1470">
        <f>'Operating Detail (10)'!A88</f>
        <v>0</v>
      </c>
      <c r="B128" s="1471"/>
      <c r="C128" s="228" t="e">
        <f t="array" ref="C128">INDEX('Operating Detail (10)'!$C88:$AF88,0,MATCH(1,('Operating Detail (10)'!$C$12:$AF$12="New")*('Operating Detail (10)'!$C$121:$AF$121='Budget Narrative (10)'!$I$2),0))</f>
        <v>#N/A</v>
      </c>
      <c r="E128" s="217"/>
    </row>
    <row r="129" spans="1:8">
      <c r="A129" s="1470">
        <f>'Operating Detail (10)'!A89</f>
        <v>0</v>
      </c>
      <c r="B129" s="1471"/>
      <c r="C129" s="228" t="e">
        <f t="array" ref="C129">INDEX('Operating Detail (10)'!$C89:$AF89,0,MATCH(1,('Operating Detail (10)'!$C$12:$AF$12="New")*('Operating Detail (10)'!$C$121:$AF$121='Budget Narrative (10)'!$I$2),0))</f>
        <v>#N/A</v>
      </c>
      <c r="E129" s="217"/>
    </row>
    <row r="130" spans="1:8">
      <c r="A130" s="1470">
        <f>'Operating Detail (10)'!A90</f>
        <v>0</v>
      </c>
      <c r="B130" s="1471"/>
      <c r="C130" s="228" t="e">
        <f t="array" ref="C130">INDEX('Operating Detail (10)'!$C90:$AF90,0,MATCH(1,('Operating Detail (10)'!$C$12:$AF$12="New")*('Operating Detail (10)'!$C$121:$AF$121='Budget Narrative (10)'!$I$2),0))</f>
        <v>#N/A</v>
      </c>
      <c r="E130" s="217"/>
    </row>
    <row r="131" spans="1:8">
      <c r="A131" s="1470" t="str">
        <f>'Operating Detail (10)'!A91</f>
        <v>Subcontractor indirect (First $25k only)</v>
      </c>
      <c r="B131" s="1471"/>
      <c r="C131" s="228" t="e" cm="1">
        <f t="array" ref="C131">INDEX('Operating Detail Capacity Build'!$C90:$G90,0,MATCH(1,('Operating Detail Capacity Build'!$C$11:$G$11="New")*('Operating Detail Capacity Build'!$C$117:$G$117='Budget Narrative Capacity Build'!$I$3),0))</f>
        <v>#N/A</v>
      </c>
      <c r="E131" s="217"/>
    </row>
    <row r="132" spans="1:8">
      <c r="A132" s="1470"/>
      <c r="B132" s="1471"/>
      <c r="C132" s="228"/>
      <c r="E132" s="217"/>
    </row>
    <row r="133" spans="1:8" s="731" customFormat="1" ht="13.5" thickBot="1">
      <c r="A133" s="1480" t="str">
        <f>'Operating Detail (10)'!A93</f>
        <v>TOTAL OTHER EXPENSES</v>
      </c>
      <c r="B133" s="1481"/>
      <c r="C133" s="734" t="e">
        <f>SUM(C111:C131)</f>
        <v>#N/A</v>
      </c>
      <c r="D133" s="735"/>
      <c r="E133" s="738"/>
      <c r="F133" s="739"/>
      <c r="G133" s="728"/>
      <c r="H133" s="728"/>
    </row>
    <row r="134" spans="1:8">
      <c r="A134" s="1471">
        <f>'Operating Detail (10)'!A94</f>
        <v>0</v>
      </c>
      <c r="B134" s="1471"/>
      <c r="C134" s="228"/>
    </row>
    <row r="135" spans="1:8" ht="13.5" thickBot="1">
      <c r="A135" s="827"/>
      <c r="B135" s="827"/>
      <c r="C135" s="228"/>
    </row>
    <row r="136" spans="1:8" ht="12.75" customHeight="1">
      <c r="A136" s="1478" t="str">
        <f>'Operating Detail (10)'!A95</f>
        <v>CAPITAL EXPENSES</v>
      </c>
      <c r="B136" s="1479"/>
      <c r="C136" s="212" t="s">
        <v>339</v>
      </c>
      <c r="D136" s="211" t="s">
        <v>330</v>
      </c>
      <c r="E136" s="213" t="s">
        <v>331</v>
      </c>
    </row>
    <row r="137" spans="1:8">
      <c r="A137" s="1470">
        <f>'Operating Detail (10)'!A96</f>
        <v>0</v>
      </c>
      <c r="B137" s="1471"/>
      <c r="C137" s="228" t="e" cm="1">
        <f t="array" ref="C137">INDEX('Operating Detail - SS'!$C95:$G95,0,MATCH(1,('Operating Detail - SS'!$C$11:$G$11="New")*('Operating Detail - SS'!$C$113:$G$113='Budget Narrative - SS'!#REF!),0))</f>
        <v>#N/A</v>
      </c>
      <c r="E137" s="217"/>
    </row>
    <row r="138" spans="1:8">
      <c r="A138" s="1470">
        <f>'Operating Detail (10)'!A97</f>
        <v>0</v>
      </c>
      <c r="B138" s="1471"/>
      <c r="C138" s="228" t="e">
        <f t="array" ref="C138">INDEX('Operating Detail (10)'!$C97:$AF97,0,MATCH(1,('Operating Detail (10)'!$C$12:$AF$12="New")*('Operating Detail (10)'!$C$121:$AF$121='Budget Narrative (10)'!$I$2),0))</f>
        <v>#N/A</v>
      </c>
      <c r="E138" s="217"/>
    </row>
    <row r="139" spans="1:8">
      <c r="A139" s="1470">
        <f>'Operating Detail (10)'!A98</f>
        <v>0</v>
      </c>
      <c r="B139" s="1471"/>
      <c r="C139" s="228" t="e">
        <f t="array" ref="C139">INDEX('Operating Detail (10)'!$C98:$AF98,0,MATCH(1,('Operating Detail (10)'!$C$12:$AF$12="New")*('Operating Detail (10)'!$C$121:$AF$121='Budget Narrative (10)'!$I$2),0))</f>
        <v>#N/A</v>
      </c>
      <c r="E139" s="217"/>
    </row>
    <row r="140" spans="1:8">
      <c r="A140" s="1470">
        <f>'Operating Detail (10)'!A99</f>
        <v>0</v>
      </c>
      <c r="B140" s="1471"/>
      <c r="C140" s="228" t="e">
        <f t="array" ref="C140">INDEX('Operating Detail (10)'!$C99:$AF99,0,MATCH(1,('Operating Detail (10)'!$C$12:$AF$12="New")*('Operating Detail (10)'!$C$121:$AF$121='Budget Narrative (10)'!$I$2),0))</f>
        <v>#N/A</v>
      </c>
      <c r="E140" s="217"/>
    </row>
    <row r="141" spans="1:8">
      <c r="A141" s="1470">
        <f>'Operating Detail (10)'!A100</f>
        <v>0</v>
      </c>
      <c r="B141" s="1471"/>
      <c r="C141" s="228" t="e">
        <f t="array" ref="C141">INDEX('Operating Detail (10)'!$C100:$AF100,0,MATCH(1,('Operating Detail (10)'!$C$12:$AF$12="New")*('Operating Detail (10)'!$C$121:$AF$121='Budget Narrative (10)'!$I$2),0))</f>
        <v>#N/A</v>
      </c>
      <c r="E141" s="217"/>
    </row>
    <row r="142" spans="1:8">
      <c r="A142" s="1470">
        <f>'Operating Detail (10)'!A101</f>
        <v>0</v>
      </c>
      <c r="B142" s="1471"/>
      <c r="C142" s="228" t="e">
        <f t="array" ref="C142">INDEX('Operating Detail (10)'!$C101:$AF101,0,MATCH(1,('Operating Detail (10)'!$C$12:$AF$12="New")*('Operating Detail (10)'!$C$121:$AF$121='Budget Narrative (10)'!$I$2),0))</f>
        <v>#N/A</v>
      </c>
      <c r="E142" s="217"/>
    </row>
    <row r="143" spans="1:8">
      <c r="A143" s="1470">
        <f>'Operating Detail (10)'!A102</f>
        <v>0</v>
      </c>
      <c r="B143" s="1471"/>
      <c r="C143" s="228" t="e">
        <f t="array" ref="C143">INDEX('Operating Detail (10)'!$C102:$AF102,0,MATCH(1,('Operating Detail (10)'!$C$12:$AF$12="New")*('Operating Detail (10)'!$C$121:$AF$121='Budget Narrative (10)'!$I$2),0))</f>
        <v>#N/A</v>
      </c>
      <c r="E143" s="217"/>
    </row>
    <row r="144" spans="1:8">
      <c r="A144" s="1470">
        <f>'Operating Detail (10)'!A103</f>
        <v>0</v>
      </c>
      <c r="B144" s="1471"/>
      <c r="C144" s="228"/>
      <c r="E144" s="217"/>
    </row>
    <row r="145" spans="1:8" s="731" customFormat="1" ht="13.5" thickBot="1">
      <c r="A145" s="1480" t="str">
        <f>'Operating Detail (10)'!A104</f>
        <v>TOTAL CAPITAL EXPENSES</v>
      </c>
      <c r="B145" s="1481"/>
      <c r="C145" s="734" t="e">
        <f>SUM(C137:C143)</f>
        <v>#N/A</v>
      </c>
      <c r="D145" s="735"/>
      <c r="E145" s="738"/>
      <c r="F145" s="739"/>
      <c r="G145" s="728"/>
      <c r="H145" s="728"/>
    </row>
    <row r="146" spans="1:8">
      <c r="A146" s="1471"/>
      <c r="B146" s="1471"/>
      <c r="C146" s="228"/>
    </row>
    <row r="147" spans="1:8" ht="13.5" thickBot="1">
      <c r="A147" s="1471"/>
      <c r="B147" s="1471"/>
      <c r="C147" s="228"/>
    </row>
    <row r="148" spans="1:8">
      <c r="A148" s="1478" t="s">
        <v>340</v>
      </c>
      <c r="B148" s="1479"/>
      <c r="C148" s="212" t="s">
        <v>339</v>
      </c>
      <c r="D148" s="211" t="s">
        <v>330</v>
      </c>
      <c r="E148" s="213" t="s">
        <v>331</v>
      </c>
    </row>
    <row r="149" spans="1:8">
      <c r="A149" s="1470"/>
      <c r="B149" s="1471"/>
      <c r="C149" s="228"/>
      <c r="E149" s="217"/>
    </row>
    <row r="150" spans="1:8">
      <c r="A150" s="1470"/>
      <c r="B150" s="1471"/>
      <c r="C150" s="228"/>
      <c r="E150" s="217"/>
    </row>
    <row r="151" spans="1:8">
      <c r="A151" s="1470"/>
      <c r="B151" s="1471"/>
      <c r="C151" s="228"/>
      <c r="E151" s="217"/>
    </row>
    <row r="152" spans="1:8">
      <c r="A152" s="1470"/>
      <c r="B152" s="1471"/>
      <c r="C152" s="228"/>
      <c r="E152" s="217"/>
    </row>
    <row r="153" spans="1:8">
      <c r="A153" s="1470"/>
      <c r="B153" s="1471"/>
      <c r="C153" s="228"/>
      <c r="E153" s="217"/>
    </row>
    <row r="154" spans="1:8">
      <c r="A154" s="1470"/>
      <c r="B154" s="1471"/>
      <c r="C154" s="228"/>
      <c r="E154" s="217"/>
    </row>
    <row r="155" spans="1:8">
      <c r="A155" s="1470"/>
      <c r="B155" s="1471"/>
      <c r="C155" s="228"/>
      <c r="E155" s="217"/>
    </row>
    <row r="156" spans="1:8">
      <c r="A156" s="1470"/>
      <c r="B156" s="1471"/>
      <c r="C156" s="228"/>
      <c r="E156" s="217"/>
    </row>
    <row r="157" spans="1:8">
      <c r="A157" s="1470"/>
      <c r="B157" s="1471"/>
      <c r="C157" s="228"/>
      <c r="E157" s="217"/>
    </row>
    <row r="158" spans="1:8">
      <c r="A158" s="1470"/>
      <c r="B158" s="1471"/>
      <c r="C158" s="228"/>
      <c r="E158" s="217"/>
    </row>
    <row r="159" spans="1:8">
      <c r="A159" s="1470"/>
      <c r="B159" s="1471"/>
      <c r="C159" s="228"/>
      <c r="E159" s="217"/>
    </row>
    <row r="160" spans="1:8">
      <c r="A160" s="1470"/>
      <c r="B160" s="1471"/>
      <c r="C160" s="228"/>
      <c r="E160" s="217"/>
    </row>
    <row r="161" spans="1:5">
      <c r="A161" s="1470"/>
      <c r="B161" s="1471"/>
      <c r="C161" s="228"/>
      <c r="E161" s="217"/>
    </row>
    <row r="162" spans="1:5">
      <c r="A162" s="1470"/>
      <c r="B162" s="1471"/>
      <c r="C162" s="228"/>
      <c r="E162" s="217"/>
    </row>
    <row r="163" spans="1:5">
      <c r="A163" s="1470"/>
      <c r="B163" s="1471"/>
      <c r="C163" s="228"/>
      <c r="E163" s="217"/>
    </row>
    <row r="164" spans="1:5">
      <c r="A164" s="1470"/>
      <c r="B164" s="1471"/>
      <c r="C164" s="228"/>
      <c r="E164" s="217"/>
    </row>
    <row r="165" spans="1:5">
      <c r="A165" s="1470"/>
      <c r="B165" s="1471"/>
      <c r="C165" s="228"/>
      <c r="E165" s="217"/>
    </row>
    <row r="166" spans="1:5">
      <c r="A166" s="1470"/>
      <c r="B166" s="1471"/>
      <c r="C166" s="228"/>
      <c r="E166" s="217"/>
    </row>
    <row r="167" spans="1:5">
      <c r="A167" s="1470"/>
      <c r="B167" s="1471"/>
      <c r="C167" s="228"/>
      <c r="E167" s="217"/>
    </row>
    <row r="168" spans="1:5">
      <c r="A168" s="1470"/>
      <c r="B168" s="1471"/>
      <c r="C168" s="228"/>
      <c r="E168" s="217"/>
    </row>
    <row r="169" spans="1:5">
      <c r="A169" s="1470"/>
      <c r="B169" s="1471"/>
      <c r="C169" s="228"/>
      <c r="E169" s="217"/>
    </row>
    <row r="170" spans="1:5">
      <c r="A170" s="1470"/>
      <c r="B170" s="1471"/>
      <c r="C170" s="228"/>
      <c r="E170" s="217"/>
    </row>
    <row r="171" spans="1:5">
      <c r="A171" s="1470"/>
      <c r="B171" s="1471"/>
      <c r="C171" s="228"/>
      <c r="E171" s="217"/>
    </row>
    <row r="172" spans="1:5">
      <c r="A172" s="1470"/>
      <c r="B172" s="1471"/>
      <c r="C172" s="228"/>
      <c r="E172" s="217"/>
    </row>
    <row r="173" spans="1:5">
      <c r="A173" s="1470"/>
      <c r="B173" s="1471"/>
      <c r="C173" s="228"/>
      <c r="E173" s="217"/>
    </row>
    <row r="174" spans="1:5">
      <c r="A174" s="1470"/>
      <c r="B174" s="1471"/>
      <c r="C174" s="228"/>
      <c r="E174" s="217"/>
    </row>
    <row r="175" spans="1:5">
      <c r="A175" s="1470"/>
      <c r="B175" s="1471"/>
      <c r="C175" s="228"/>
      <c r="E175" s="217"/>
    </row>
    <row r="176" spans="1:5">
      <c r="A176" s="1470"/>
      <c r="B176" s="1471"/>
      <c r="C176" s="228"/>
      <c r="E176" s="217"/>
    </row>
    <row r="177" spans="1:9">
      <c r="A177" s="1470"/>
      <c r="B177" s="1471"/>
      <c r="C177" s="228"/>
      <c r="E177" s="217"/>
    </row>
    <row r="178" spans="1:9" s="737" customFormat="1">
      <c r="A178" s="1646" t="s">
        <v>341</v>
      </c>
      <c r="B178" s="1647"/>
      <c r="C178" s="740">
        <f>SUM(C149:C177)</f>
        <v>0</v>
      </c>
      <c r="D178" s="741"/>
      <c r="E178" s="742"/>
      <c r="G178" s="743"/>
      <c r="H178" s="743"/>
    </row>
    <row r="179" spans="1:9" s="731" customFormat="1" ht="13.5" thickBot="1">
      <c r="A179" s="1648" t="s">
        <v>342</v>
      </c>
      <c r="B179" s="1649"/>
      <c r="C179" s="744" t="e">
        <f t="array" ref="C179">INDEX('Summary (10)'!$E30:$AH30,0,MATCH(1,('Summary (10)'!$E21:$AH21="New")*('Summary (10)'!$E88:$AH88='Budget Narrative (10)'!$I$2),0))</f>
        <v>#N/A</v>
      </c>
      <c r="D179" s="735"/>
      <c r="E179" s="738"/>
      <c r="G179" s="728"/>
      <c r="H179" s="728"/>
    </row>
    <row r="180" spans="1:9" s="731" customFormat="1">
      <c r="A180" s="1650" t="s">
        <v>343</v>
      </c>
      <c r="B180" s="1650"/>
      <c r="C180" s="745" t="e">
        <f>C179-C178</f>
        <v>#N/A</v>
      </c>
      <c r="D180" s="730"/>
      <c r="G180" s="728"/>
      <c r="H180" s="728"/>
    </row>
    <row r="181" spans="1:9" ht="13.5" thickBot="1">
      <c r="A181" s="1471"/>
      <c r="B181" s="1471"/>
      <c r="C181" s="228"/>
    </row>
    <row r="182" spans="1:9" ht="15">
      <c r="A182" s="1651" t="s">
        <v>344</v>
      </c>
      <c r="B182" s="1652"/>
      <c r="C182" s="1652"/>
      <c r="D182" s="1652"/>
      <c r="E182" s="1652"/>
      <c r="F182" s="1652"/>
      <c r="G182" s="1652"/>
      <c r="H182" s="1652"/>
      <c r="I182" s="1653"/>
    </row>
    <row r="183" spans="1:9">
      <c r="A183" s="1654" t="s">
        <v>345</v>
      </c>
      <c r="B183" s="1654"/>
      <c r="C183" s="1654"/>
      <c r="D183" s="367" t="s">
        <v>1</v>
      </c>
      <c r="E183" s="1655" t="s">
        <v>346</v>
      </c>
      <c r="F183" s="1655"/>
      <c r="G183" s="1655" t="s">
        <v>2</v>
      </c>
      <c r="H183" s="1655"/>
      <c r="I183" s="1655"/>
    </row>
    <row r="184" spans="1:9" ht="96.75" customHeight="1">
      <c r="A184" s="1678" t="s">
        <v>347</v>
      </c>
      <c r="B184" s="1678"/>
      <c r="C184" s="1678"/>
      <c r="D184" s="368" t="s">
        <v>348</v>
      </c>
      <c r="E184" s="1656"/>
      <c r="F184" s="1656"/>
      <c r="G184" s="1657" t="s">
        <v>349</v>
      </c>
      <c r="H184" s="1658"/>
      <c r="I184" s="1659"/>
    </row>
    <row r="185" spans="1:9">
      <c r="A185" s="1678"/>
      <c r="B185" s="1678"/>
      <c r="C185" s="1678"/>
      <c r="D185" s="368" t="s">
        <v>350</v>
      </c>
      <c r="E185" s="1666" t="s">
        <v>367</v>
      </c>
      <c r="F185" s="1667"/>
      <c r="G185" s="1660"/>
      <c r="H185" s="1661"/>
      <c r="I185" s="1662"/>
    </row>
    <row r="186" spans="1:9">
      <c r="A186" s="1678"/>
      <c r="B186" s="1678"/>
      <c r="C186" s="1678"/>
      <c r="D186" s="368" t="s">
        <v>351</v>
      </c>
      <c r="E186" s="1666" t="s">
        <v>368</v>
      </c>
      <c r="F186" s="1667"/>
      <c r="G186" s="1660"/>
      <c r="H186" s="1661"/>
      <c r="I186" s="1662"/>
    </row>
    <row r="187" spans="1:9" ht="25.5">
      <c r="A187" s="1678"/>
      <c r="B187" s="1678"/>
      <c r="C187" s="1678"/>
      <c r="D187" s="368" t="s">
        <v>352</v>
      </c>
      <c r="E187" s="1666" t="s">
        <v>369</v>
      </c>
      <c r="F187" s="1667"/>
      <c r="G187" s="1660"/>
      <c r="H187" s="1661"/>
      <c r="I187" s="1662"/>
    </row>
    <row r="188" spans="1:9" ht="25.5">
      <c r="A188" s="1678"/>
      <c r="B188" s="1678"/>
      <c r="C188" s="1678"/>
      <c r="D188" s="368" t="s">
        <v>353</v>
      </c>
      <c r="E188" s="1666" t="s">
        <v>370</v>
      </c>
      <c r="F188" s="1667"/>
      <c r="G188" s="1660"/>
      <c r="H188" s="1661"/>
      <c r="I188" s="1662"/>
    </row>
    <row r="189" spans="1:9" ht="25.5">
      <c r="A189" s="1678"/>
      <c r="B189" s="1678"/>
      <c r="C189" s="1678"/>
      <c r="D189" s="368" t="s">
        <v>354</v>
      </c>
      <c r="E189" s="1666" t="s">
        <v>370</v>
      </c>
      <c r="F189" s="1667"/>
      <c r="G189" s="1660"/>
      <c r="H189" s="1661"/>
      <c r="I189" s="1662"/>
    </row>
    <row r="190" spans="1:9">
      <c r="A190" s="1678"/>
      <c r="B190" s="1678"/>
      <c r="C190" s="1678"/>
      <c r="D190" s="368" t="s">
        <v>355</v>
      </c>
      <c r="E190" s="1666" t="s">
        <v>371</v>
      </c>
      <c r="F190" s="1667"/>
      <c r="G190" s="1660"/>
      <c r="H190" s="1661"/>
      <c r="I190" s="1662"/>
    </row>
    <row r="191" spans="1:9">
      <c r="A191" s="1678"/>
      <c r="B191" s="1678"/>
      <c r="C191" s="1678"/>
      <c r="D191" s="368" t="s">
        <v>356</v>
      </c>
      <c r="E191" s="1666" t="s">
        <v>372</v>
      </c>
      <c r="F191" s="1667"/>
      <c r="G191" s="1660"/>
      <c r="H191" s="1661"/>
      <c r="I191" s="1662"/>
    </row>
    <row r="192" spans="1:9" ht="25.5">
      <c r="A192" s="1678"/>
      <c r="B192" s="1678"/>
      <c r="C192" s="1678"/>
      <c r="D192" s="368" t="s">
        <v>357</v>
      </c>
      <c r="E192" s="1666" t="s">
        <v>373</v>
      </c>
      <c r="F192" s="1667"/>
      <c r="G192" s="1663"/>
      <c r="H192" s="1664"/>
      <c r="I192" s="1665"/>
    </row>
    <row r="193" spans="1:9">
      <c r="A193" s="1678"/>
      <c r="B193" s="1678"/>
      <c r="C193" s="1678"/>
      <c r="D193" s="369"/>
      <c r="E193" s="1673"/>
      <c r="F193" s="1674"/>
      <c r="G193" s="1675"/>
      <c r="H193" s="1676"/>
      <c r="I193" s="1677"/>
    </row>
    <row r="194" spans="1:9" ht="15.75">
      <c r="A194" s="1678"/>
      <c r="B194" s="1678"/>
      <c r="C194" s="1678"/>
      <c r="D194" s="368" t="s">
        <v>358</v>
      </c>
      <c r="E194" s="1666" t="s">
        <v>374</v>
      </c>
      <c r="F194" s="1667"/>
      <c r="G194" s="1669"/>
      <c r="H194" s="1669"/>
      <c r="I194" s="1669"/>
    </row>
    <row r="195" spans="1:9" ht="28.5">
      <c r="A195" s="1678"/>
      <c r="B195" s="1678"/>
      <c r="C195" s="1678"/>
      <c r="D195" s="368" t="s">
        <v>359</v>
      </c>
      <c r="E195" s="1666" t="s">
        <v>375</v>
      </c>
      <c r="F195" s="1667"/>
      <c r="G195" s="1669"/>
      <c r="H195" s="1669"/>
      <c r="I195" s="1669"/>
    </row>
    <row r="196" spans="1:9" ht="28.5">
      <c r="A196" s="1678"/>
      <c r="B196" s="1678"/>
      <c r="C196" s="1678"/>
      <c r="D196" s="368" t="s">
        <v>360</v>
      </c>
      <c r="E196" s="1666" t="s">
        <v>376</v>
      </c>
      <c r="F196" s="1667"/>
      <c r="G196" s="1669"/>
      <c r="H196" s="1669"/>
      <c r="I196" s="1669"/>
    </row>
    <row r="197" spans="1:9" ht="25.5">
      <c r="A197" s="1678" t="s">
        <v>361</v>
      </c>
      <c r="B197" s="1678"/>
      <c r="C197" s="1678"/>
      <c r="D197" s="828" t="s">
        <v>362</v>
      </c>
      <c r="E197" s="1666" t="s">
        <v>377</v>
      </c>
      <c r="F197" s="1667"/>
      <c r="G197" s="1669"/>
      <c r="H197" s="1669"/>
      <c r="I197" s="1669"/>
    </row>
    <row r="198" spans="1:9" ht="15.75">
      <c r="A198" s="1668" t="s">
        <v>363</v>
      </c>
      <c r="B198" s="1668"/>
      <c r="C198" s="1668"/>
      <c r="D198" s="828" t="s">
        <v>364</v>
      </c>
      <c r="E198" s="1667"/>
      <c r="F198" s="1667"/>
      <c r="G198" s="1669"/>
      <c r="H198" s="1669"/>
      <c r="I198" s="1669"/>
    </row>
    <row r="199" spans="1:9">
      <c r="A199" s="1670" t="s">
        <v>365</v>
      </c>
      <c r="B199" s="1670"/>
      <c r="C199" s="1670"/>
      <c r="D199" s="1670"/>
      <c r="E199" s="1670"/>
      <c r="F199" s="1670"/>
      <c r="G199" s="1670"/>
      <c r="H199" s="1670"/>
      <c r="I199" s="1670"/>
    </row>
    <row r="200" spans="1:9">
      <c r="A200" s="1671" t="s">
        <v>366</v>
      </c>
      <c r="B200" s="1672"/>
      <c r="C200" s="1672"/>
      <c r="D200" s="1672"/>
      <c r="E200" s="1672"/>
      <c r="F200" s="1672"/>
      <c r="G200" s="1672"/>
      <c r="H200" s="1672"/>
      <c r="I200" s="1672"/>
    </row>
    <row r="201" spans="1:9">
      <c r="A201" s="827">
        <f>'Operating Detail (10)'!A160</f>
        <v>0</v>
      </c>
      <c r="B201" s="827"/>
      <c r="C201" s="228"/>
    </row>
    <row r="202" spans="1:9">
      <c r="A202" s="827">
        <f>'Operating Detail (10)'!A161</f>
        <v>0</v>
      </c>
      <c r="B202" s="827"/>
      <c r="C202" s="228"/>
    </row>
    <row r="203" spans="1:9">
      <c r="C203" s="228"/>
    </row>
    <row r="204" spans="1:9">
      <c r="C204" s="228"/>
    </row>
    <row r="205" spans="1:9">
      <c r="C205" s="228"/>
    </row>
    <row r="206" spans="1:9">
      <c r="C206" s="228"/>
    </row>
    <row r="207" spans="1:9">
      <c r="C207" s="228"/>
    </row>
    <row r="208" spans="1:9">
      <c r="C208" s="228"/>
    </row>
  </sheetData>
  <mergeCells count="162">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77:B177"/>
    <mergeCell ref="A178:B178"/>
    <mergeCell ref="A179:B179"/>
    <mergeCell ref="A180:B180"/>
    <mergeCell ref="A181:B181"/>
    <mergeCell ref="A182:I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1:B101"/>
    <mergeCell ref="A102:B102"/>
    <mergeCell ref="A103:B103"/>
    <mergeCell ref="A104:B104"/>
    <mergeCell ref="A105:B105"/>
    <mergeCell ref="A106:B106"/>
    <mergeCell ref="A95:B95"/>
    <mergeCell ref="A96:B96"/>
    <mergeCell ref="A97:B97"/>
    <mergeCell ref="A98:B98"/>
    <mergeCell ref="A99:B99"/>
    <mergeCell ref="A100:B100"/>
    <mergeCell ref="A90:B90"/>
    <mergeCell ref="A91:B91"/>
    <mergeCell ref="A92:B92"/>
    <mergeCell ref="A93:B93"/>
    <mergeCell ref="A94:B94"/>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15" priority="2">
      <formula>LEN(TRIM(B2))=0</formula>
    </cfRule>
  </conditionalFormatting>
  <conditionalFormatting sqref="B4:F45 C111:E120 C122:E131 C137:E143">
    <cfRule type="expression" dxfId="14" priority="17">
      <formula>$C4=0</formula>
    </cfRule>
  </conditionalFormatting>
  <conditionalFormatting sqref="C48">
    <cfRule type="expression" dxfId="13" priority="1">
      <formula>$A48=0</formula>
    </cfRule>
  </conditionalFormatting>
  <conditionalFormatting sqref="C106">
    <cfRule type="expression" dxfId="12" priority="15">
      <formula>$A106=0</formula>
    </cfRule>
  </conditionalFormatting>
  <conditionalFormatting sqref="C133">
    <cfRule type="expression" dxfId="11" priority="14">
      <formula>$A133=0</formula>
    </cfRule>
  </conditionalFormatting>
  <conditionalFormatting sqref="C145">
    <cfRule type="expression" dxfId="10" priority="13">
      <formula>$A145=0</formula>
    </cfRule>
  </conditionalFormatting>
  <conditionalFormatting sqref="C179">
    <cfRule type="expression" dxfId="9" priority="10">
      <formula>$C179=0</formula>
    </cfRule>
  </conditionalFormatting>
  <conditionalFormatting sqref="C180">
    <cfRule type="cellIs" dxfId="8" priority="9" operator="notBetween">
      <formula>-2</formula>
      <formula>2</formula>
    </cfRule>
  </conditionalFormatting>
  <conditionalFormatting sqref="C51:E92">
    <cfRule type="expression" dxfId="7" priority="5">
      <formula>$C51=0</formula>
    </cfRule>
  </conditionalFormatting>
  <conditionalFormatting sqref="C94:E105">
    <cfRule type="expression" dxfId="6" priority="3">
      <formula>$C94=0</formula>
    </cfRule>
  </conditionalFormatting>
  <conditionalFormatting sqref="C149:E177">
    <cfRule type="expression" dxfId="5" priority="11">
      <formula>$C149=0</formula>
    </cfRule>
  </conditionalFormatting>
  <conditionalFormatting sqref="D51:E92">
    <cfRule type="containsBlanks" dxfId="4" priority="6">
      <formula>LEN(TRIM(D51))=0</formula>
    </cfRule>
  </conditionalFormatting>
  <conditionalFormatting sqref="D94:E104">
    <cfRule type="containsBlanks" dxfId="3" priority="4">
      <formula>LEN(TRIM(D94))=0</formula>
    </cfRule>
  </conditionalFormatting>
  <conditionalFormatting sqref="D149:E177">
    <cfRule type="containsBlanks" dxfId="2" priority="12">
      <formula>LEN(TRIM(D149))=0</formula>
    </cfRule>
  </conditionalFormatting>
  <conditionalFormatting sqref="D4:F45 D111:E120 D122:E131 D137:E143">
    <cfRule type="containsBlanks" dxfId="1" priority="18">
      <formula>LEN(TRIM(D4))=0</formula>
    </cfRule>
  </conditionalFormatting>
  <hyperlinks>
    <hyperlink ref="A200" r:id="rId1" xr:uid="{7E7DD909-9D88-44A3-8374-B25FB364568E}"/>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496A50DF-C785-489F-9085-CFE67AFD0181}">
          <x14:formula1>
            <xm:f>'Dropdown Lists'!$F$2:$F$31</xm:f>
          </x14:formula1>
          <xm:sqref>B2:C2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75E2-3F49-4130-B0AE-CCBFA682927D}">
  <sheetPr>
    <pageSetUpPr fitToPage="1"/>
  </sheetPr>
  <dimension ref="A1:E50"/>
  <sheetViews>
    <sheetView showGridLines="0" zoomScaleNormal="100" workbookViewId="0">
      <selection activeCell="G2" sqref="G2"/>
    </sheetView>
  </sheetViews>
  <sheetFormatPr defaultColWidth="11.42578125" defaultRowHeight="15.75"/>
  <cols>
    <col min="1" max="1" width="18.85546875" style="33" customWidth="1"/>
    <col min="2" max="3" width="13.140625" style="33" customWidth="1"/>
    <col min="4" max="4" width="16.140625" style="33" customWidth="1"/>
    <col min="5" max="5" width="14.28515625" style="33" customWidth="1"/>
    <col min="6" max="6" width="14" style="33" bestFit="1" customWidth="1"/>
    <col min="7" max="8" width="21.140625" style="33" customWidth="1"/>
    <col min="9" max="9" width="14" style="33" bestFit="1" customWidth="1"/>
    <col min="10" max="16384" width="11.42578125" style="33"/>
  </cols>
  <sheetData>
    <row r="1" spans="1:5" ht="17.25" customHeight="1">
      <c r="A1" s="32" t="s">
        <v>218</v>
      </c>
      <c r="B1" s="32"/>
      <c r="C1" s="32"/>
      <c r="D1" s="32"/>
    </row>
    <row r="2" spans="1:5" ht="18" customHeight="1">
      <c r="A2" s="32" t="s">
        <v>219</v>
      </c>
      <c r="B2" s="32"/>
      <c r="C2" s="32"/>
      <c r="D2" s="32"/>
    </row>
    <row r="3" spans="1:5">
      <c r="A3" s="34" t="s">
        <v>220</v>
      </c>
      <c r="B3" s="817" t="str">
        <f>'Summary (ALL Budgets)'!B3</f>
        <v/>
      </c>
    </row>
    <row r="4" spans="1:5" ht="28.5" customHeight="1">
      <c r="A4" s="190" t="s">
        <v>221</v>
      </c>
      <c r="B4" s="191" t="s">
        <v>222</v>
      </c>
      <c r="C4" s="191" t="s">
        <v>223</v>
      </c>
      <c r="D4" s="191" t="s">
        <v>224</v>
      </c>
    </row>
    <row r="5" spans="1:5">
      <c r="A5" s="35" t="s">
        <v>225</v>
      </c>
      <c r="B5" s="817">
        <f>'Summary - SS'!B5</f>
        <v>45413</v>
      </c>
      <c r="C5" s="817">
        <f>'Summary - SS'!C5</f>
        <v>46934</v>
      </c>
      <c r="D5" s="810">
        <f>ROUNDUP(YEARFRAC(B5,C5),0)</f>
        <v>5</v>
      </c>
    </row>
    <row r="6" spans="1:5">
      <c r="A6" s="35" t="s">
        <v>226</v>
      </c>
      <c r="B6" s="817">
        <f>B5</f>
        <v>45413</v>
      </c>
      <c r="C6" s="817" t="e">
        <f>'Summary - SS'!#REF!</f>
        <v>#REF!</v>
      </c>
      <c r="D6" s="810" t="e">
        <f>ROUNDUP(YEARFRAC(B6,C6),0)</f>
        <v>#REF!</v>
      </c>
    </row>
    <row r="7" spans="1:5" s="73" customFormat="1" ht="18.75" customHeight="1">
      <c r="A7" s="510" t="str">
        <f>'Summary - SS'!A7</f>
        <v>Program</v>
      </c>
      <c r="B7" s="1184" t="str">
        <f>'Summary - SS'!B7</f>
        <v>RFQ #142 TAY Site in SOMA</v>
      </c>
      <c r="C7" s="1185"/>
      <c r="D7" s="1186"/>
    </row>
    <row r="8" spans="1:5">
      <c r="A8" s="509" t="s">
        <v>227</v>
      </c>
      <c r="B8" s="1187" t="e">
        <f>'Summary - SS'!#REF!</f>
        <v>#REF!</v>
      </c>
      <c r="C8" s="1187"/>
      <c r="D8" s="1187"/>
    </row>
    <row r="9" spans="1:5" s="73" customFormat="1" ht="26.25" customHeight="1">
      <c r="A9" s="638"/>
      <c r="B9" s="811"/>
      <c r="C9" s="811"/>
      <c r="D9" s="811"/>
    </row>
    <row r="10" spans="1:5" s="93" customFormat="1" ht="22.5" customHeight="1">
      <c r="A10" s="1187" t="s">
        <v>228</v>
      </c>
      <c r="B10" s="1187"/>
      <c r="C10" s="1187"/>
      <c r="D10" s="1187"/>
    </row>
    <row r="11" spans="1:5">
      <c r="A11" s="68" t="s">
        <v>229</v>
      </c>
      <c r="B11" s="1188" t="s">
        <v>230</v>
      </c>
      <c r="C11" s="1188"/>
      <c r="D11" s="1188"/>
      <c r="E11" s="41"/>
    </row>
    <row r="12" spans="1:5" s="32" customFormat="1">
      <c r="A12" s="589"/>
      <c r="B12" s="1183"/>
      <c r="C12" s="1183"/>
      <c r="D12" s="1183"/>
    </row>
    <row r="13" spans="1:5">
      <c r="A13" s="589"/>
      <c r="B13" s="1183"/>
      <c r="C13" s="1183"/>
      <c r="D13" s="1183"/>
    </row>
    <row r="14" spans="1:5">
      <c r="A14" s="589"/>
      <c r="B14" s="1183"/>
      <c r="C14" s="1183"/>
      <c r="D14" s="1183"/>
    </row>
    <row r="15" spans="1:5">
      <c r="A15" s="589"/>
      <c r="B15" s="1183"/>
      <c r="C15" s="1183"/>
      <c r="D15" s="1183"/>
    </row>
    <row r="16" spans="1:5">
      <c r="A16" s="589"/>
      <c r="B16" s="1183"/>
      <c r="C16" s="1183"/>
      <c r="D16" s="1183"/>
    </row>
    <row r="17" spans="1:4">
      <c r="A17" s="589"/>
      <c r="B17" s="1183"/>
      <c r="C17" s="1183"/>
      <c r="D17" s="1183"/>
    </row>
    <row r="18" spans="1:4">
      <c r="A18" s="589"/>
      <c r="B18" s="1183"/>
      <c r="C18" s="1183"/>
      <c r="D18" s="1183"/>
    </row>
    <row r="19" spans="1:4">
      <c r="A19" s="589"/>
      <c r="B19" s="1183"/>
      <c r="C19" s="1183"/>
      <c r="D19" s="1183"/>
    </row>
    <row r="20" spans="1:4">
      <c r="A20" s="589"/>
      <c r="B20" s="1183"/>
      <c r="C20" s="1183"/>
      <c r="D20" s="1183"/>
    </row>
    <row r="21" spans="1:4">
      <c r="A21" s="589"/>
      <c r="B21" s="1183"/>
      <c r="C21" s="1183"/>
      <c r="D21" s="1183"/>
    </row>
    <row r="22" spans="1:4">
      <c r="A22" s="589"/>
      <c r="B22" s="1183"/>
      <c r="C22" s="1183"/>
      <c r="D22" s="1183"/>
    </row>
    <row r="23" spans="1:4">
      <c r="A23" s="589"/>
      <c r="B23" s="1183"/>
      <c r="C23" s="1183"/>
      <c r="D23" s="1183"/>
    </row>
    <row r="24" spans="1:4">
      <c r="A24" s="589"/>
      <c r="B24" s="1183"/>
      <c r="C24" s="1183"/>
      <c r="D24" s="1183"/>
    </row>
    <row r="25" spans="1:4">
      <c r="A25" s="589"/>
      <c r="B25" s="1183"/>
      <c r="C25" s="1183"/>
      <c r="D25" s="1183"/>
    </row>
    <row r="26" spans="1:4">
      <c r="A26" s="589"/>
      <c r="B26" s="1183"/>
      <c r="C26" s="1183"/>
      <c r="D26" s="1183"/>
    </row>
    <row r="46" spans="1:4">
      <c r="A46" s="49" t="s">
        <v>231</v>
      </c>
      <c r="B46" s="49"/>
      <c r="C46" s="49"/>
      <c r="D46" s="49"/>
    </row>
    <row r="47" spans="1:4">
      <c r="A47" s="252" t="s">
        <v>232</v>
      </c>
      <c r="B47" s="49"/>
      <c r="C47" s="49"/>
      <c r="D47" s="49"/>
    </row>
    <row r="48" spans="1:4">
      <c r="A48" s="252" t="s">
        <v>233</v>
      </c>
      <c r="B48" s="49"/>
      <c r="C48" s="49"/>
      <c r="D48" s="49"/>
    </row>
    <row r="49" spans="1:4" ht="13.5" customHeight="1">
      <c r="A49" s="49" t="s">
        <v>220</v>
      </c>
      <c r="B49" s="49"/>
      <c r="C49" s="49"/>
      <c r="D49" s="49"/>
    </row>
    <row r="50" spans="1:4">
      <c r="A50" s="51" t="s">
        <v>234</v>
      </c>
      <c r="B50" s="51"/>
      <c r="C50" s="51"/>
      <c r="D50" s="51"/>
    </row>
  </sheetData>
  <sheetProtection formatCells="0" formatColumns="0" formatRows="0" insertHyperlinks="0" sort="0" autoFilter="0" pivotTables="0"/>
  <mergeCells count="19">
    <mergeCell ref="B24:D24"/>
    <mergeCell ref="B25:D25"/>
    <mergeCell ref="B26:D26"/>
    <mergeCell ref="B15:D15"/>
    <mergeCell ref="B16:D16"/>
    <mergeCell ref="B17:D17"/>
    <mergeCell ref="B18:D18"/>
    <mergeCell ref="B19:D19"/>
    <mergeCell ref="B20:D20"/>
    <mergeCell ref="B21:D21"/>
    <mergeCell ref="B22:D22"/>
    <mergeCell ref="B23:D23"/>
    <mergeCell ref="B14:D14"/>
    <mergeCell ref="B7:D7"/>
    <mergeCell ref="A10:D10"/>
    <mergeCell ref="B11:D11"/>
    <mergeCell ref="B12:D12"/>
    <mergeCell ref="B13:D13"/>
    <mergeCell ref="B8:D8"/>
  </mergeCells>
  <conditionalFormatting sqref="B3 B5:C5 C6">
    <cfRule type="containsBlanks" dxfId="548" priority="1">
      <formula>LEN(TRIM(B3))=0</formula>
    </cfRule>
  </conditionalFormatting>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pageSetUpPr fitToPage="1"/>
  </sheetPr>
  <dimension ref="A1:E18"/>
  <sheetViews>
    <sheetView showGridLines="0" zoomScaleNormal="100" workbookViewId="0">
      <selection activeCell="G6" sqref="G6"/>
    </sheetView>
  </sheetViews>
  <sheetFormatPr defaultColWidth="11.42578125" defaultRowHeight="15.75"/>
  <cols>
    <col min="1" max="1" width="18" style="33" customWidth="1"/>
    <col min="2" max="2" width="15.140625" style="33" customWidth="1"/>
    <col min="3" max="3" width="15" style="33" customWidth="1"/>
    <col min="4" max="4" width="14.7109375" style="33" customWidth="1"/>
    <col min="5" max="5" width="14.28515625" style="33" customWidth="1"/>
    <col min="6" max="6" width="14" style="33" bestFit="1" customWidth="1"/>
    <col min="7" max="8" width="21.140625" style="33" customWidth="1"/>
    <col min="9" max="9" width="14" style="33" bestFit="1" customWidth="1"/>
    <col min="10" max="16384" width="11.42578125" style="33"/>
  </cols>
  <sheetData>
    <row r="1" spans="1:5" ht="17.25" customHeight="1">
      <c r="A1" s="32" t="s">
        <v>218</v>
      </c>
      <c r="B1" s="32"/>
      <c r="C1" s="32"/>
      <c r="D1" s="32"/>
    </row>
    <row r="2" spans="1:5" ht="18" customHeight="1">
      <c r="A2" s="32" t="s">
        <v>219</v>
      </c>
      <c r="B2" s="32"/>
      <c r="C2" s="32"/>
      <c r="D2" s="32"/>
    </row>
    <row r="3" spans="1:5">
      <c r="A3" s="34" t="s">
        <v>220</v>
      </c>
      <c r="B3" s="1003" t="str">
        <f>'Summary (ALL Budgets)'!B3</f>
        <v/>
      </c>
    </row>
    <row r="4" spans="1:5" ht="28.5" customHeight="1">
      <c r="A4" s="190" t="s">
        <v>221</v>
      </c>
      <c r="B4" s="191" t="s">
        <v>222</v>
      </c>
      <c r="C4" s="191" t="s">
        <v>223</v>
      </c>
      <c r="D4" s="191" t="s">
        <v>224</v>
      </c>
    </row>
    <row r="5" spans="1:5">
      <c r="A5" s="35" t="s">
        <v>225</v>
      </c>
      <c r="B5" s="817">
        <f>'Summary - SS'!B5</f>
        <v>45413</v>
      </c>
      <c r="C5" s="817">
        <f>'Summary - SS'!C5</f>
        <v>46934</v>
      </c>
      <c r="D5" s="810">
        <f>ROUNDUP(YEARFRAC(B5,C5),0)</f>
        <v>5</v>
      </c>
    </row>
    <row r="6" spans="1:5" s="73" customFormat="1" ht="18" customHeight="1">
      <c r="A6" s="510" t="str">
        <f>'Summary - SS'!A7</f>
        <v>Program</v>
      </c>
      <c r="B6" s="1184" t="str">
        <f>'Summary - SS'!B7</f>
        <v>RFQ #142 TAY Site in SOMA</v>
      </c>
      <c r="C6" s="1185"/>
      <c r="D6" s="1186"/>
    </row>
    <row r="7" spans="1:5" s="73" customFormat="1" ht="18.75" customHeight="1">
      <c r="A7" s="511"/>
      <c r="B7" s="512"/>
      <c r="C7" s="512"/>
      <c r="D7" s="512"/>
    </row>
    <row r="8" spans="1:5" s="93" customFormat="1" ht="28.5" customHeight="1">
      <c r="A8" s="1187" t="s">
        <v>235</v>
      </c>
      <c r="B8" s="1187"/>
      <c r="C8" s="1187"/>
      <c r="D8" s="1187"/>
    </row>
    <row r="9" spans="1:5">
      <c r="A9" s="1191"/>
      <c r="B9" s="1189"/>
      <c r="C9" s="1189"/>
      <c r="D9" s="1190"/>
      <c r="E9" s="41"/>
    </row>
    <row r="10" spans="1:5" s="32" customFormat="1">
      <c r="A10" s="1189"/>
      <c r="B10" s="1189"/>
      <c r="C10" s="1189"/>
      <c r="D10" s="1190"/>
    </row>
    <row r="11" spans="1:5">
      <c r="A11" s="1189"/>
      <c r="B11" s="1189"/>
      <c r="C11" s="1189"/>
      <c r="D11" s="1190"/>
    </row>
    <row r="12" spans="1:5">
      <c r="A12" s="1189"/>
      <c r="B12" s="1189"/>
      <c r="C12" s="1189"/>
      <c r="D12" s="1190"/>
    </row>
    <row r="13" spans="1:5">
      <c r="A13" s="1189"/>
      <c r="B13" s="1189"/>
      <c r="C13" s="1189"/>
      <c r="D13" s="1190"/>
    </row>
    <row r="14" spans="1:5">
      <c r="A14" s="1189"/>
      <c r="B14" s="1189"/>
      <c r="C14" s="1189"/>
      <c r="D14" s="1190"/>
    </row>
    <row r="15" spans="1:5">
      <c r="A15" s="1189"/>
      <c r="B15" s="1189"/>
      <c r="C15" s="1189"/>
      <c r="D15" s="1190"/>
    </row>
    <row r="16" spans="1:5">
      <c r="A16" s="1189"/>
      <c r="B16" s="1189"/>
      <c r="C16" s="1189"/>
      <c r="D16" s="1190"/>
    </row>
    <row r="17" spans="1:4">
      <c r="A17" s="1189"/>
      <c r="B17" s="1189"/>
      <c r="C17" s="1189"/>
      <c r="D17" s="1190"/>
    </row>
    <row r="18" spans="1:4">
      <c r="A18" s="231"/>
      <c r="B18" s="231"/>
      <c r="C18" s="231"/>
      <c r="D18" s="231"/>
    </row>
  </sheetData>
  <sheetProtection formatCells="0" formatColumns="0" formatRows="0" insertHyperlinks="0" sort="0" autoFilter="0" pivotTables="0"/>
  <mergeCells count="11">
    <mergeCell ref="A11:D11"/>
    <mergeCell ref="A10:D10"/>
    <mergeCell ref="B6:D6"/>
    <mergeCell ref="A17:D17"/>
    <mergeCell ref="A9:D9"/>
    <mergeCell ref="A8:D8"/>
    <mergeCell ref="A14:D14"/>
    <mergeCell ref="A13:D13"/>
    <mergeCell ref="A12:D12"/>
    <mergeCell ref="A16:D16"/>
    <mergeCell ref="A15:D15"/>
  </mergeCells>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pageSetUpPr fitToPage="1"/>
  </sheetPr>
  <dimension ref="A1:AI45"/>
  <sheetViews>
    <sheetView showGridLines="0" zoomScaleNormal="100" workbookViewId="0">
      <pane xSplit="4" topLeftCell="E1" activePane="topRight" state="frozen"/>
      <selection activeCell="A67" sqref="A67:N67"/>
      <selection pane="topRight" activeCell="A14" sqref="A14:D14"/>
    </sheetView>
  </sheetViews>
  <sheetFormatPr defaultColWidth="11.42578125" defaultRowHeight="15.75"/>
  <cols>
    <col min="1" max="1" width="18" style="33" customWidth="1"/>
    <col min="2" max="3" width="13.140625" style="33" customWidth="1"/>
    <col min="4" max="4" width="17.28515625" style="33" customWidth="1"/>
    <col min="5" max="34" width="6.42578125" style="33" customWidth="1"/>
    <col min="35" max="35" width="14.28515625" style="33" customWidth="1"/>
    <col min="36" max="36" width="14" style="33" bestFit="1" customWidth="1"/>
    <col min="37" max="38" width="21.140625" style="33" customWidth="1"/>
    <col min="39" max="39" width="14" style="33" bestFit="1" customWidth="1"/>
    <col min="40" max="16384" width="11.42578125" style="33"/>
  </cols>
  <sheetData>
    <row r="1" spans="1:35" ht="15.75" customHeight="1">
      <c r="A1" s="32" t="s">
        <v>218</v>
      </c>
      <c r="B1" s="32"/>
      <c r="C1" s="32"/>
      <c r="D1" s="32"/>
    </row>
    <row r="2" spans="1:35" ht="15.75" customHeight="1">
      <c r="A2" s="32" t="s">
        <v>219</v>
      </c>
      <c r="B2" s="32"/>
      <c r="C2" s="32"/>
      <c r="D2" s="32"/>
    </row>
    <row r="3" spans="1:35">
      <c r="A3" s="34" t="s">
        <v>220</v>
      </c>
      <c r="B3" s="817" t="str">
        <f>'Summary (ALL Budgets)'!B3</f>
        <v/>
      </c>
      <c r="E3" s="32"/>
    </row>
    <row r="4" spans="1:35" ht="28.5" customHeight="1">
      <c r="A4" s="190" t="s">
        <v>221</v>
      </c>
      <c r="B4" s="191" t="s">
        <v>222</v>
      </c>
      <c r="C4" s="191" t="s">
        <v>223</v>
      </c>
      <c r="D4" s="191" t="s">
        <v>224</v>
      </c>
      <c r="E4" s="32"/>
    </row>
    <row r="5" spans="1:35">
      <c r="A5" s="35" t="s">
        <v>225</v>
      </c>
      <c r="B5" s="817">
        <f>'Summary - SS'!B5</f>
        <v>45413</v>
      </c>
      <c r="C5" s="817">
        <f>'Summary - SS'!C5</f>
        <v>46934</v>
      </c>
      <c r="D5" s="810">
        <f>ROUNDUP(YEARFRAC(B5,C5),0)</f>
        <v>5</v>
      </c>
    </row>
    <row r="6" spans="1:35">
      <c r="A6" s="35" t="s">
        <v>226</v>
      </c>
      <c r="B6" s="817">
        <f>B5</f>
        <v>45413</v>
      </c>
      <c r="C6" s="817" t="e">
        <f>'Summary - SS'!#REF!</f>
        <v>#REF!</v>
      </c>
      <c r="D6" s="810" t="e">
        <f>ROUNDUP(YEARFRAC(B6,C6),0)</f>
        <v>#REF!</v>
      </c>
    </row>
    <row r="7" spans="1:35">
      <c r="A7" s="509" t="str">
        <f>'Summary (ALL Budgets)'!A7</f>
        <v>Program</v>
      </c>
      <c r="B7" s="1195" t="str">
        <f>'Summary - SS'!B7</f>
        <v>RFQ #142 TAY Site in SOMA</v>
      </c>
      <c r="C7" s="1196"/>
      <c r="D7" s="1197"/>
    </row>
    <row r="8" spans="1:35">
      <c r="A8" s="509" t="s">
        <v>227</v>
      </c>
      <c r="B8" s="1187" t="e">
        <f>'Summary - SS'!#REF!</f>
        <v>#REF!</v>
      </c>
      <c r="C8" s="1187"/>
      <c r="D8" s="1187"/>
    </row>
    <row r="10" spans="1:35" ht="16.5" thickBot="1"/>
    <row r="11" spans="1:35" s="73" customFormat="1" ht="18.75" customHeight="1">
      <c r="A11" s="1192" t="s">
        <v>236</v>
      </c>
      <c r="B11" s="1193"/>
      <c r="C11" s="1193"/>
      <c r="D11" s="1194"/>
      <c r="E11" s="1246" t="s">
        <v>237</v>
      </c>
      <c r="F11" s="1247"/>
      <c r="G11" s="1248"/>
      <c r="H11" s="1249" t="s">
        <v>238</v>
      </c>
      <c r="I11" s="1250"/>
      <c r="J11" s="1251"/>
      <c r="K11" s="1252" t="s">
        <v>239</v>
      </c>
      <c r="L11" s="1253"/>
      <c r="M11" s="1254"/>
      <c r="N11" s="1255" t="s">
        <v>240</v>
      </c>
      <c r="O11" s="1256"/>
      <c r="P11" s="1257"/>
      <c r="Q11" s="1258" t="s">
        <v>241</v>
      </c>
      <c r="R11" s="1259"/>
      <c r="S11" s="1260"/>
      <c r="T11" s="1261" t="s">
        <v>242</v>
      </c>
      <c r="U11" s="1261"/>
      <c r="V11" s="1261"/>
      <c r="W11" s="1218" t="s">
        <v>243</v>
      </c>
      <c r="X11" s="1219"/>
      <c r="Y11" s="1220"/>
      <c r="Z11" s="1221" t="s">
        <v>244</v>
      </c>
      <c r="AA11" s="1222"/>
      <c r="AB11" s="1223"/>
      <c r="AC11" s="1224" t="s">
        <v>245</v>
      </c>
      <c r="AD11" s="1225"/>
      <c r="AE11" s="1226"/>
      <c r="AF11" s="1227" t="s">
        <v>246</v>
      </c>
      <c r="AG11" s="1228"/>
      <c r="AH11" s="1229"/>
    </row>
    <row r="12" spans="1:35" s="93" customFormat="1" ht="26.25" customHeight="1">
      <c r="A12" s="1230" t="s">
        <v>247</v>
      </c>
      <c r="B12" s="1230"/>
      <c r="C12" s="1230"/>
      <c r="D12" s="1230"/>
      <c r="E12" s="1231" t="e">
        <f>IF($D$6&gt;=E41,CONCATENATE(TEXT(E42,"m/d/yyyy")," - ",TEXT(E43,"m/d/yyyy")),"N/A")</f>
        <v>#REF!</v>
      </c>
      <c r="F12" s="1232"/>
      <c r="G12" s="1233"/>
      <c r="H12" s="1234" t="e">
        <f>IF($D$6&gt;=H41,CONCATENATE(TEXT(H42,"m/d/yyyy")," - ",TEXT(H43,"m/d/yyyy")),"N/A")</f>
        <v>#REF!</v>
      </c>
      <c r="I12" s="1235"/>
      <c r="J12" s="1236"/>
      <c r="K12" s="1237" t="e">
        <f>IF($D$6&gt;=K41,CONCATENATE(TEXT(K42,"m/d/yyyy")," - ",TEXT(K43,"m/d/yyyy")),"N/A")</f>
        <v>#REF!</v>
      </c>
      <c r="L12" s="1238"/>
      <c r="M12" s="1239"/>
      <c r="N12" s="1240" t="e">
        <f>IF($D$6&gt;=N41,CONCATENATE(TEXT(N42,"m/d/yyyy")," - ",TEXT(N43,"m/d/yyyy")),"N/A")</f>
        <v>#REF!</v>
      </c>
      <c r="O12" s="1241"/>
      <c r="P12" s="1242"/>
      <c r="Q12" s="1243" t="e">
        <f>IF($D$6&gt;=Q41,CONCATENATE(TEXT(Q42,"m/d/yyyy")," - ",TEXT(Q43,"m/d/yyyy")),"N/A")</f>
        <v>#REF!</v>
      </c>
      <c r="R12" s="1244"/>
      <c r="S12" s="1245"/>
      <c r="T12" s="1262" t="e">
        <f>IF($D$6&gt;=T41,CONCATENATE(TEXT(T42,"m/d/yyyy")," - ",TEXT(T43,"m/d/yyyy")),"N/A")</f>
        <v>#REF!</v>
      </c>
      <c r="U12" s="1263"/>
      <c r="V12" s="1264"/>
      <c r="W12" s="1265" t="e">
        <f>IF($D$6&gt;=W41,CONCATENATE(TEXT(W42,"m/d/yyyy")," - ",TEXT(W43,"m/d/yyyy")),"N/A")</f>
        <v>#REF!</v>
      </c>
      <c r="X12" s="1266"/>
      <c r="Y12" s="1267"/>
      <c r="Z12" s="1268" t="e">
        <f>IF($D$6&gt;=Z41,CONCATENATE(TEXT(Z42,"m/d/yyyy")," - ",TEXT(Z43,"m/d/yyyy")),"N/A")</f>
        <v>#REF!</v>
      </c>
      <c r="AA12" s="1269"/>
      <c r="AB12" s="1270"/>
      <c r="AC12" s="1211" t="e">
        <f>IF($D$6&gt;=AC41,CONCATENATE(TEXT(AC42,"m/d/yyyy")," - ",TEXT(AC43,"m/d/yyyy")),"N/A")</f>
        <v>#REF!</v>
      </c>
      <c r="AD12" s="1212"/>
      <c r="AE12" s="1213"/>
      <c r="AF12" s="1215" t="e">
        <f>IF($D$6&gt;=AF41,CONCATENATE(TEXT(AF42,"m/d/yyyy")," - ",TEXT(AF43,"m/d/yyyy")),"N/A")</f>
        <v>#REF!</v>
      </c>
      <c r="AG12" s="1216"/>
      <c r="AH12" s="1217"/>
    </row>
    <row r="13" spans="1:35">
      <c r="A13" s="1214"/>
      <c r="B13" s="1201"/>
      <c r="C13" s="1201"/>
      <c r="D13" s="1201"/>
      <c r="E13" s="1208"/>
      <c r="F13" s="1209"/>
      <c r="G13" s="1210"/>
      <c r="H13" s="1208"/>
      <c r="I13" s="1209"/>
      <c r="J13" s="1210"/>
      <c r="K13" s="1208"/>
      <c r="L13" s="1209"/>
      <c r="M13" s="1210"/>
      <c r="N13" s="1208"/>
      <c r="O13" s="1209"/>
      <c r="P13" s="1210"/>
      <c r="Q13" s="1208"/>
      <c r="R13" s="1209"/>
      <c r="S13" s="1210"/>
      <c r="T13" s="1208"/>
      <c r="U13" s="1209"/>
      <c r="V13" s="1210"/>
      <c r="W13" s="1208"/>
      <c r="X13" s="1209"/>
      <c r="Y13" s="1210"/>
      <c r="Z13" s="1208"/>
      <c r="AA13" s="1209"/>
      <c r="AB13" s="1210"/>
      <c r="AC13" s="1208"/>
      <c r="AD13" s="1209"/>
      <c r="AE13" s="1210"/>
      <c r="AF13" s="1208"/>
      <c r="AG13" s="1209"/>
      <c r="AH13" s="1210"/>
      <c r="AI13" s="41"/>
    </row>
    <row r="14" spans="1:35" s="32" customFormat="1">
      <c r="A14" s="1201"/>
      <c r="B14" s="1201"/>
      <c r="C14" s="1201"/>
      <c r="D14" s="1201"/>
      <c r="E14" s="1205"/>
      <c r="F14" s="1206"/>
      <c r="G14" s="1207"/>
      <c r="H14" s="1205"/>
      <c r="I14" s="1206"/>
      <c r="J14" s="1207"/>
      <c r="K14" s="1205"/>
      <c r="L14" s="1206"/>
      <c r="M14" s="1207"/>
      <c r="N14" s="1205"/>
      <c r="O14" s="1206"/>
      <c r="P14" s="1207"/>
      <c r="Q14" s="1205"/>
      <c r="R14" s="1206"/>
      <c r="S14" s="1207"/>
      <c r="T14" s="1205"/>
      <c r="U14" s="1206"/>
      <c r="V14" s="1207"/>
      <c r="W14" s="1205"/>
      <c r="X14" s="1206"/>
      <c r="Y14" s="1207"/>
      <c r="Z14" s="1205"/>
      <c r="AA14" s="1206"/>
      <c r="AB14" s="1207"/>
      <c r="AC14" s="1205"/>
      <c r="AD14" s="1206"/>
      <c r="AE14" s="1207"/>
      <c r="AF14" s="1205"/>
      <c r="AG14" s="1206"/>
      <c r="AH14" s="1207"/>
    </row>
    <row r="15" spans="1:35">
      <c r="A15" s="1201"/>
      <c r="B15" s="1201"/>
      <c r="C15" s="1201"/>
      <c r="D15" s="1201"/>
      <c r="E15" s="1202"/>
      <c r="F15" s="1203"/>
      <c r="G15" s="1204"/>
      <c r="H15" s="1202"/>
      <c r="I15" s="1203"/>
      <c r="J15" s="1204"/>
      <c r="K15" s="1202"/>
      <c r="L15" s="1203"/>
      <c r="M15" s="1204"/>
      <c r="N15" s="1202"/>
      <c r="O15" s="1203"/>
      <c r="P15" s="1204"/>
      <c r="Q15" s="1202"/>
      <c r="R15" s="1203"/>
      <c r="S15" s="1204"/>
      <c r="T15" s="1202"/>
      <c r="U15" s="1203"/>
      <c r="V15" s="1204"/>
      <c r="W15" s="1202"/>
      <c r="X15" s="1203"/>
      <c r="Y15" s="1204"/>
      <c r="Z15" s="1202"/>
      <c r="AA15" s="1203"/>
      <c r="AB15" s="1204"/>
      <c r="AC15" s="1202"/>
      <c r="AD15" s="1203"/>
      <c r="AE15" s="1204"/>
      <c r="AF15" s="1202"/>
      <c r="AG15" s="1203"/>
      <c r="AH15" s="1204"/>
    </row>
    <row r="16" spans="1:35">
      <c r="A16" s="1201"/>
      <c r="B16" s="1201"/>
      <c r="C16" s="1201"/>
      <c r="D16" s="1201"/>
      <c r="E16" s="1202"/>
      <c r="F16" s="1203"/>
      <c r="G16" s="1204"/>
      <c r="H16" s="1202"/>
      <c r="I16" s="1203"/>
      <c r="J16" s="1204"/>
      <c r="K16" s="1202"/>
      <c r="L16" s="1203"/>
      <c r="M16" s="1204"/>
      <c r="N16" s="1202"/>
      <c r="O16" s="1203"/>
      <c r="P16" s="1204"/>
      <c r="Q16" s="1202"/>
      <c r="R16" s="1203"/>
      <c r="S16" s="1204"/>
      <c r="T16" s="1202"/>
      <c r="U16" s="1203"/>
      <c r="V16" s="1204"/>
      <c r="W16" s="1202"/>
      <c r="X16" s="1203"/>
      <c r="Y16" s="1204"/>
      <c r="Z16" s="1202"/>
      <c r="AA16" s="1203"/>
      <c r="AB16" s="1204"/>
      <c r="AC16" s="1202"/>
      <c r="AD16" s="1203"/>
      <c r="AE16" s="1204"/>
      <c r="AF16" s="1202"/>
      <c r="AG16" s="1203"/>
      <c r="AH16" s="1204"/>
    </row>
    <row r="17" spans="1:34">
      <c r="A17" s="1201"/>
      <c r="B17" s="1201"/>
      <c r="C17" s="1201"/>
      <c r="D17" s="1201"/>
      <c r="E17" s="1202"/>
      <c r="F17" s="1203"/>
      <c r="G17" s="1204"/>
      <c r="H17" s="1202"/>
      <c r="I17" s="1203"/>
      <c r="J17" s="1204"/>
      <c r="K17" s="1202"/>
      <c r="L17" s="1203"/>
      <c r="M17" s="1204"/>
      <c r="N17" s="1202"/>
      <c r="O17" s="1203"/>
      <c r="P17" s="1204"/>
      <c r="Q17" s="1202"/>
      <c r="R17" s="1203"/>
      <c r="S17" s="1204"/>
      <c r="T17" s="1202"/>
      <c r="U17" s="1203"/>
      <c r="V17" s="1204"/>
      <c r="W17" s="1202"/>
      <c r="X17" s="1203"/>
      <c r="Y17" s="1204"/>
      <c r="Z17" s="1202"/>
      <c r="AA17" s="1203"/>
      <c r="AB17" s="1204"/>
      <c r="AC17" s="1202"/>
      <c r="AD17" s="1203"/>
      <c r="AE17" s="1204"/>
      <c r="AF17" s="1202"/>
      <c r="AG17" s="1203"/>
      <c r="AH17" s="1204"/>
    </row>
    <row r="18" spans="1:34">
      <c r="A18" s="1201"/>
      <c r="B18" s="1201"/>
      <c r="C18" s="1201"/>
      <c r="D18" s="1201"/>
      <c r="E18" s="1202"/>
      <c r="F18" s="1203"/>
      <c r="G18" s="1204"/>
      <c r="H18" s="1202"/>
      <c r="I18" s="1203"/>
      <c r="J18" s="1204"/>
      <c r="K18" s="1202"/>
      <c r="L18" s="1203"/>
      <c r="M18" s="1204"/>
      <c r="N18" s="1202"/>
      <c r="O18" s="1203"/>
      <c r="P18" s="1204"/>
      <c r="Q18" s="1202"/>
      <c r="R18" s="1203"/>
      <c r="S18" s="1204"/>
      <c r="T18" s="1202"/>
      <c r="U18" s="1203"/>
      <c r="V18" s="1204"/>
      <c r="W18" s="1202"/>
      <c r="X18" s="1203"/>
      <c r="Y18" s="1204"/>
      <c r="Z18" s="1202"/>
      <c r="AA18" s="1203"/>
      <c r="AB18" s="1204"/>
      <c r="AC18" s="1202"/>
      <c r="AD18" s="1203"/>
      <c r="AE18" s="1204"/>
      <c r="AF18" s="1202"/>
      <c r="AG18" s="1203"/>
      <c r="AH18" s="1204"/>
    </row>
    <row r="19" spans="1:34">
      <c r="A19" s="1201"/>
      <c r="B19" s="1201"/>
      <c r="C19" s="1201"/>
      <c r="D19" s="1201"/>
      <c r="E19" s="1202"/>
      <c r="F19" s="1199"/>
      <c r="G19" s="1204"/>
      <c r="H19" s="1202"/>
      <c r="I19" s="1199"/>
      <c r="J19" s="1204"/>
      <c r="K19" s="1202"/>
      <c r="L19" s="1199"/>
      <c r="M19" s="1204"/>
      <c r="N19" s="1202"/>
      <c r="O19" s="1199"/>
      <c r="P19" s="1204"/>
      <c r="Q19" s="1202"/>
      <c r="R19" s="1199"/>
      <c r="S19" s="1204"/>
      <c r="T19" s="1202"/>
      <c r="U19" s="1199"/>
      <c r="V19" s="1204"/>
      <c r="W19" s="1202"/>
      <c r="X19" s="1199"/>
      <c r="Y19" s="1204"/>
      <c r="Z19" s="1202"/>
      <c r="AA19" s="1199"/>
      <c r="AB19" s="1204"/>
      <c r="AC19" s="1202"/>
      <c r="AD19" s="1199"/>
      <c r="AE19" s="1204"/>
      <c r="AF19" s="1202"/>
      <c r="AG19" s="1199"/>
      <c r="AH19" s="1204"/>
    </row>
    <row r="20" spans="1:34">
      <c r="A20" s="1201"/>
      <c r="B20" s="1201"/>
      <c r="C20" s="1201"/>
      <c r="D20" s="1201"/>
      <c r="E20" s="1202"/>
      <c r="F20" s="1203"/>
      <c r="G20" s="1204"/>
      <c r="H20" s="1202"/>
      <c r="I20" s="1203"/>
      <c r="J20" s="1204"/>
      <c r="K20" s="1202"/>
      <c r="L20" s="1203"/>
      <c r="M20" s="1204"/>
      <c r="N20" s="1202"/>
      <c r="O20" s="1203"/>
      <c r="P20" s="1204"/>
      <c r="Q20" s="1202"/>
      <c r="R20" s="1203"/>
      <c r="S20" s="1204"/>
      <c r="T20" s="1202"/>
      <c r="U20" s="1203"/>
      <c r="V20" s="1204"/>
      <c r="W20" s="1202"/>
      <c r="X20" s="1203"/>
      <c r="Y20" s="1204"/>
      <c r="Z20" s="1202"/>
      <c r="AA20" s="1203"/>
      <c r="AB20" s="1204"/>
      <c r="AC20" s="1202"/>
      <c r="AD20" s="1203"/>
      <c r="AE20" s="1204"/>
      <c r="AF20" s="1202"/>
      <c r="AG20" s="1203"/>
      <c r="AH20" s="1204"/>
    </row>
    <row r="21" spans="1:34">
      <c r="A21" s="1201"/>
      <c r="B21" s="1201"/>
      <c r="C21" s="1201"/>
      <c r="D21" s="1201"/>
      <c r="E21" s="1198"/>
      <c r="F21" s="1199"/>
      <c r="G21" s="1200"/>
      <c r="H21" s="1198"/>
      <c r="I21" s="1199"/>
      <c r="J21" s="1200"/>
      <c r="K21" s="1198"/>
      <c r="L21" s="1199"/>
      <c r="M21" s="1200"/>
      <c r="N21" s="1198"/>
      <c r="O21" s="1199"/>
      <c r="P21" s="1200"/>
      <c r="Q21" s="1198"/>
      <c r="R21" s="1199"/>
      <c r="S21" s="1200"/>
      <c r="T21" s="1198"/>
      <c r="U21" s="1199"/>
      <c r="V21" s="1200"/>
      <c r="W21" s="1198"/>
      <c r="X21" s="1199"/>
      <c r="Y21" s="1200"/>
      <c r="Z21" s="1198"/>
      <c r="AA21" s="1199"/>
      <c r="AB21" s="1200"/>
      <c r="AC21" s="1198"/>
      <c r="AD21" s="1199"/>
      <c r="AE21" s="1200"/>
      <c r="AF21" s="1198"/>
      <c r="AG21" s="1199"/>
      <c r="AH21" s="1200"/>
    </row>
    <row r="41" spans="1:34">
      <c r="A41" s="49" t="s">
        <v>231</v>
      </c>
      <c r="B41" s="49"/>
      <c r="C41" s="49"/>
      <c r="D41" s="49"/>
      <c r="E41" s="49">
        <v>1</v>
      </c>
      <c r="F41" s="49">
        <v>1</v>
      </c>
      <c r="G41" s="49">
        <v>1</v>
      </c>
      <c r="H41" s="49">
        <f t="shared" ref="H41:AH41" si="0">E41+1</f>
        <v>2</v>
      </c>
      <c r="I41" s="49">
        <f t="shared" si="0"/>
        <v>2</v>
      </c>
      <c r="J41" s="49">
        <f t="shared" si="0"/>
        <v>2</v>
      </c>
      <c r="K41" s="49">
        <f t="shared" si="0"/>
        <v>3</v>
      </c>
      <c r="L41" s="49">
        <f t="shared" si="0"/>
        <v>3</v>
      </c>
      <c r="M41" s="49">
        <f t="shared" si="0"/>
        <v>3</v>
      </c>
      <c r="N41" s="49">
        <f t="shared" si="0"/>
        <v>4</v>
      </c>
      <c r="O41" s="49">
        <f t="shared" si="0"/>
        <v>4</v>
      </c>
      <c r="P41" s="49">
        <f t="shared" si="0"/>
        <v>4</v>
      </c>
      <c r="Q41" s="49">
        <f t="shared" si="0"/>
        <v>5</v>
      </c>
      <c r="R41" s="49">
        <f t="shared" si="0"/>
        <v>5</v>
      </c>
      <c r="S41" s="49">
        <f t="shared" si="0"/>
        <v>5</v>
      </c>
      <c r="T41" s="49">
        <f t="shared" si="0"/>
        <v>6</v>
      </c>
      <c r="U41" s="49">
        <f t="shared" si="0"/>
        <v>6</v>
      </c>
      <c r="V41" s="49">
        <f t="shared" si="0"/>
        <v>6</v>
      </c>
      <c r="W41" s="49">
        <f t="shared" si="0"/>
        <v>7</v>
      </c>
      <c r="X41" s="49">
        <f t="shared" si="0"/>
        <v>7</v>
      </c>
      <c r="Y41" s="49">
        <f t="shared" si="0"/>
        <v>7</v>
      </c>
      <c r="Z41" s="49">
        <f t="shared" si="0"/>
        <v>8</v>
      </c>
      <c r="AA41" s="49">
        <f t="shared" si="0"/>
        <v>8</v>
      </c>
      <c r="AB41" s="49">
        <f t="shared" si="0"/>
        <v>8</v>
      </c>
      <c r="AC41" s="49">
        <f t="shared" si="0"/>
        <v>9</v>
      </c>
      <c r="AD41" s="49">
        <f t="shared" si="0"/>
        <v>9</v>
      </c>
      <c r="AE41" s="49">
        <f t="shared" si="0"/>
        <v>9</v>
      </c>
      <c r="AF41" s="49">
        <f t="shared" si="0"/>
        <v>10</v>
      </c>
      <c r="AG41" s="49">
        <f t="shared" si="0"/>
        <v>10</v>
      </c>
      <c r="AH41" s="49">
        <f t="shared" si="0"/>
        <v>10</v>
      </c>
    </row>
    <row r="42" spans="1:34">
      <c r="A42" s="252" t="s">
        <v>232</v>
      </c>
      <c r="B42" s="49"/>
      <c r="C42" s="49"/>
      <c r="D42" s="49"/>
      <c r="E42" s="50" t="e">
        <f>'Summary - SS'!#REF!</f>
        <v>#REF!</v>
      </c>
      <c r="F42" s="50" t="e">
        <f>'Summary - SS'!#REF!</f>
        <v>#REF!</v>
      </c>
      <c r="G42" s="50">
        <f>'Summary - SS'!E80</f>
        <v>45413</v>
      </c>
      <c r="H42" s="50" t="e">
        <f>'Summary - SS'!#REF!</f>
        <v>#REF!</v>
      </c>
      <c r="I42" s="50" t="e">
        <f>'Summary - SS'!#REF!</f>
        <v>#REF!</v>
      </c>
      <c r="J42" s="50">
        <f>'Summary - SS'!F80</f>
        <v>45474</v>
      </c>
      <c r="K42" s="50" t="e">
        <f>'Summary - SS'!#REF!</f>
        <v>#REF!</v>
      </c>
      <c r="L42" s="50" t="e">
        <f>'Summary - SS'!#REF!</f>
        <v>#REF!</v>
      </c>
      <c r="M42" s="50">
        <f>'Summary - SS'!G80</f>
        <v>45839</v>
      </c>
      <c r="N42" s="50" t="e">
        <f>'Summary - SS'!#REF!</f>
        <v>#REF!</v>
      </c>
      <c r="O42" s="50" t="e">
        <f>'Summary - SS'!#REF!</f>
        <v>#REF!</v>
      </c>
      <c r="P42" s="50">
        <f>'Summary - SS'!H80</f>
        <v>46204</v>
      </c>
      <c r="Q42" s="50" t="e">
        <f>'Summary - SS'!#REF!</f>
        <v>#REF!</v>
      </c>
      <c r="R42" s="50" t="e">
        <f>'Summary - SS'!#REF!</f>
        <v>#REF!</v>
      </c>
      <c r="S42" s="50">
        <f>'Summary - SS'!I80</f>
        <v>46569</v>
      </c>
      <c r="T42" s="50" t="e">
        <f>'Summary - SS'!#REF!</f>
        <v>#REF!</v>
      </c>
      <c r="U42" s="50" t="e">
        <f>'Summary - SS'!#REF!</f>
        <v>#REF!</v>
      </c>
      <c r="V42" s="50" t="e">
        <f>'Summary - SS'!#REF!</f>
        <v>#REF!</v>
      </c>
      <c r="W42" s="50" t="e">
        <f>'Summary - SS'!#REF!</f>
        <v>#REF!</v>
      </c>
      <c r="X42" s="50" t="e">
        <f>'Summary - SS'!#REF!</f>
        <v>#REF!</v>
      </c>
      <c r="Y42" s="50" t="e">
        <f>'Summary - SS'!#REF!</f>
        <v>#REF!</v>
      </c>
      <c r="Z42" s="50" t="e">
        <f>'Summary - SS'!#REF!</f>
        <v>#REF!</v>
      </c>
      <c r="AA42" s="50" t="e">
        <f>'Summary - SS'!#REF!</f>
        <v>#REF!</v>
      </c>
      <c r="AB42" s="50" t="e">
        <f>'Summary - SS'!#REF!</f>
        <v>#REF!</v>
      </c>
      <c r="AC42" s="50" t="e">
        <f>'Summary - SS'!#REF!</f>
        <v>#REF!</v>
      </c>
      <c r="AD42" s="50" t="e">
        <f>'Summary - SS'!#REF!</f>
        <v>#REF!</v>
      </c>
      <c r="AE42" s="50" t="e">
        <f>'Summary - SS'!#REF!</f>
        <v>#REF!</v>
      </c>
      <c r="AF42" s="50" t="e">
        <f>'Summary - SS'!#REF!</f>
        <v>#REF!</v>
      </c>
      <c r="AG42" s="50" t="e">
        <f>'Summary - SS'!#REF!</f>
        <v>#REF!</v>
      </c>
      <c r="AH42" s="50" t="e">
        <f>'Summary - SS'!#REF!</f>
        <v>#REF!</v>
      </c>
    </row>
    <row r="43" spans="1:34">
      <c r="A43" s="252" t="s">
        <v>233</v>
      </c>
      <c r="B43" s="49"/>
      <c r="C43" s="49"/>
      <c r="D43" s="49"/>
      <c r="E43" s="50" t="e">
        <f>'Summary - SS'!#REF!</f>
        <v>#REF!</v>
      </c>
      <c r="F43" s="50" t="e">
        <f>'Summary - SS'!#REF!</f>
        <v>#REF!</v>
      </c>
      <c r="G43" s="50">
        <f>'Summary - SS'!E81</f>
        <v>45473</v>
      </c>
      <c r="H43" s="50" t="e">
        <f>'Summary - SS'!#REF!</f>
        <v>#REF!</v>
      </c>
      <c r="I43" s="50" t="e">
        <f>'Summary - SS'!#REF!</f>
        <v>#REF!</v>
      </c>
      <c r="J43" s="50">
        <f>'Summary - SS'!F81</f>
        <v>45838</v>
      </c>
      <c r="K43" s="50" t="e">
        <f>'Summary - SS'!#REF!</f>
        <v>#REF!</v>
      </c>
      <c r="L43" s="50" t="e">
        <f>'Summary - SS'!#REF!</f>
        <v>#REF!</v>
      </c>
      <c r="M43" s="50">
        <f>'Summary - SS'!G81</f>
        <v>46203</v>
      </c>
      <c r="N43" s="50" t="e">
        <f>'Summary - SS'!#REF!</f>
        <v>#REF!</v>
      </c>
      <c r="O43" s="50" t="e">
        <f>'Summary - SS'!#REF!</f>
        <v>#REF!</v>
      </c>
      <c r="P43" s="50">
        <f>'Summary - SS'!H81</f>
        <v>46568</v>
      </c>
      <c r="Q43" s="50" t="e">
        <f>'Summary - SS'!#REF!</f>
        <v>#REF!</v>
      </c>
      <c r="R43" s="50" t="e">
        <f>'Summary - SS'!#REF!</f>
        <v>#REF!</v>
      </c>
      <c r="S43" s="50">
        <f>'Summary - SS'!I81</f>
        <v>46934</v>
      </c>
      <c r="T43" s="50" t="e">
        <f>'Summary - SS'!#REF!</f>
        <v>#REF!</v>
      </c>
      <c r="U43" s="50" t="e">
        <f>'Summary - SS'!#REF!</f>
        <v>#REF!</v>
      </c>
      <c r="V43" s="50" t="e">
        <f>'Summary - SS'!#REF!</f>
        <v>#REF!</v>
      </c>
      <c r="W43" s="50" t="e">
        <f>'Summary - SS'!#REF!</f>
        <v>#REF!</v>
      </c>
      <c r="X43" s="50" t="e">
        <f>'Summary - SS'!#REF!</f>
        <v>#REF!</v>
      </c>
      <c r="Y43" s="50" t="e">
        <f>'Summary - SS'!#REF!</f>
        <v>#REF!</v>
      </c>
      <c r="Z43" s="50" t="e">
        <f>'Summary - SS'!#REF!</f>
        <v>#REF!</v>
      </c>
      <c r="AA43" s="50" t="e">
        <f>'Summary - SS'!#REF!</f>
        <v>#REF!</v>
      </c>
      <c r="AB43" s="50" t="e">
        <f>'Summary - SS'!#REF!</f>
        <v>#REF!</v>
      </c>
      <c r="AC43" s="50" t="e">
        <f>'Summary - SS'!#REF!</f>
        <v>#REF!</v>
      </c>
      <c r="AD43" s="50" t="e">
        <f>'Summary - SS'!#REF!</f>
        <v>#REF!</v>
      </c>
      <c r="AE43" s="50" t="e">
        <f>'Summary - SS'!#REF!</f>
        <v>#REF!</v>
      </c>
      <c r="AF43" s="50" t="e">
        <f>'Summary - SS'!#REF!</f>
        <v>#REF!</v>
      </c>
      <c r="AG43" s="50" t="e">
        <f>'Summary - SS'!#REF!</f>
        <v>#REF!</v>
      </c>
      <c r="AH43" s="50" t="e">
        <f>'Summary - SS'!#REF!</f>
        <v>#REF!</v>
      </c>
    </row>
    <row r="44" spans="1:34" ht="13.5" customHeight="1">
      <c r="A44" s="49" t="s">
        <v>220</v>
      </c>
      <c r="B44" s="49"/>
      <c r="C44" s="49"/>
      <c r="D44" s="49"/>
      <c r="E44" s="50" t="str">
        <f>$B$3</f>
        <v/>
      </c>
      <c r="F44" s="50" t="str">
        <f t="shared" ref="F44:AH44" si="1">$B$3</f>
        <v/>
      </c>
      <c r="G44" s="50" t="str">
        <f t="shared" si="1"/>
        <v/>
      </c>
      <c r="H44" s="50" t="str">
        <f t="shared" si="1"/>
        <v/>
      </c>
      <c r="I44" s="50" t="str">
        <f t="shared" si="1"/>
        <v/>
      </c>
      <c r="J44" s="50" t="str">
        <f t="shared" si="1"/>
        <v/>
      </c>
      <c r="K44" s="50" t="str">
        <f t="shared" si="1"/>
        <v/>
      </c>
      <c r="L44" s="50" t="str">
        <f t="shared" si="1"/>
        <v/>
      </c>
      <c r="M44" s="50" t="str">
        <f t="shared" si="1"/>
        <v/>
      </c>
      <c r="N44" s="50" t="str">
        <f t="shared" si="1"/>
        <v/>
      </c>
      <c r="O44" s="50" t="str">
        <f t="shared" si="1"/>
        <v/>
      </c>
      <c r="P44" s="50" t="str">
        <f t="shared" si="1"/>
        <v/>
      </c>
      <c r="Q44" s="50" t="str">
        <f t="shared" si="1"/>
        <v/>
      </c>
      <c r="R44" s="50" t="str">
        <f t="shared" si="1"/>
        <v/>
      </c>
      <c r="S44" s="50" t="str">
        <f t="shared" si="1"/>
        <v/>
      </c>
      <c r="T44" s="50" t="str">
        <f t="shared" si="1"/>
        <v/>
      </c>
      <c r="U44" s="50" t="str">
        <f t="shared" si="1"/>
        <v/>
      </c>
      <c r="V44" s="50" t="str">
        <f t="shared" si="1"/>
        <v/>
      </c>
      <c r="W44" s="50" t="str">
        <f t="shared" si="1"/>
        <v/>
      </c>
      <c r="X44" s="50" t="str">
        <f t="shared" si="1"/>
        <v/>
      </c>
      <c r="Y44" s="50" t="str">
        <f t="shared" si="1"/>
        <v/>
      </c>
      <c r="Z44" s="50" t="str">
        <f t="shared" si="1"/>
        <v/>
      </c>
      <c r="AA44" s="50" t="str">
        <f t="shared" si="1"/>
        <v/>
      </c>
      <c r="AB44" s="50" t="str">
        <f t="shared" si="1"/>
        <v/>
      </c>
      <c r="AC44" s="50" t="str">
        <f t="shared" si="1"/>
        <v/>
      </c>
      <c r="AD44" s="50" t="str">
        <f t="shared" si="1"/>
        <v/>
      </c>
      <c r="AE44" s="50" t="str">
        <f t="shared" si="1"/>
        <v/>
      </c>
      <c r="AF44" s="50" t="str">
        <f t="shared" si="1"/>
        <v/>
      </c>
      <c r="AG44" s="50" t="str">
        <f t="shared" si="1"/>
        <v/>
      </c>
      <c r="AH44" s="50" t="str">
        <f t="shared" si="1"/>
        <v/>
      </c>
    </row>
    <row r="45" spans="1:34">
      <c r="A45" s="51" t="s">
        <v>234</v>
      </c>
      <c r="B45" s="51"/>
      <c r="C45" s="51"/>
      <c r="D45" s="51"/>
      <c r="E45" s="51" t="e">
        <f>IF((AND(E41&gt;$D$5,E41&lt;=$D$6)),E41-$D$5,0)</f>
        <v>#REF!</v>
      </c>
      <c r="F45" s="51" t="e">
        <f t="shared" ref="F45:AH45" si="2">IF((AND(F41&gt;$D$5,F41&lt;=$D$6)),F41-$D$5,0)</f>
        <v>#REF!</v>
      </c>
      <c r="G45" s="51" t="e">
        <f t="shared" si="2"/>
        <v>#REF!</v>
      </c>
      <c r="H45" s="51" t="e">
        <f t="shared" si="2"/>
        <v>#REF!</v>
      </c>
      <c r="I45" s="51" t="e">
        <f t="shared" si="2"/>
        <v>#REF!</v>
      </c>
      <c r="J45" s="51" t="e">
        <f t="shared" si="2"/>
        <v>#REF!</v>
      </c>
      <c r="K45" s="51" t="e">
        <f t="shared" si="2"/>
        <v>#REF!</v>
      </c>
      <c r="L45" s="51" t="e">
        <f t="shared" si="2"/>
        <v>#REF!</v>
      </c>
      <c r="M45" s="51" t="e">
        <f t="shared" si="2"/>
        <v>#REF!</v>
      </c>
      <c r="N45" s="51" t="e">
        <f t="shared" si="2"/>
        <v>#REF!</v>
      </c>
      <c r="O45" s="51" t="e">
        <f t="shared" si="2"/>
        <v>#REF!</v>
      </c>
      <c r="P45" s="51" t="e">
        <f t="shared" si="2"/>
        <v>#REF!</v>
      </c>
      <c r="Q45" s="51" t="e">
        <f t="shared" si="2"/>
        <v>#REF!</v>
      </c>
      <c r="R45" s="51" t="e">
        <f t="shared" si="2"/>
        <v>#REF!</v>
      </c>
      <c r="S45" s="51" t="e">
        <f t="shared" si="2"/>
        <v>#REF!</v>
      </c>
      <c r="T45" s="51" t="e">
        <f t="shared" si="2"/>
        <v>#REF!</v>
      </c>
      <c r="U45" s="51" t="e">
        <f t="shared" si="2"/>
        <v>#REF!</v>
      </c>
      <c r="V45" s="51" t="e">
        <f t="shared" si="2"/>
        <v>#REF!</v>
      </c>
      <c r="W45" s="51" t="e">
        <f t="shared" si="2"/>
        <v>#REF!</v>
      </c>
      <c r="X45" s="51" t="e">
        <f t="shared" si="2"/>
        <v>#REF!</v>
      </c>
      <c r="Y45" s="51" t="e">
        <f t="shared" si="2"/>
        <v>#REF!</v>
      </c>
      <c r="Z45" s="51" t="e">
        <f t="shared" si="2"/>
        <v>#REF!</v>
      </c>
      <c r="AA45" s="51" t="e">
        <f t="shared" si="2"/>
        <v>#REF!</v>
      </c>
      <c r="AB45" s="51" t="e">
        <f t="shared" si="2"/>
        <v>#REF!</v>
      </c>
      <c r="AC45" s="51" t="e">
        <f t="shared" si="2"/>
        <v>#REF!</v>
      </c>
      <c r="AD45" s="51" t="e">
        <f t="shared" si="2"/>
        <v>#REF!</v>
      </c>
      <c r="AE45" s="51" t="e">
        <f t="shared" si="2"/>
        <v>#REF!</v>
      </c>
      <c r="AF45" s="51" t="e">
        <f t="shared" si="2"/>
        <v>#REF!</v>
      </c>
      <c r="AG45" s="51" t="e">
        <f t="shared" si="2"/>
        <v>#REF!</v>
      </c>
      <c r="AH45" s="51" t="e">
        <f t="shared" si="2"/>
        <v>#REF!</v>
      </c>
    </row>
  </sheetData>
  <sheetProtection formatCells="0" formatColumns="0" formatRows="0" insertHyperlinks="0" sort="0" autoFilter="0" pivotTables="0"/>
  <mergeCells count="123">
    <mergeCell ref="B8:D8"/>
    <mergeCell ref="AF12:AH12"/>
    <mergeCell ref="T14:V14"/>
    <mergeCell ref="W11:Y11"/>
    <mergeCell ref="Z11:AB11"/>
    <mergeCell ref="W14:Y14"/>
    <mergeCell ref="Z14:AB14"/>
    <mergeCell ref="AC11:AE11"/>
    <mergeCell ref="AF11:AH11"/>
    <mergeCell ref="A12:D12"/>
    <mergeCell ref="E12:G12"/>
    <mergeCell ref="H12:J12"/>
    <mergeCell ref="K12:M12"/>
    <mergeCell ref="N12:P12"/>
    <mergeCell ref="Q12:S12"/>
    <mergeCell ref="E11:G11"/>
    <mergeCell ref="H11:J11"/>
    <mergeCell ref="K11:M11"/>
    <mergeCell ref="N11:P11"/>
    <mergeCell ref="Q11:S11"/>
    <mergeCell ref="T11:V11"/>
    <mergeCell ref="T12:V12"/>
    <mergeCell ref="W12:Y12"/>
    <mergeCell ref="Z12:AB12"/>
    <mergeCell ref="AC12:AE12"/>
    <mergeCell ref="A13:D13"/>
    <mergeCell ref="E13:G13"/>
    <mergeCell ref="H13:J13"/>
    <mergeCell ref="K13:M13"/>
    <mergeCell ref="N13:P13"/>
    <mergeCell ref="Q13:S13"/>
    <mergeCell ref="A14:D14"/>
    <mergeCell ref="E14:G14"/>
    <mergeCell ref="H14:J14"/>
    <mergeCell ref="K14:M14"/>
    <mergeCell ref="N14:P14"/>
    <mergeCell ref="Q14:S14"/>
    <mergeCell ref="AC14:AE14"/>
    <mergeCell ref="AF14:AH14"/>
    <mergeCell ref="T13:V13"/>
    <mergeCell ref="W13:Y13"/>
    <mergeCell ref="Z13:AB13"/>
    <mergeCell ref="AC13:AE13"/>
    <mergeCell ref="AF13:AH13"/>
    <mergeCell ref="A16:D16"/>
    <mergeCell ref="E16:G16"/>
    <mergeCell ref="H16:J16"/>
    <mergeCell ref="K16:M16"/>
    <mergeCell ref="N16:P16"/>
    <mergeCell ref="A15:D15"/>
    <mergeCell ref="E15:G15"/>
    <mergeCell ref="H15:J15"/>
    <mergeCell ref="K15:M15"/>
    <mergeCell ref="N15:P15"/>
    <mergeCell ref="Q16:S16"/>
    <mergeCell ref="T16:V16"/>
    <mergeCell ref="W16:Y16"/>
    <mergeCell ref="Z16:AB16"/>
    <mergeCell ref="AC16:AE16"/>
    <mergeCell ref="AF16:AH16"/>
    <mergeCell ref="T15:V15"/>
    <mergeCell ref="W15:Y15"/>
    <mergeCell ref="Z15:AB15"/>
    <mergeCell ref="AC15:AE15"/>
    <mergeCell ref="AF15:AH15"/>
    <mergeCell ref="Q15:S15"/>
    <mergeCell ref="A18:D18"/>
    <mergeCell ref="E18:G18"/>
    <mergeCell ref="H18:J18"/>
    <mergeCell ref="K18:M18"/>
    <mergeCell ref="N18:P18"/>
    <mergeCell ref="A17:D17"/>
    <mergeCell ref="E17:G17"/>
    <mergeCell ref="H17:J17"/>
    <mergeCell ref="K17:M17"/>
    <mergeCell ref="N17:P17"/>
    <mergeCell ref="Q18:S18"/>
    <mergeCell ref="T18:V18"/>
    <mergeCell ref="W18:Y18"/>
    <mergeCell ref="Z18:AB18"/>
    <mergeCell ref="AC18:AE18"/>
    <mergeCell ref="AF18:AH18"/>
    <mergeCell ref="T17:V17"/>
    <mergeCell ref="W17:Y17"/>
    <mergeCell ref="Z17:AB17"/>
    <mergeCell ref="N19:P19"/>
    <mergeCell ref="AC17:AE17"/>
    <mergeCell ref="Q20:S20"/>
    <mergeCell ref="T20:V20"/>
    <mergeCell ref="W20:Y20"/>
    <mergeCell ref="Z20:AB20"/>
    <mergeCell ref="AC20:AE20"/>
    <mergeCell ref="AF20:AH20"/>
    <mergeCell ref="T19:V19"/>
    <mergeCell ref="W19:Y19"/>
    <mergeCell ref="Z19:AB19"/>
    <mergeCell ref="AC19:AE19"/>
    <mergeCell ref="AF19:AH19"/>
    <mergeCell ref="Q19:S19"/>
    <mergeCell ref="A11:D11"/>
    <mergeCell ref="B7:D7"/>
    <mergeCell ref="T21:V21"/>
    <mergeCell ref="W21:Y21"/>
    <mergeCell ref="Z21:AB21"/>
    <mergeCell ref="AC21:AE21"/>
    <mergeCell ref="AF21:AH21"/>
    <mergeCell ref="A21:D21"/>
    <mergeCell ref="E21:G21"/>
    <mergeCell ref="H21:J21"/>
    <mergeCell ref="K21:M21"/>
    <mergeCell ref="N21:P21"/>
    <mergeCell ref="Q21:S21"/>
    <mergeCell ref="AF17:AH17"/>
    <mergeCell ref="Q17:S17"/>
    <mergeCell ref="A20:D20"/>
    <mergeCell ref="E20:G20"/>
    <mergeCell ref="H20:J20"/>
    <mergeCell ref="K20:M20"/>
    <mergeCell ref="N20:P20"/>
    <mergeCell ref="A19:D19"/>
    <mergeCell ref="E19:G19"/>
    <mergeCell ref="H19:J19"/>
    <mergeCell ref="K19:M19"/>
  </mergeCells>
  <conditionalFormatting sqref="B3 B5:C5 C6">
    <cfRule type="containsBlanks" dxfId="547" priority="1">
      <formula>LEN(TRIM(B3))=0</formula>
    </cfRule>
  </conditionalFormatting>
  <conditionalFormatting sqref="E11:AH11 E12:E21 H12:H21 K12:K21 N12:N21 Q12:Q21 T12:T21 W12:W21 Z12:Z21 AC12:AC21 AF12:AF21">
    <cfRule type="expression" dxfId="546" priority="318">
      <formula>E$41&gt;$D$6</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pageSetUpPr fitToPage="1"/>
  </sheetPr>
  <dimension ref="A1:AI46"/>
  <sheetViews>
    <sheetView showGridLines="0" zoomScaleNormal="100" workbookViewId="0">
      <pane xSplit="4" topLeftCell="E1" activePane="topRight" state="frozen"/>
      <selection activeCell="A67" sqref="A67:N67"/>
      <selection pane="topRight" activeCell="A24" sqref="A24:D24"/>
    </sheetView>
  </sheetViews>
  <sheetFormatPr defaultColWidth="11.42578125" defaultRowHeight="15.75"/>
  <cols>
    <col min="1" max="1" width="18" style="33" customWidth="1"/>
    <col min="2" max="2" width="12.5703125" style="33" customWidth="1"/>
    <col min="3" max="3" width="13.140625" style="33" customWidth="1"/>
    <col min="4" max="4" width="19.28515625" style="33" customWidth="1"/>
    <col min="5" max="34" width="6.42578125" style="33" customWidth="1"/>
    <col min="35" max="36" width="19.7109375" style="33" customWidth="1"/>
    <col min="37" max="38" width="21.140625" style="33" customWidth="1"/>
    <col min="39" max="39" width="14" style="33" bestFit="1" customWidth="1"/>
    <col min="40" max="16384" width="11.42578125" style="33"/>
  </cols>
  <sheetData>
    <row r="1" spans="1:35" ht="15" customHeight="1">
      <c r="A1" s="32" t="s">
        <v>218</v>
      </c>
      <c r="B1" s="32"/>
      <c r="C1" s="32"/>
      <c r="D1" s="32"/>
    </row>
    <row r="2" spans="1:35" ht="15" customHeight="1">
      <c r="A2" s="32" t="s">
        <v>219</v>
      </c>
      <c r="B2" s="32"/>
      <c r="C2" s="32"/>
      <c r="D2" s="32"/>
    </row>
    <row r="3" spans="1:35">
      <c r="A3" s="34" t="s">
        <v>220</v>
      </c>
      <c r="B3" s="817" t="str">
        <f>'Summary (ALL Budgets)'!B3</f>
        <v/>
      </c>
      <c r="E3" s="32"/>
    </row>
    <row r="4" spans="1:35" ht="28.5" customHeight="1">
      <c r="A4" s="190" t="s">
        <v>221</v>
      </c>
      <c r="B4" s="191" t="s">
        <v>222</v>
      </c>
      <c r="C4" s="191" t="s">
        <v>223</v>
      </c>
      <c r="D4" s="191" t="s">
        <v>224</v>
      </c>
      <c r="E4" s="32"/>
    </row>
    <row r="5" spans="1:35">
      <c r="A5" s="35" t="s">
        <v>225</v>
      </c>
      <c r="B5" s="817">
        <f>'Summary - SS'!B5</f>
        <v>45413</v>
      </c>
      <c r="C5" s="817">
        <f>'Summary - SS'!C5</f>
        <v>46934</v>
      </c>
      <c r="D5" s="810">
        <f>ROUNDUP(YEARFRAC(B5,C5),0)</f>
        <v>5</v>
      </c>
    </row>
    <row r="6" spans="1:35">
      <c r="A6" s="35" t="s">
        <v>226</v>
      </c>
      <c r="B6" s="817">
        <f>B5</f>
        <v>45413</v>
      </c>
      <c r="C6" s="817" t="e">
        <f>'Summary - SS'!#REF!</f>
        <v>#REF!</v>
      </c>
      <c r="D6" s="810" t="e">
        <f>ROUNDUP(YEARFRAC(B6,C6),0)</f>
        <v>#REF!</v>
      </c>
    </row>
    <row r="7" spans="1:35">
      <c r="A7" s="509" t="s">
        <v>248</v>
      </c>
      <c r="B7" s="1187" t="str">
        <f>'Summary - SS'!B7</f>
        <v>RFQ #142 TAY Site in SOMA</v>
      </c>
      <c r="C7" s="1187"/>
      <c r="D7" s="1187"/>
    </row>
    <row r="8" spans="1:35">
      <c r="A8" s="509" t="s">
        <v>227</v>
      </c>
      <c r="B8" s="1187" t="e">
        <f>'Summary - SS'!#REF!</f>
        <v>#REF!</v>
      </c>
      <c r="C8" s="1187"/>
      <c r="D8" s="1187"/>
    </row>
    <row r="10" spans="1:35" ht="18.75">
      <c r="A10" s="1271" t="s">
        <v>249</v>
      </c>
      <c r="B10" s="1271"/>
      <c r="C10" s="1271"/>
      <c r="D10" s="1271"/>
    </row>
    <row r="11" spans="1:35" ht="10.5" customHeight="1" thickBot="1">
      <c r="A11" s="816"/>
      <c r="B11" s="816"/>
      <c r="C11" s="816"/>
      <c r="D11" s="816"/>
    </row>
    <row r="12" spans="1:35" s="73" customFormat="1" ht="18.75" customHeight="1">
      <c r="A12" s="707" t="s">
        <v>250</v>
      </c>
      <c r="B12" s="708"/>
      <c r="C12" s="708"/>
      <c r="D12" s="708"/>
      <c r="E12" s="1246" t="s">
        <v>237</v>
      </c>
      <c r="F12" s="1247"/>
      <c r="G12" s="1248"/>
      <c r="H12" s="1249" t="s">
        <v>238</v>
      </c>
      <c r="I12" s="1250"/>
      <c r="J12" s="1251"/>
      <c r="K12" s="1252" t="s">
        <v>239</v>
      </c>
      <c r="L12" s="1253"/>
      <c r="M12" s="1254"/>
      <c r="N12" s="1255" t="s">
        <v>240</v>
      </c>
      <c r="O12" s="1256"/>
      <c r="P12" s="1257"/>
      <c r="Q12" s="1258" t="s">
        <v>241</v>
      </c>
      <c r="R12" s="1259"/>
      <c r="S12" s="1260"/>
      <c r="T12" s="1261" t="s">
        <v>242</v>
      </c>
      <c r="U12" s="1261"/>
      <c r="V12" s="1261"/>
      <c r="W12" s="1218" t="s">
        <v>243</v>
      </c>
      <c r="X12" s="1219"/>
      <c r="Y12" s="1220"/>
      <c r="Z12" s="1221" t="s">
        <v>244</v>
      </c>
      <c r="AA12" s="1222"/>
      <c r="AB12" s="1223"/>
      <c r="AC12" s="1224" t="s">
        <v>245</v>
      </c>
      <c r="AD12" s="1225"/>
      <c r="AE12" s="1226"/>
      <c r="AF12" s="1227" t="s">
        <v>246</v>
      </c>
      <c r="AG12" s="1228"/>
      <c r="AH12" s="1229"/>
    </row>
    <row r="13" spans="1:35" s="93" customFormat="1" ht="38.25" customHeight="1">
      <c r="A13" s="1187" t="s">
        <v>251</v>
      </c>
      <c r="B13" s="1187"/>
      <c r="C13" s="1187"/>
      <c r="D13" s="1195"/>
      <c r="E13" s="1231" t="e">
        <f>IF($D$6&gt;=$E$40,CONCATENATE(TEXT($E$41,"m/d/yyyy")," - ",TEXT($E$42,"m/d/yyyy")),"N/A")</f>
        <v>#REF!</v>
      </c>
      <c r="F13" s="1232"/>
      <c r="G13" s="1233"/>
      <c r="H13" s="1234" t="e">
        <f>IF($D$6&gt;=H40,CONCATENATE(TEXT(H41,"m/d/yyyy")," - ",TEXT(H42,"m/d/yyyy")),"N/A")</f>
        <v>#REF!</v>
      </c>
      <c r="I13" s="1235"/>
      <c r="J13" s="1236"/>
      <c r="K13" s="1237" t="e">
        <f>IF($D$6&gt;=K40,CONCATENATE(TEXT(K41,"m/d/yyyy")," - ",TEXT(K42,"m/d/yyyy")),"N/A")</f>
        <v>#REF!</v>
      </c>
      <c r="L13" s="1238"/>
      <c r="M13" s="1239"/>
      <c r="N13" s="1272" t="e">
        <f>IF($D$6&gt;=$N$40,CONCATENATE(TEXT($N$41,"m/d/yyyy")," - ",TEXT($N$42,"m/d/yyyy")),"N/A")</f>
        <v>#REF!</v>
      </c>
      <c r="O13" s="1273"/>
      <c r="P13" s="1274"/>
      <c r="Q13" s="1275" t="e">
        <f>IF($D$6&gt;=Q40,CONCATENATE(TEXT(Q41,"m/d/yyyy")," - ",TEXT(Q42,"m/d/yyyy")),"N/A")</f>
        <v>#REF!</v>
      </c>
      <c r="R13" s="1276"/>
      <c r="S13" s="1277"/>
      <c r="T13" s="1278" t="e">
        <f>IF($D$6&gt;=T40,CONCATENATE(TEXT(T41,"m/d/yyyy")," - ",TEXT(T42,"m/d/yyyy")),"N/A")</f>
        <v>#REF!</v>
      </c>
      <c r="U13" s="1279"/>
      <c r="V13" s="1280"/>
      <c r="W13" s="1281" t="e">
        <f>IF($D$6&gt;=W40,CONCATENATE(TEXT(W41,"m/d/yyyy")," - ",TEXT(W42,"m/d/yyyy")),"N/A")</f>
        <v>#REF!</v>
      </c>
      <c r="X13" s="1282"/>
      <c r="Y13" s="1283"/>
      <c r="Z13" s="1284" t="e">
        <f>IF($D$6&gt;=Z40,CONCATENATE(TEXT(Z41,"m/d/yyyy")," - ",TEXT(Z42,"m/d/yyyy")),"N/A")</f>
        <v>#REF!</v>
      </c>
      <c r="AA13" s="1285"/>
      <c r="AB13" s="1286"/>
      <c r="AC13" s="1287" t="e">
        <f>IF($D$6&gt;=AC40,CONCATENATE(TEXT(AC41,"m/d/yyyy")," - ",TEXT(AC42,"m/d/yyyy")),"N/A")</f>
        <v>#REF!</v>
      </c>
      <c r="AD13" s="1288"/>
      <c r="AE13" s="1289"/>
      <c r="AF13" s="1290" t="e">
        <f>IF($D$6&gt;=AF40,CONCATENATE(TEXT(AF41,"m/d/yyyy")," - ",TEXT(AF42,"m/d/yyyy")),"N/A")</f>
        <v>#REF!</v>
      </c>
      <c r="AG13" s="1291"/>
      <c r="AH13" s="1292"/>
    </row>
    <row r="14" spans="1:35">
      <c r="A14" s="1214" t="s">
        <v>252</v>
      </c>
      <c r="B14" s="1201"/>
      <c r="C14" s="1201"/>
      <c r="D14" s="1201"/>
      <c r="E14" s="1208"/>
      <c r="F14" s="1209"/>
      <c r="G14" s="1210"/>
      <c r="H14" s="1208"/>
      <c r="I14" s="1209"/>
      <c r="J14" s="1210"/>
      <c r="K14" s="1208"/>
      <c r="L14" s="1209"/>
      <c r="M14" s="1210"/>
      <c r="N14" s="1208"/>
      <c r="O14" s="1209"/>
      <c r="P14" s="1210"/>
      <c r="Q14" s="1208"/>
      <c r="R14" s="1209"/>
      <c r="S14" s="1210"/>
      <c r="T14" s="1208"/>
      <c r="U14" s="1209"/>
      <c r="V14" s="1210"/>
      <c r="W14" s="1208"/>
      <c r="X14" s="1209"/>
      <c r="Y14" s="1210"/>
      <c r="Z14" s="1208"/>
      <c r="AA14" s="1209"/>
      <c r="AB14" s="1210"/>
      <c r="AC14" s="1208"/>
      <c r="AD14" s="1209"/>
      <c r="AE14" s="1210"/>
      <c r="AF14" s="1208"/>
      <c r="AG14" s="1209"/>
      <c r="AH14" s="1210"/>
      <c r="AI14" s="41"/>
    </row>
    <row r="15" spans="1:35" s="32" customFormat="1">
      <c r="A15" s="1214" t="s">
        <v>253</v>
      </c>
      <c r="B15" s="1201"/>
      <c r="C15" s="1201"/>
      <c r="D15" s="1201"/>
      <c r="E15" s="1205"/>
      <c r="F15" s="1206"/>
      <c r="G15" s="1207"/>
      <c r="H15" s="1205"/>
      <c r="I15" s="1206"/>
      <c r="J15" s="1207"/>
      <c r="K15" s="1205"/>
      <c r="L15" s="1206"/>
      <c r="M15" s="1207"/>
      <c r="N15" s="1205"/>
      <c r="O15" s="1206"/>
      <c r="P15" s="1207"/>
      <c r="Q15" s="1205"/>
      <c r="R15" s="1206"/>
      <c r="S15" s="1207"/>
      <c r="T15" s="1205"/>
      <c r="U15" s="1206"/>
      <c r="V15" s="1207"/>
      <c r="W15" s="1205"/>
      <c r="X15" s="1206"/>
      <c r="Y15" s="1207"/>
      <c r="Z15" s="1205"/>
      <c r="AA15" s="1206"/>
      <c r="AB15" s="1207"/>
      <c r="AC15" s="1205"/>
      <c r="AD15" s="1206"/>
      <c r="AE15" s="1207"/>
      <c r="AF15" s="1205"/>
      <c r="AG15" s="1206"/>
      <c r="AH15" s="1207"/>
    </row>
    <row r="16" spans="1:35">
      <c r="A16" s="1214"/>
      <c r="B16" s="1201"/>
      <c r="C16" s="1201"/>
      <c r="D16" s="1201"/>
      <c r="E16" s="1202"/>
      <c r="F16" s="1203"/>
      <c r="G16" s="1204"/>
      <c r="H16" s="1202"/>
      <c r="I16" s="1203"/>
      <c r="J16" s="1204"/>
      <c r="K16" s="1202"/>
      <c r="L16" s="1203"/>
      <c r="M16" s="1204"/>
      <c r="N16" s="1202"/>
      <c r="O16" s="1203"/>
      <c r="P16" s="1204"/>
      <c r="Q16" s="1202"/>
      <c r="R16" s="1203"/>
      <c r="S16" s="1204"/>
      <c r="T16" s="1202"/>
      <c r="U16" s="1203"/>
      <c r="V16" s="1204"/>
      <c r="W16" s="1202"/>
      <c r="X16" s="1203"/>
      <c r="Y16" s="1204"/>
      <c r="Z16" s="1202"/>
      <c r="AA16" s="1203"/>
      <c r="AB16" s="1204"/>
      <c r="AC16" s="1202"/>
      <c r="AD16" s="1203"/>
      <c r="AE16" s="1204"/>
      <c r="AF16" s="1202"/>
      <c r="AG16" s="1203"/>
      <c r="AH16" s="1204"/>
    </row>
    <row r="17" spans="1:34">
      <c r="A17" s="1214"/>
      <c r="B17" s="1201"/>
      <c r="C17" s="1201"/>
      <c r="D17" s="1201"/>
      <c r="E17" s="1202"/>
      <c r="F17" s="1203"/>
      <c r="G17" s="1204"/>
      <c r="H17" s="1202"/>
      <c r="I17" s="1203"/>
      <c r="J17" s="1204"/>
      <c r="K17" s="1202"/>
      <c r="L17" s="1203"/>
      <c r="M17" s="1204"/>
      <c r="N17" s="1202"/>
      <c r="O17" s="1203"/>
      <c r="P17" s="1204"/>
      <c r="Q17" s="1202"/>
      <c r="R17" s="1203"/>
      <c r="S17" s="1204"/>
      <c r="T17" s="1202"/>
      <c r="U17" s="1203"/>
      <c r="V17" s="1204"/>
      <c r="W17" s="1202"/>
      <c r="X17" s="1203"/>
      <c r="Y17" s="1204"/>
      <c r="Z17" s="1202"/>
      <c r="AA17" s="1203"/>
      <c r="AB17" s="1204"/>
      <c r="AC17" s="1202"/>
      <c r="AD17" s="1203"/>
      <c r="AE17" s="1204"/>
      <c r="AF17" s="1202"/>
      <c r="AG17" s="1203"/>
      <c r="AH17" s="1204"/>
    </row>
    <row r="18" spans="1:34" ht="16.5" thickBot="1">
      <c r="A18" s="1214"/>
      <c r="B18" s="1201"/>
      <c r="C18" s="1201"/>
      <c r="D18" s="1201"/>
      <c r="E18" s="1296"/>
      <c r="F18" s="1297"/>
      <c r="G18" s="1298"/>
      <c r="H18" s="1296"/>
      <c r="I18" s="1297"/>
      <c r="J18" s="1298"/>
      <c r="K18" s="1296"/>
      <c r="L18" s="1297"/>
      <c r="M18" s="1298"/>
      <c r="N18" s="1296"/>
      <c r="O18" s="1297"/>
      <c r="P18" s="1298"/>
      <c r="Q18" s="1296"/>
      <c r="R18" s="1297"/>
      <c r="S18" s="1298"/>
      <c r="T18" s="1296"/>
      <c r="U18" s="1297"/>
      <c r="V18" s="1298"/>
      <c r="W18" s="1296"/>
      <c r="X18" s="1297"/>
      <c r="Y18" s="1298"/>
      <c r="Z18" s="1296"/>
      <c r="AA18" s="1297"/>
      <c r="AB18" s="1298"/>
      <c r="AC18" s="1296"/>
      <c r="AD18" s="1297"/>
      <c r="AE18" s="1298"/>
      <c r="AF18" s="1296"/>
      <c r="AG18" s="1297"/>
      <c r="AH18" s="1298"/>
    </row>
    <row r="20" spans="1:34" ht="16.5" thickBot="1"/>
    <row r="21" spans="1:34" s="73" customFormat="1" ht="18.75" customHeight="1">
      <c r="A21" s="707" t="s">
        <v>254</v>
      </c>
      <c r="B21" s="708"/>
      <c r="C21" s="708"/>
      <c r="D21" s="708"/>
      <c r="E21" s="1246" t="s">
        <v>237</v>
      </c>
      <c r="F21" s="1247"/>
      <c r="G21" s="1248"/>
      <c r="H21" s="1249" t="s">
        <v>238</v>
      </c>
      <c r="I21" s="1250"/>
      <c r="J21" s="1251"/>
      <c r="K21" s="1252" t="s">
        <v>239</v>
      </c>
      <c r="L21" s="1253"/>
      <c r="M21" s="1254"/>
      <c r="N21" s="1255" t="s">
        <v>240</v>
      </c>
      <c r="O21" s="1256"/>
      <c r="P21" s="1257"/>
      <c r="Q21" s="1258" t="s">
        <v>241</v>
      </c>
      <c r="R21" s="1259"/>
      <c r="S21" s="1260"/>
      <c r="T21" s="1261" t="s">
        <v>242</v>
      </c>
      <c r="U21" s="1261"/>
      <c r="V21" s="1261"/>
      <c r="W21" s="1218" t="s">
        <v>243</v>
      </c>
      <c r="X21" s="1219"/>
      <c r="Y21" s="1220"/>
      <c r="Z21" s="1221" t="s">
        <v>244</v>
      </c>
      <c r="AA21" s="1222"/>
      <c r="AB21" s="1223"/>
      <c r="AC21" s="1224" t="s">
        <v>245</v>
      </c>
      <c r="AD21" s="1225"/>
      <c r="AE21" s="1226"/>
      <c r="AF21" s="1227" t="s">
        <v>246</v>
      </c>
      <c r="AG21" s="1228"/>
      <c r="AH21" s="1229"/>
    </row>
    <row r="22" spans="1:34" s="93" customFormat="1" ht="38.25" customHeight="1">
      <c r="A22" s="1187" t="s">
        <v>251</v>
      </c>
      <c r="B22" s="1187"/>
      <c r="C22" s="1187"/>
      <c r="D22" s="1195"/>
      <c r="E22" s="1231" t="e">
        <f>IF($D$6&gt;=$E$40,CONCATENATE(TEXT($E$41,"m/d/yyyy")," - ",TEXT($E$42,"m/d/yyyy")),"N/A")</f>
        <v>#REF!</v>
      </c>
      <c r="F22" s="1232"/>
      <c r="G22" s="1233"/>
      <c r="H22" s="1234" t="e">
        <f>IF($D$6&gt;=H40,CONCATENATE(TEXT(H41,"m/d/yyyy")," - ",TEXT(H42,"m/d/yyyy")),"N/A")</f>
        <v>#REF!</v>
      </c>
      <c r="I22" s="1235"/>
      <c r="J22" s="1236"/>
      <c r="K22" s="1237" t="e">
        <f>IF($D$6&gt;=K40,CONCATENATE(TEXT(K41,"m/d/yyyy")," - ",TEXT(K42,"m/d/yyyy")),"N/A")</f>
        <v>#REF!</v>
      </c>
      <c r="L22" s="1238"/>
      <c r="M22" s="1239"/>
      <c r="N22" s="1272" t="e">
        <f>IF($D$6&gt;=$N$40,CONCATENATE(TEXT($N$41,"m/d/yyyy")," - ",TEXT($N$42,"m/d/yyyy")),"N/A")</f>
        <v>#REF!</v>
      </c>
      <c r="O22" s="1273"/>
      <c r="P22" s="1274"/>
      <c r="Q22" s="1275" t="e">
        <f>IF($D$6&gt;=Q40,CONCATENATE(TEXT(Q41,"m/d/yyyy")," - ",TEXT(Q42,"m/d/yyyy")),"N/A")</f>
        <v>#REF!</v>
      </c>
      <c r="R22" s="1276"/>
      <c r="S22" s="1277"/>
      <c r="T22" s="1278" t="e">
        <f>IF($D$6&gt;=T40,CONCATENATE(TEXT(T41,"m/d/yyyy")," - ",TEXT(T42,"m/d/yyyy")),"N/A")</f>
        <v>#REF!</v>
      </c>
      <c r="U22" s="1279"/>
      <c r="V22" s="1280"/>
      <c r="W22" s="1281" t="e">
        <f>IF($D$6&gt;=W40,CONCATENATE(TEXT(W41,"m/d/yyyy")," - ",TEXT(W42,"m/d/yyyy")),"N/A")</f>
        <v>#REF!</v>
      </c>
      <c r="X22" s="1282"/>
      <c r="Y22" s="1283"/>
      <c r="Z22" s="1284" t="e">
        <f>IF($D$6&gt;=Z40,CONCATENATE(TEXT(Z41,"m/d/yyyy")," - ",TEXT(Z42,"m/d/yyyy")),"N/A")</f>
        <v>#REF!</v>
      </c>
      <c r="AA22" s="1285"/>
      <c r="AB22" s="1286"/>
      <c r="AC22" s="1287" t="e">
        <f>IF($D$6&gt;=AC40,CONCATENATE(TEXT(AC41,"m/d/yyyy")," - ",TEXT(AC42,"m/d/yyyy")),"N/A")</f>
        <v>#REF!</v>
      </c>
      <c r="AD22" s="1288"/>
      <c r="AE22" s="1289"/>
      <c r="AF22" s="1290" t="e">
        <f>IF($D$6&gt;=AF40,CONCATENATE(TEXT(AF41,"m/d/yyyy")," - ",TEXT(AF42,"m/d/yyyy")),"N/A")</f>
        <v>#REF!</v>
      </c>
      <c r="AG22" s="1291"/>
      <c r="AH22" s="1292"/>
    </row>
    <row r="23" spans="1:34">
      <c r="A23" s="1201" t="str">
        <f>IF(COUNTIF('Summary - SS'!A27:D45,"Federal - HUD ESG (CFDA 14.231)")&gt;0,"HUD ESG Award Number","")</f>
        <v/>
      </c>
      <c r="B23" s="1201"/>
      <c r="C23" s="1201"/>
      <c r="D23" s="1201"/>
      <c r="E23" s="1299" t="str">
        <f>IF($A$23="HUD ESG Award Number",E46,"")</f>
        <v/>
      </c>
      <c r="F23" s="1300"/>
      <c r="G23" s="1301"/>
      <c r="H23" s="1299" t="str">
        <f>IF($A$23="HUD ESG Award Number",H46,"")</f>
        <v/>
      </c>
      <c r="I23" s="1300"/>
      <c r="J23" s="1301"/>
      <c r="K23" s="1299" t="str">
        <f>IF($A$23="HUD ESG Award Number",K46,"")</f>
        <v/>
      </c>
      <c r="L23" s="1300"/>
      <c r="M23" s="1301"/>
      <c r="N23" s="1299" t="str">
        <f>IF($A$23="HUD ESG Award Number",N46,"")</f>
        <v/>
      </c>
      <c r="O23" s="1300"/>
      <c r="P23" s="1301"/>
      <c r="Q23" s="1299" t="str">
        <f>IF($A$23="HUD ESG Award Number",Q46,"")</f>
        <v/>
      </c>
      <c r="R23" s="1300"/>
      <c r="S23" s="1301"/>
      <c r="T23" s="1299" t="str">
        <f>IF($A$23="HUD ESG Award Number",T46,"")</f>
        <v/>
      </c>
      <c r="U23" s="1300"/>
      <c r="V23" s="1301"/>
      <c r="W23" s="1299" t="str">
        <f>IF($A$23="HUD ESG Award Number",W46,"")</f>
        <v/>
      </c>
      <c r="X23" s="1300"/>
      <c r="Y23" s="1301"/>
      <c r="Z23" s="1299" t="str">
        <f>IF($A$23="HUD ESG Award Number",Z46,"")</f>
        <v/>
      </c>
      <c r="AA23" s="1300"/>
      <c r="AB23" s="1301"/>
      <c r="AC23" s="1299" t="str">
        <f>IF($A$23="HUD ESG Award Number",AC46,"")</f>
        <v/>
      </c>
      <c r="AD23" s="1300"/>
      <c r="AE23" s="1301"/>
      <c r="AF23" s="1299" t="str">
        <f>IF($A$23="HUD ESG Award Number",AF46,"")</f>
        <v/>
      </c>
      <c r="AG23" s="1300"/>
      <c r="AH23" s="1301"/>
    </row>
    <row r="24" spans="1:34">
      <c r="A24" s="1201" t="str">
        <f>IF(COUNTIF('Summary - SS'!A27:D45,"Federal - HUD ESG (CFDA 14.231)")&gt;0,"HUD ESG Award Date","")</f>
        <v/>
      </c>
      <c r="B24" s="1201"/>
      <c r="C24" s="1201"/>
      <c r="D24" s="1201"/>
      <c r="E24" s="1293" t="str">
        <f>IF($A$24="HUD ESG Award Date",E45,"")</f>
        <v/>
      </c>
      <c r="F24" s="1294"/>
      <c r="G24" s="1295"/>
      <c r="H24" s="1293" t="str">
        <f>IF($A$24="HUD ESG Award Date",H45,"")</f>
        <v/>
      </c>
      <c r="I24" s="1294"/>
      <c r="J24" s="1295"/>
      <c r="K24" s="1293" t="str">
        <f>IF($A$24="HUD ESG Award Date",K45,"")</f>
        <v/>
      </c>
      <c r="L24" s="1294"/>
      <c r="M24" s="1295"/>
      <c r="N24" s="1293" t="str">
        <f>IF($A$24="HUD ESG Award Date",N45,"")</f>
        <v/>
      </c>
      <c r="O24" s="1294"/>
      <c r="P24" s="1295"/>
      <c r="Q24" s="1293" t="str">
        <f>IF($A$24="HUD ESG Award Date",Q45,"")</f>
        <v/>
      </c>
      <c r="R24" s="1294"/>
      <c r="S24" s="1295"/>
      <c r="T24" s="1293" t="str">
        <f>IF($A$24="HUD ESG Award Date",T45,"")</f>
        <v/>
      </c>
      <c r="U24" s="1294"/>
      <c r="V24" s="1295"/>
      <c r="W24" s="1293" t="str">
        <f>IF($A$24="HUD ESG Award Date",W45,"")</f>
        <v/>
      </c>
      <c r="X24" s="1294"/>
      <c r="Y24" s="1295"/>
      <c r="Z24" s="1293" t="str">
        <f>IF($A$24="HUD ESG Award Date",Z45,"")</f>
        <v/>
      </c>
      <c r="AA24" s="1294"/>
      <c r="AB24" s="1295"/>
      <c r="AC24" s="1293" t="str">
        <f>IF($A$24="HUD ESG Award Date",AC45,"")</f>
        <v/>
      </c>
      <c r="AD24" s="1294"/>
      <c r="AE24" s="1295"/>
      <c r="AF24" s="1293" t="str">
        <f>IF($A$24="HUD ESG Award Date",AF45,"")</f>
        <v/>
      </c>
      <c r="AG24" s="1294"/>
      <c r="AH24" s="1295"/>
    </row>
    <row r="25" spans="1:34" ht="16.5" thickBot="1">
      <c r="A25" s="1201"/>
      <c r="B25" s="1201"/>
      <c r="C25" s="1201"/>
      <c r="D25" s="1201"/>
      <c r="E25" s="1302"/>
      <c r="F25" s="1303"/>
      <c r="G25" s="1304"/>
      <c r="H25" s="1302"/>
      <c r="I25" s="1303"/>
      <c r="J25" s="1304"/>
      <c r="K25" s="1302"/>
      <c r="L25" s="1303"/>
      <c r="M25" s="1304"/>
      <c r="N25" s="1302"/>
      <c r="O25" s="1303"/>
      <c r="P25" s="1304"/>
      <c r="Q25" s="1302"/>
      <c r="R25" s="1303"/>
      <c r="S25" s="1304"/>
      <c r="T25" s="1302"/>
      <c r="U25" s="1303"/>
      <c r="V25" s="1304"/>
      <c r="W25" s="1302"/>
      <c r="X25" s="1303"/>
      <c r="Y25" s="1304"/>
      <c r="Z25" s="1302"/>
      <c r="AA25" s="1303"/>
      <c r="AB25" s="1304"/>
      <c r="AC25" s="1302"/>
      <c r="AD25" s="1303"/>
      <c r="AE25" s="1304"/>
      <c r="AF25" s="1302"/>
      <c r="AG25" s="1303"/>
      <c r="AH25" s="1304"/>
    </row>
    <row r="40" spans="1:34">
      <c r="A40" s="49" t="s">
        <v>231</v>
      </c>
      <c r="B40" s="49"/>
      <c r="C40" s="49"/>
      <c r="D40" s="49"/>
      <c r="E40" s="49">
        <v>1</v>
      </c>
      <c r="F40" s="49">
        <v>1</v>
      </c>
      <c r="G40" s="49">
        <v>1</v>
      </c>
      <c r="H40" s="49">
        <f t="shared" ref="H40:R40" si="0">E40+1</f>
        <v>2</v>
      </c>
      <c r="I40" s="49">
        <f t="shared" si="0"/>
        <v>2</v>
      </c>
      <c r="J40" s="49">
        <f t="shared" si="0"/>
        <v>2</v>
      </c>
      <c r="K40" s="49">
        <f t="shared" si="0"/>
        <v>3</v>
      </c>
      <c r="L40" s="49">
        <f t="shared" si="0"/>
        <v>3</v>
      </c>
      <c r="M40" s="49">
        <f t="shared" si="0"/>
        <v>3</v>
      </c>
      <c r="N40" s="49">
        <f t="shared" si="0"/>
        <v>4</v>
      </c>
      <c r="O40" s="49">
        <f t="shared" si="0"/>
        <v>4</v>
      </c>
      <c r="P40" s="49">
        <f t="shared" si="0"/>
        <v>4</v>
      </c>
      <c r="Q40" s="49">
        <f t="shared" si="0"/>
        <v>5</v>
      </c>
      <c r="R40" s="49">
        <f t="shared" si="0"/>
        <v>5</v>
      </c>
      <c r="S40" s="49">
        <f t="shared" ref="S40:AH40" si="1">P40+1</f>
        <v>5</v>
      </c>
      <c r="T40" s="49">
        <f t="shared" si="1"/>
        <v>6</v>
      </c>
      <c r="U40" s="49">
        <f t="shared" si="1"/>
        <v>6</v>
      </c>
      <c r="V40" s="49">
        <f t="shared" si="1"/>
        <v>6</v>
      </c>
      <c r="W40" s="49">
        <f t="shared" si="1"/>
        <v>7</v>
      </c>
      <c r="X40" s="49">
        <f t="shared" si="1"/>
        <v>7</v>
      </c>
      <c r="Y40" s="49">
        <f t="shared" si="1"/>
        <v>7</v>
      </c>
      <c r="Z40" s="49">
        <f t="shared" si="1"/>
        <v>8</v>
      </c>
      <c r="AA40" s="49">
        <f t="shared" si="1"/>
        <v>8</v>
      </c>
      <c r="AB40" s="49">
        <f t="shared" si="1"/>
        <v>8</v>
      </c>
      <c r="AC40" s="49">
        <f t="shared" si="1"/>
        <v>9</v>
      </c>
      <c r="AD40" s="49">
        <f t="shared" si="1"/>
        <v>9</v>
      </c>
      <c r="AE40" s="49">
        <f t="shared" si="1"/>
        <v>9</v>
      </c>
      <c r="AF40" s="49">
        <f t="shared" si="1"/>
        <v>10</v>
      </c>
      <c r="AG40" s="49">
        <f t="shared" si="1"/>
        <v>10</v>
      </c>
      <c r="AH40" s="49">
        <f t="shared" si="1"/>
        <v>10</v>
      </c>
    </row>
    <row r="41" spans="1:34">
      <c r="A41" s="252" t="s">
        <v>232</v>
      </c>
      <c r="B41" s="49"/>
      <c r="C41" s="49"/>
      <c r="D41" s="49"/>
      <c r="E41" s="50" t="e">
        <f>'Summary - SS'!#REF!</f>
        <v>#REF!</v>
      </c>
      <c r="F41" s="50" t="e">
        <f>'Summary - SS'!#REF!</f>
        <v>#REF!</v>
      </c>
      <c r="G41" s="50">
        <f>'Summary - SS'!E80</f>
        <v>45413</v>
      </c>
      <c r="H41" s="50" t="e">
        <f>'Summary - SS'!#REF!</f>
        <v>#REF!</v>
      </c>
      <c r="I41" s="50" t="e">
        <f>'Summary - SS'!#REF!</f>
        <v>#REF!</v>
      </c>
      <c r="J41" s="50">
        <f>'Summary - SS'!F80</f>
        <v>45474</v>
      </c>
      <c r="K41" s="50" t="e">
        <f>'Summary - SS'!#REF!</f>
        <v>#REF!</v>
      </c>
      <c r="L41" s="50" t="e">
        <f>'Summary - SS'!#REF!</f>
        <v>#REF!</v>
      </c>
      <c r="M41" s="50">
        <f>'Summary - SS'!G80</f>
        <v>45839</v>
      </c>
      <c r="N41" s="50" t="e">
        <f>'Summary - SS'!#REF!</f>
        <v>#REF!</v>
      </c>
      <c r="O41" s="50" t="e">
        <f>'Summary - SS'!#REF!</f>
        <v>#REF!</v>
      </c>
      <c r="P41" s="50">
        <f>'Summary - SS'!H80</f>
        <v>46204</v>
      </c>
      <c r="Q41" s="50" t="e">
        <f>'Summary - SS'!#REF!</f>
        <v>#REF!</v>
      </c>
      <c r="R41" s="50" t="e">
        <f>'Summary - SS'!#REF!</f>
        <v>#REF!</v>
      </c>
      <c r="S41" s="50">
        <f>'Summary - SS'!I80</f>
        <v>46569</v>
      </c>
      <c r="T41" s="50" t="e">
        <f>'Summary - SS'!#REF!</f>
        <v>#REF!</v>
      </c>
      <c r="U41" s="50" t="e">
        <f>'Summary - SS'!#REF!</f>
        <v>#REF!</v>
      </c>
      <c r="V41" s="50" t="e">
        <f>'Summary - SS'!#REF!</f>
        <v>#REF!</v>
      </c>
      <c r="W41" s="50" t="e">
        <f>'Summary - SS'!#REF!</f>
        <v>#REF!</v>
      </c>
      <c r="X41" s="50" t="e">
        <f>'Summary - SS'!#REF!</f>
        <v>#REF!</v>
      </c>
      <c r="Y41" s="50" t="e">
        <f>'Summary - SS'!#REF!</f>
        <v>#REF!</v>
      </c>
      <c r="Z41" s="50" t="e">
        <f>'Summary - SS'!#REF!</f>
        <v>#REF!</v>
      </c>
      <c r="AA41" s="50" t="e">
        <f>'Summary - SS'!#REF!</f>
        <v>#REF!</v>
      </c>
      <c r="AB41" s="50" t="e">
        <f>'Summary - SS'!#REF!</f>
        <v>#REF!</v>
      </c>
      <c r="AC41" s="50" t="e">
        <f>'Summary - SS'!#REF!</f>
        <v>#REF!</v>
      </c>
      <c r="AD41" s="50" t="e">
        <f>'Summary - SS'!#REF!</f>
        <v>#REF!</v>
      </c>
      <c r="AE41" s="50" t="e">
        <f>'Summary - SS'!#REF!</f>
        <v>#REF!</v>
      </c>
      <c r="AF41" s="50" t="e">
        <f>'Summary - SS'!#REF!</f>
        <v>#REF!</v>
      </c>
      <c r="AG41" s="50" t="e">
        <f>'Summary - SS'!#REF!</f>
        <v>#REF!</v>
      </c>
      <c r="AH41" s="50" t="e">
        <f>'Summary - SS'!#REF!</f>
        <v>#REF!</v>
      </c>
    </row>
    <row r="42" spans="1:34">
      <c r="A42" s="252" t="s">
        <v>233</v>
      </c>
      <c r="B42" s="49"/>
      <c r="C42" s="49"/>
      <c r="D42" s="49"/>
      <c r="E42" s="50" t="e">
        <f>'Summary - SS'!#REF!</f>
        <v>#REF!</v>
      </c>
      <c r="F42" s="50" t="e">
        <f>'Summary - SS'!#REF!</f>
        <v>#REF!</v>
      </c>
      <c r="G42" s="50">
        <f>'Summary - SS'!E81</f>
        <v>45473</v>
      </c>
      <c r="H42" s="50" t="e">
        <f>'Summary - SS'!#REF!</f>
        <v>#REF!</v>
      </c>
      <c r="I42" s="50" t="e">
        <f>'Summary - SS'!#REF!</f>
        <v>#REF!</v>
      </c>
      <c r="J42" s="50">
        <f>'Summary - SS'!F81</f>
        <v>45838</v>
      </c>
      <c r="K42" s="50" t="e">
        <f>'Summary - SS'!#REF!</f>
        <v>#REF!</v>
      </c>
      <c r="L42" s="50" t="e">
        <f>'Summary - SS'!#REF!</f>
        <v>#REF!</v>
      </c>
      <c r="M42" s="50">
        <f>'Summary - SS'!G81</f>
        <v>46203</v>
      </c>
      <c r="N42" s="50" t="e">
        <f>'Summary - SS'!#REF!</f>
        <v>#REF!</v>
      </c>
      <c r="O42" s="50" t="e">
        <f>'Summary - SS'!#REF!</f>
        <v>#REF!</v>
      </c>
      <c r="P42" s="50">
        <f>'Summary - SS'!H81</f>
        <v>46568</v>
      </c>
      <c r="Q42" s="50" t="e">
        <f>'Summary - SS'!#REF!</f>
        <v>#REF!</v>
      </c>
      <c r="R42" s="50" t="e">
        <f>'Summary - SS'!#REF!</f>
        <v>#REF!</v>
      </c>
      <c r="S42" s="50">
        <f>'Summary - SS'!I81</f>
        <v>46934</v>
      </c>
      <c r="T42" s="50" t="e">
        <f>'Summary - SS'!#REF!</f>
        <v>#REF!</v>
      </c>
      <c r="U42" s="50" t="e">
        <f>'Summary - SS'!#REF!</f>
        <v>#REF!</v>
      </c>
      <c r="V42" s="50" t="e">
        <f>'Summary - SS'!#REF!</f>
        <v>#REF!</v>
      </c>
      <c r="W42" s="50" t="e">
        <f>'Summary - SS'!#REF!</f>
        <v>#REF!</v>
      </c>
      <c r="X42" s="50" t="e">
        <f>'Summary - SS'!#REF!</f>
        <v>#REF!</v>
      </c>
      <c r="Y42" s="50" t="e">
        <f>'Summary - SS'!#REF!</f>
        <v>#REF!</v>
      </c>
      <c r="Z42" s="50" t="e">
        <f>'Summary - SS'!#REF!</f>
        <v>#REF!</v>
      </c>
      <c r="AA42" s="50" t="e">
        <f>'Summary - SS'!#REF!</f>
        <v>#REF!</v>
      </c>
      <c r="AB42" s="50" t="e">
        <f>'Summary - SS'!#REF!</f>
        <v>#REF!</v>
      </c>
      <c r="AC42" s="50" t="e">
        <f>'Summary - SS'!#REF!</f>
        <v>#REF!</v>
      </c>
      <c r="AD42" s="50" t="e">
        <f>'Summary - SS'!#REF!</f>
        <v>#REF!</v>
      </c>
      <c r="AE42" s="50" t="e">
        <f>'Summary - SS'!#REF!</f>
        <v>#REF!</v>
      </c>
      <c r="AF42" s="50" t="e">
        <f>'Summary - SS'!#REF!</f>
        <v>#REF!</v>
      </c>
      <c r="AG42" s="50" t="e">
        <f>'Summary - SS'!#REF!</f>
        <v>#REF!</v>
      </c>
      <c r="AH42" s="50" t="e">
        <f>'Summary - SS'!#REF!</f>
        <v>#REF!</v>
      </c>
    </row>
    <row r="43" spans="1:34" ht="13.5" customHeight="1">
      <c r="A43" s="49" t="s">
        <v>220</v>
      </c>
      <c r="B43" s="49"/>
      <c r="C43" s="49"/>
      <c r="D43" s="49"/>
      <c r="E43" s="50" t="str">
        <f>$B$3</f>
        <v/>
      </c>
      <c r="F43" s="50" t="str">
        <f t="shared" ref="F43:AH43" si="2">$B$3</f>
        <v/>
      </c>
      <c r="G43" s="50" t="str">
        <f t="shared" si="2"/>
        <v/>
      </c>
      <c r="H43" s="50" t="str">
        <f t="shared" si="2"/>
        <v/>
      </c>
      <c r="I43" s="50" t="str">
        <f t="shared" si="2"/>
        <v/>
      </c>
      <c r="J43" s="50" t="str">
        <f t="shared" si="2"/>
        <v/>
      </c>
      <c r="K43" s="50" t="str">
        <f t="shared" si="2"/>
        <v/>
      </c>
      <c r="L43" s="50" t="str">
        <f t="shared" si="2"/>
        <v/>
      </c>
      <c r="M43" s="50" t="str">
        <f t="shared" si="2"/>
        <v/>
      </c>
      <c r="N43" s="50" t="str">
        <f t="shared" si="2"/>
        <v/>
      </c>
      <c r="O43" s="50" t="str">
        <f t="shared" si="2"/>
        <v/>
      </c>
      <c r="P43" s="50" t="str">
        <f t="shared" si="2"/>
        <v/>
      </c>
      <c r="Q43" s="50" t="str">
        <f t="shared" si="2"/>
        <v/>
      </c>
      <c r="R43" s="50" t="str">
        <f t="shared" si="2"/>
        <v/>
      </c>
      <c r="S43" s="50" t="str">
        <f t="shared" si="2"/>
        <v/>
      </c>
      <c r="T43" s="50" t="str">
        <f t="shared" si="2"/>
        <v/>
      </c>
      <c r="U43" s="50" t="str">
        <f t="shared" si="2"/>
        <v/>
      </c>
      <c r="V43" s="50" t="str">
        <f t="shared" si="2"/>
        <v/>
      </c>
      <c r="W43" s="50" t="str">
        <f t="shared" si="2"/>
        <v/>
      </c>
      <c r="X43" s="50" t="str">
        <f t="shared" si="2"/>
        <v/>
      </c>
      <c r="Y43" s="50" t="str">
        <f t="shared" si="2"/>
        <v/>
      </c>
      <c r="Z43" s="50" t="str">
        <f t="shared" si="2"/>
        <v/>
      </c>
      <c r="AA43" s="50" t="str">
        <f t="shared" si="2"/>
        <v/>
      </c>
      <c r="AB43" s="50" t="str">
        <f t="shared" si="2"/>
        <v/>
      </c>
      <c r="AC43" s="50" t="str">
        <f t="shared" si="2"/>
        <v/>
      </c>
      <c r="AD43" s="50" t="str">
        <f t="shared" si="2"/>
        <v/>
      </c>
      <c r="AE43" s="50" t="str">
        <f t="shared" si="2"/>
        <v/>
      </c>
      <c r="AF43" s="50" t="str">
        <f t="shared" si="2"/>
        <v/>
      </c>
      <c r="AG43" s="50" t="str">
        <f t="shared" si="2"/>
        <v/>
      </c>
      <c r="AH43" s="50" t="str">
        <f t="shared" si="2"/>
        <v/>
      </c>
    </row>
    <row r="44" spans="1:34">
      <c r="A44" s="51" t="s">
        <v>234</v>
      </c>
      <c r="B44" s="51"/>
      <c r="C44" s="51"/>
      <c r="D44" s="51"/>
      <c r="E44" s="51" t="e">
        <f>IF((AND(E40&gt;$D$5,E40&lt;=$D$6)),E40-$D$5,0)</f>
        <v>#REF!</v>
      </c>
      <c r="F44" s="51" t="e">
        <f t="shared" ref="F44:AH44" si="3">IF((AND(F40&gt;$D$5,F40&lt;=$D$6)),F40-$D$5,0)</f>
        <v>#REF!</v>
      </c>
      <c r="G44" s="51" t="e">
        <f t="shared" si="3"/>
        <v>#REF!</v>
      </c>
      <c r="H44" s="51" t="e">
        <f t="shared" si="3"/>
        <v>#REF!</v>
      </c>
      <c r="I44" s="51" t="e">
        <f t="shared" si="3"/>
        <v>#REF!</v>
      </c>
      <c r="J44" s="51" t="e">
        <f t="shared" si="3"/>
        <v>#REF!</v>
      </c>
      <c r="K44" s="51" t="e">
        <f t="shared" si="3"/>
        <v>#REF!</v>
      </c>
      <c r="L44" s="51" t="e">
        <f t="shared" si="3"/>
        <v>#REF!</v>
      </c>
      <c r="M44" s="51" t="e">
        <f t="shared" si="3"/>
        <v>#REF!</v>
      </c>
      <c r="N44" s="51" t="e">
        <f t="shared" si="3"/>
        <v>#REF!</v>
      </c>
      <c r="O44" s="51" t="e">
        <f t="shared" si="3"/>
        <v>#REF!</v>
      </c>
      <c r="P44" s="51" t="e">
        <f t="shared" si="3"/>
        <v>#REF!</v>
      </c>
      <c r="Q44" s="51" t="e">
        <f t="shared" si="3"/>
        <v>#REF!</v>
      </c>
      <c r="R44" s="51" t="e">
        <f t="shared" si="3"/>
        <v>#REF!</v>
      </c>
      <c r="S44" s="51" t="e">
        <f t="shared" si="3"/>
        <v>#REF!</v>
      </c>
      <c r="T44" s="51" t="e">
        <f t="shared" si="3"/>
        <v>#REF!</v>
      </c>
      <c r="U44" s="51" t="e">
        <f t="shared" si="3"/>
        <v>#REF!</v>
      </c>
      <c r="V44" s="51" t="e">
        <f t="shared" si="3"/>
        <v>#REF!</v>
      </c>
      <c r="W44" s="51" t="e">
        <f t="shared" si="3"/>
        <v>#REF!</v>
      </c>
      <c r="X44" s="51" t="e">
        <f t="shared" si="3"/>
        <v>#REF!</v>
      </c>
      <c r="Y44" s="51" t="e">
        <f t="shared" si="3"/>
        <v>#REF!</v>
      </c>
      <c r="Z44" s="51" t="e">
        <f t="shared" si="3"/>
        <v>#REF!</v>
      </c>
      <c r="AA44" s="51" t="e">
        <f t="shared" si="3"/>
        <v>#REF!</v>
      </c>
      <c r="AB44" s="51" t="e">
        <f t="shared" si="3"/>
        <v>#REF!</v>
      </c>
      <c r="AC44" s="51" t="e">
        <f t="shared" si="3"/>
        <v>#REF!</v>
      </c>
      <c r="AD44" s="51" t="e">
        <f t="shared" si="3"/>
        <v>#REF!</v>
      </c>
      <c r="AE44" s="51" t="e">
        <f t="shared" si="3"/>
        <v>#REF!</v>
      </c>
      <c r="AF44" s="51" t="e">
        <f t="shared" si="3"/>
        <v>#REF!</v>
      </c>
      <c r="AG44" s="51" t="e">
        <f t="shared" si="3"/>
        <v>#REF!</v>
      </c>
      <c r="AH44" s="51" t="e">
        <f t="shared" si="3"/>
        <v>#REF!</v>
      </c>
    </row>
    <row r="45" spans="1:34" s="52" customFormat="1">
      <c r="A45" s="50" t="s">
        <v>255</v>
      </c>
      <c r="B45" s="50"/>
      <c r="C45" s="50"/>
      <c r="D45" s="50"/>
      <c r="E45" s="50" t="str">
        <f>IF($A24="HUD ESG Award Date",LOOKUP(E41,'Dropdown Lists'!$P$1:$P$31,'Dropdown Lists'!$S$1:$S$31),"")</f>
        <v/>
      </c>
      <c r="F45" s="50" t="str">
        <f>IF($A24="HUD ESG Award Date",LOOKUP(F41,'Dropdown Lists'!$P$1:$P$31,'Dropdown Lists'!$S$1:$S$31),"")</f>
        <v/>
      </c>
      <c r="G45" s="50" t="str">
        <f>IF($A24="HUD ESG Award Date",LOOKUP(G41,'Dropdown Lists'!$P$1:$P$31,'Dropdown Lists'!$S$1:$S$31),"")</f>
        <v/>
      </c>
      <c r="H45" s="50" t="str">
        <f>IF($A24="HUD ESG Award Date",LOOKUP(H41,'Dropdown Lists'!$P$1:$P$31,'Dropdown Lists'!$S$1:$S$31),"")</f>
        <v/>
      </c>
      <c r="I45" s="50" t="str">
        <f>IF($A24="HUD ESG Award Date",LOOKUP(I41,'Dropdown Lists'!$P$1:$P$31,'Dropdown Lists'!$S$1:$S$31),"")</f>
        <v/>
      </c>
      <c r="J45" s="50" t="str">
        <f>IF($A24="HUD ESG Award Date",LOOKUP(J41,'Dropdown Lists'!$P$1:$P$31,'Dropdown Lists'!$S$1:$S$31),"")</f>
        <v/>
      </c>
      <c r="K45" s="50" t="str">
        <f>IF($A24="HUD ESG Award Date",LOOKUP(K41,'Dropdown Lists'!$P$1:$P$31,'Dropdown Lists'!$S$1:$S$31),"")</f>
        <v/>
      </c>
      <c r="L45" s="50" t="str">
        <f>IF($A24="HUD ESG Award Date",LOOKUP(L41,'Dropdown Lists'!$P$1:$P$31,'Dropdown Lists'!$S$1:$S$31),"")</f>
        <v/>
      </c>
      <c r="M45" s="50" t="str">
        <f>IF($A24="HUD ESG Award Date",LOOKUP(M41,'Dropdown Lists'!$P$1:$P$31,'Dropdown Lists'!$S$1:$S$31),"")</f>
        <v/>
      </c>
      <c r="N45" s="50" t="str">
        <f>IF($A24="HUD ESG Award Date",LOOKUP(N41,'Dropdown Lists'!$P$1:$P$31,'Dropdown Lists'!$S$1:$S$31),"")</f>
        <v/>
      </c>
      <c r="O45" s="50" t="str">
        <f>IF($A24="HUD ESG Award Date",LOOKUP(O41,'Dropdown Lists'!$P$1:$P$31,'Dropdown Lists'!$S$1:$S$31),"")</f>
        <v/>
      </c>
      <c r="P45" s="50" t="str">
        <f>IF($A24="HUD ESG Award Date",LOOKUP(P41,'Dropdown Lists'!$P$1:$P$31,'Dropdown Lists'!$S$1:$S$31),"")</f>
        <v/>
      </c>
      <c r="Q45" s="50" t="str">
        <f>IF($A24="HUD ESG Award Date",LOOKUP(Q41,'Dropdown Lists'!$P$1:$P$31,'Dropdown Lists'!$S$1:$S$31),"")</f>
        <v/>
      </c>
      <c r="R45" s="50" t="str">
        <f>IF($A24="HUD ESG Award Date",LOOKUP(R41,'Dropdown Lists'!$P$1:$P$31,'Dropdown Lists'!$S$1:$S$31),"")</f>
        <v/>
      </c>
      <c r="S45" s="50" t="str">
        <f>IF($A24="HUD ESG Award Date",LOOKUP(S41,'Dropdown Lists'!$P$1:$P$31,'Dropdown Lists'!$S$1:$S$31),"")</f>
        <v/>
      </c>
      <c r="T45" s="50" t="str">
        <f>IF($A24="HUD ESG Award Date",LOOKUP(T41,'Dropdown Lists'!$P$1:$P$31,'Dropdown Lists'!$S$1:$S$31),"")</f>
        <v/>
      </c>
      <c r="U45" s="50" t="str">
        <f>IF($A24="HUD ESG Award Date",LOOKUP(U41,'Dropdown Lists'!$P$1:$P$31,'Dropdown Lists'!$S$1:$S$31),"")</f>
        <v/>
      </c>
      <c r="V45" s="50" t="str">
        <f>IF($A24="HUD ESG Award Date",LOOKUP(V41,'Dropdown Lists'!$P$1:$P$31,'Dropdown Lists'!$S$1:$S$31),"")</f>
        <v/>
      </c>
      <c r="W45" s="50" t="str">
        <f>IF($A24="HUD ESG Award Date",LOOKUP(W41,'Dropdown Lists'!$P$1:$P$31,'Dropdown Lists'!$S$1:$S$31),"")</f>
        <v/>
      </c>
      <c r="X45" s="50" t="str">
        <f>IF($A24="HUD ESG Award Date",LOOKUP(X41,'Dropdown Lists'!$P$1:$P$31,'Dropdown Lists'!$S$1:$S$31),"")</f>
        <v/>
      </c>
      <c r="Y45" s="50" t="str">
        <f>IF($A24="HUD ESG Award Date",LOOKUP(Y41,'Dropdown Lists'!$P$1:$P$31,'Dropdown Lists'!$S$1:$S$31),"")</f>
        <v/>
      </c>
      <c r="Z45" s="50" t="str">
        <f>IF($A24="HUD ESG Award Date",LOOKUP(Z41,'Dropdown Lists'!$P$1:$P$31,'Dropdown Lists'!$S$1:$S$31),"")</f>
        <v/>
      </c>
      <c r="AA45" s="50" t="str">
        <f>IF($A24="HUD ESG Award Date",LOOKUP(AA41,'Dropdown Lists'!$P$1:$P$31,'Dropdown Lists'!$S$1:$S$31),"")</f>
        <v/>
      </c>
      <c r="AB45" s="50" t="str">
        <f>IF($A24="HUD ESG Award Date",LOOKUP(AB41,'Dropdown Lists'!$P$1:$P$31,'Dropdown Lists'!$S$1:$S$31),"")</f>
        <v/>
      </c>
      <c r="AC45" s="50" t="str">
        <f>IF($A24="HUD ESG Award Date",LOOKUP(AC41,'Dropdown Lists'!$P$1:$P$31,'Dropdown Lists'!$S$1:$S$31),"")</f>
        <v/>
      </c>
      <c r="AD45" s="50" t="str">
        <f>IF($A24="HUD ESG Award Date",LOOKUP(AD41,'Dropdown Lists'!$P$1:$P$31,'Dropdown Lists'!$S$1:$S$31),"")</f>
        <v/>
      </c>
      <c r="AE45" s="50" t="str">
        <f>IF($A24="HUD ESG Award Date",LOOKUP(AE41,'Dropdown Lists'!$P$1:$P$31,'Dropdown Lists'!$S$1:$S$31),"")</f>
        <v/>
      </c>
      <c r="AF45" s="50" t="str">
        <f>IF($A24="HUD ESG Award Date",LOOKUP(AF41,'Dropdown Lists'!$P$1:$P$31,'Dropdown Lists'!$S$1:$S$31),"")</f>
        <v/>
      </c>
      <c r="AG45" s="50" t="str">
        <f>IF($A24="HUD ESG Award Date",LOOKUP(AG41,'Dropdown Lists'!$P$1:$P$31,'Dropdown Lists'!$S$1:$S$31),"")</f>
        <v/>
      </c>
      <c r="AH45" s="50" t="str">
        <f>IF($A24="HUD ESG Award Date",LOOKUP(AH41,'Dropdown Lists'!$P$1:$P$31,'Dropdown Lists'!$S$1:$S$31),"")</f>
        <v/>
      </c>
    </row>
    <row r="46" spans="1:34">
      <c r="A46" s="49" t="s">
        <v>256</v>
      </c>
      <c r="B46" s="49"/>
      <c r="C46" s="49"/>
      <c r="D46" s="49"/>
      <c r="E46" s="49" t="str">
        <f>IF($A23="HUD ESG Award Number",LOOKUP(E41,'Dropdown Lists'!$P$1:$P$31,'Dropdown Lists'!$R$1:$R$31),"")</f>
        <v/>
      </c>
      <c r="F46" s="49" t="str">
        <f>IF($A23="HUD ESG Award Number",LOOKUP(F41,'Dropdown Lists'!$P$1:$P$31,'Dropdown Lists'!$R$1:$R$31),"")</f>
        <v/>
      </c>
      <c r="G46" s="49" t="str">
        <f>IF($A23="HUD ESG Award Number",LOOKUP(G41,'Dropdown Lists'!$P$1:$P$31,'Dropdown Lists'!$R$1:$R$31),"")</f>
        <v/>
      </c>
      <c r="H46" s="49" t="str">
        <f>IF($A23="HUD ESG Award Number",LOOKUP(H41,'Dropdown Lists'!$P$1:$P$31,'Dropdown Lists'!$R$1:$R$31),"")</f>
        <v/>
      </c>
      <c r="I46" s="49" t="str">
        <f>IF($A23="HUD ESG Award Number",LOOKUP(I41,'Dropdown Lists'!$P$1:$P$31,'Dropdown Lists'!$R$1:$R$31),"")</f>
        <v/>
      </c>
      <c r="J46" s="49" t="str">
        <f>IF($A23="HUD ESG Award Number",LOOKUP(J41,'Dropdown Lists'!$P$1:$P$31,'Dropdown Lists'!$R$1:$R$31),"")</f>
        <v/>
      </c>
      <c r="K46" s="49" t="str">
        <f>IF($A23="HUD ESG Award Number",LOOKUP(K41,'Dropdown Lists'!$P$1:$P$31,'Dropdown Lists'!$R$1:$R$31),"")</f>
        <v/>
      </c>
      <c r="L46" s="49" t="str">
        <f>IF($A23="HUD ESG Award Number",LOOKUP(L41,'Dropdown Lists'!$P$1:$P$31,'Dropdown Lists'!$R$1:$R$31),"")</f>
        <v/>
      </c>
      <c r="M46" s="49" t="str">
        <f>IF($A23="HUD ESG Award Number",LOOKUP(M41,'Dropdown Lists'!$P$1:$P$31,'Dropdown Lists'!$R$1:$R$31),"")</f>
        <v/>
      </c>
      <c r="N46" s="49" t="str">
        <f>IF($A23="HUD ESG Award Number",LOOKUP(N41,'Dropdown Lists'!$P$1:$P$31,'Dropdown Lists'!$R$1:$R$31),"")</f>
        <v/>
      </c>
      <c r="O46" s="49" t="str">
        <f>IF($A23="HUD ESG Award Number",LOOKUP(O41,'Dropdown Lists'!$P$1:$P$31,'Dropdown Lists'!$R$1:$R$31),"")</f>
        <v/>
      </c>
      <c r="P46" s="49" t="str">
        <f>IF($A23="HUD ESG Award Number",LOOKUP(P41,'Dropdown Lists'!$P$1:$P$31,'Dropdown Lists'!$R$1:$R$31),"")</f>
        <v/>
      </c>
      <c r="Q46" s="49" t="str">
        <f>IF($A23="HUD ESG Award Number",LOOKUP(Q41,'Dropdown Lists'!$P$1:$P$31,'Dropdown Lists'!$R$1:$R$31),"")</f>
        <v/>
      </c>
      <c r="R46" s="49" t="str">
        <f>IF($A23="HUD ESG Award Number",LOOKUP(R41,'Dropdown Lists'!$P$1:$P$31,'Dropdown Lists'!$R$1:$R$31),"")</f>
        <v/>
      </c>
      <c r="S46" s="49" t="str">
        <f>IF($A23="HUD ESG Award Number",LOOKUP(S41,'Dropdown Lists'!$P$1:$P$31,'Dropdown Lists'!$R$1:$R$31),"")</f>
        <v/>
      </c>
      <c r="T46" s="49" t="str">
        <f>IF($A23="HUD ESG Award Number",LOOKUP(T41,'Dropdown Lists'!$P$1:$P$31,'Dropdown Lists'!$R$1:$R$31),"")</f>
        <v/>
      </c>
      <c r="U46" s="49" t="str">
        <f>IF($A23="HUD ESG Award Number",LOOKUP(U41,'Dropdown Lists'!$P$1:$P$31,'Dropdown Lists'!$R$1:$R$31),"")</f>
        <v/>
      </c>
      <c r="V46" s="49" t="str">
        <f>IF($A23="HUD ESG Award Number",LOOKUP(V41,'Dropdown Lists'!$P$1:$P$31,'Dropdown Lists'!$R$1:$R$31),"")</f>
        <v/>
      </c>
      <c r="W46" s="49" t="str">
        <f>IF($A23="HUD ESG Award Number",LOOKUP(W41,'Dropdown Lists'!$P$1:$P$31,'Dropdown Lists'!$R$1:$R$31),"")</f>
        <v/>
      </c>
      <c r="X46" s="49" t="str">
        <f>IF($A23="HUD ESG Award Number",LOOKUP(X41,'Dropdown Lists'!$P$1:$P$31,'Dropdown Lists'!$R$1:$R$31),"")</f>
        <v/>
      </c>
      <c r="Y46" s="49" t="str">
        <f>IF($A23="HUD ESG Award Number",LOOKUP(Y41,'Dropdown Lists'!$P$1:$P$31,'Dropdown Lists'!$R$1:$R$31),"")</f>
        <v/>
      </c>
      <c r="Z46" s="49" t="str">
        <f>IF($A23="HUD ESG Award Number",LOOKUP(Z41,'Dropdown Lists'!$P$1:$P$31,'Dropdown Lists'!$R$1:$R$31),"")</f>
        <v/>
      </c>
      <c r="AA46" s="49" t="str">
        <f>IF($A23="HUD ESG Award Number",LOOKUP(AA41,'Dropdown Lists'!$P$1:$P$31,'Dropdown Lists'!$R$1:$R$31),"")</f>
        <v/>
      </c>
      <c r="AB46" s="49" t="str">
        <f>IF($A23="HUD ESG Award Number",LOOKUP(AB41,'Dropdown Lists'!$P$1:$P$31,'Dropdown Lists'!$R$1:$R$31),"")</f>
        <v/>
      </c>
      <c r="AC46" s="49" t="str">
        <f>IF($A23="HUD ESG Award Number",LOOKUP(AC41,'Dropdown Lists'!$P$1:$P$31,'Dropdown Lists'!$R$1:$R$31),"")</f>
        <v/>
      </c>
      <c r="AD46" s="49" t="str">
        <f>IF($A23="HUD ESG Award Number",LOOKUP(AD41,'Dropdown Lists'!$P$1:$P$31,'Dropdown Lists'!$R$1:$R$31),"")</f>
        <v/>
      </c>
      <c r="AE46" s="49" t="str">
        <f>IF($A23="HUD ESG Award Number",LOOKUP(AE41,'Dropdown Lists'!$P$1:$P$31,'Dropdown Lists'!$R$1:$R$31),"")</f>
        <v/>
      </c>
      <c r="AF46" s="49" t="str">
        <f>IF($A23="HUD ESG Award Number",LOOKUP(AF41,'Dropdown Lists'!$P$1:$P$31,'Dropdown Lists'!$R$1:$R$31),"")</f>
        <v/>
      </c>
      <c r="AG46" s="49" t="str">
        <f>IF($A23="HUD ESG Award Number",LOOKUP(AG41,'Dropdown Lists'!$P$1:$P$31,'Dropdown Lists'!$R$1:$R$31),"")</f>
        <v/>
      </c>
      <c r="AH46" s="49" t="str">
        <f>IF($A23="HUD ESG Award Number",LOOKUP(AH41,'Dropdown Lists'!$P$1:$P$31,'Dropdown Lists'!$R$1:$R$31),"")</f>
        <v/>
      </c>
    </row>
  </sheetData>
  <sheetProtection formatCells="0" formatColumns="0" formatRows="0" insertHyperlinks="0" sort="0" autoFilter="0" pivotTables="0"/>
  <mergeCells count="133">
    <mergeCell ref="B8:D8"/>
    <mergeCell ref="Z18:AB18"/>
    <mergeCell ref="Z23:AB23"/>
    <mergeCell ref="Z24:AB24"/>
    <mergeCell ref="Z25:AB25"/>
    <mergeCell ref="W18:Y18"/>
    <mergeCell ref="W23:Y23"/>
    <mergeCell ref="W24:Y24"/>
    <mergeCell ref="W25:Y25"/>
    <mergeCell ref="W13:Y13"/>
    <mergeCell ref="W14:Y14"/>
    <mergeCell ref="W15:Y15"/>
    <mergeCell ref="W16:Y16"/>
    <mergeCell ref="W17:Y17"/>
    <mergeCell ref="Q16:S16"/>
    <mergeCell ref="T17:V17"/>
    <mergeCell ref="Q17:S17"/>
    <mergeCell ref="T18:V18"/>
    <mergeCell ref="T23:V23"/>
    <mergeCell ref="T24:V24"/>
    <mergeCell ref="T25:V25"/>
    <mergeCell ref="Q18:S18"/>
    <mergeCell ref="Q23:S23"/>
    <mergeCell ref="Q24:S24"/>
    <mergeCell ref="AF18:AH18"/>
    <mergeCell ref="AF23:AH23"/>
    <mergeCell ref="AF24:AH24"/>
    <mergeCell ref="AF25:AH25"/>
    <mergeCell ref="AC18:AE18"/>
    <mergeCell ref="AC23:AE23"/>
    <mergeCell ref="Z13:AB13"/>
    <mergeCell ref="Z14:AB14"/>
    <mergeCell ref="Z15:AB15"/>
    <mergeCell ref="Z16:AB16"/>
    <mergeCell ref="Z17:AB17"/>
    <mergeCell ref="AF13:AH13"/>
    <mergeCell ref="AF14:AH14"/>
    <mergeCell ref="AF15:AH15"/>
    <mergeCell ref="AF16:AH16"/>
    <mergeCell ref="AC13:AE13"/>
    <mergeCell ref="AC14:AE14"/>
    <mergeCell ref="AC15:AE15"/>
    <mergeCell ref="AC16:AE16"/>
    <mergeCell ref="AF17:AH17"/>
    <mergeCell ref="AC17:AE17"/>
    <mergeCell ref="AC24:AE24"/>
    <mergeCell ref="AC25:AE25"/>
    <mergeCell ref="Q25:S25"/>
    <mergeCell ref="H25:J25"/>
    <mergeCell ref="E18:G18"/>
    <mergeCell ref="E23:G23"/>
    <mergeCell ref="E25:G25"/>
    <mergeCell ref="N13:P13"/>
    <mergeCell ref="N14:P14"/>
    <mergeCell ref="N15:P15"/>
    <mergeCell ref="N16:P16"/>
    <mergeCell ref="K13:M13"/>
    <mergeCell ref="K14:M14"/>
    <mergeCell ref="K15:M15"/>
    <mergeCell ref="K16:M16"/>
    <mergeCell ref="N17:P17"/>
    <mergeCell ref="N18:P18"/>
    <mergeCell ref="N23:P23"/>
    <mergeCell ref="N24:P24"/>
    <mergeCell ref="N25:P25"/>
    <mergeCell ref="K18:M18"/>
    <mergeCell ref="K23:M23"/>
    <mergeCell ref="K24:M24"/>
    <mergeCell ref="K25:M25"/>
    <mergeCell ref="K17:M17"/>
    <mergeCell ref="K21:M21"/>
    <mergeCell ref="N21:P21"/>
    <mergeCell ref="A24:D24"/>
    <mergeCell ref="A14:D14"/>
    <mergeCell ref="A15:D15"/>
    <mergeCell ref="A16:D16"/>
    <mergeCell ref="A17:D17"/>
    <mergeCell ref="A18:D18"/>
    <mergeCell ref="H17:J17"/>
    <mergeCell ref="H18:J18"/>
    <mergeCell ref="H23:J23"/>
    <mergeCell ref="H24:J24"/>
    <mergeCell ref="E21:G21"/>
    <mergeCell ref="H21:J21"/>
    <mergeCell ref="A22:D22"/>
    <mergeCell ref="B7:D7"/>
    <mergeCell ref="A25:D25"/>
    <mergeCell ref="A13:D13"/>
    <mergeCell ref="T12:V12"/>
    <mergeCell ref="W12:Y12"/>
    <mergeCell ref="Z12:AB12"/>
    <mergeCell ref="AC12:AE12"/>
    <mergeCell ref="AF12:AH12"/>
    <mergeCell ref="E12:G12"/>
    <mergeCell ref="H12:J12"/>
    <mergeCell ref="K12:M12"/>
    <mergeCell ref="N12:P12"/>
    <mergeCell ref="Q12:S12"/>
    <mergeCell ref="E14:G14"/>
    <mergeCell ref="E15:G15"/>
    <mergeCell ref="E16:G16"/>
    <mergeCell ref="E17:G17"/>
    <mergeCell ref="E13:G13"/>
    <mergeCell ref="H13:J13"/>
    <mergeCell ref="H14:J14"/>
    <mergeCell ref="H15:J15"/>
    <mergeCell ref="H16:J16"/>
    <mergeCell ref="E24:G24"/>
    <mergeCell ref="A23:D23"/>
    <mergeCell ref="A10:D10"/>
    <mergeCell ref="Q21:S21"/>
    <mergeCell ref="T21:V21"/>
    <mergeCell ref="W21:Y21"/>
    <mergeCell ref="Z21:AB21"/>
    <mergeCell ref="AC21:AE21"/>
    <mergeCell ref="AF21:AH21"/>
    <mergeCell ref="E22:G22"/>
    <mergeCell ref="H22:J22"/>
    <mergeCell ref="K22:M22"/>
    <mergeCell ref="N22:P22"/>
    <mergeCell ref="Q22:S22"/>
    <mergeCell ref="T22:V22"/>
    <mergeCell ref="W22:Y22"/>
    <mergeCell ref="Z22:AB22"/>
    <mergeCell ref="AC22:AE22"/>
    <mergeCell ref="AF22:AH22"/>
    <mergeCell ref="T13:V13"/>
    <mergeCell ref="T14:V14"/>
    <mergeCell ref="T15:V15"/>
    <mergeCell ref="T16:V16"/>
    <mergeCell ref="Q13:S13"/>
    <mergeCell ref="Q14:S14"/>
    <mergeCell ref="Q15:S15"/>
  </mergeCells>
  <conditionalFormatting sqref="A23:AH23">
    <cfRule type="expression" dxfId="545" priority="12">
      <formula>$A$23=""</formula>
    </cfRule>
  </conditionalFormatting>
  <conditionalFormatting sqref="A24:AH24">
    <cfRule type="expression" dxfId="544" priority="13">
      <formula>$A$24=""</formula>
    </cfRule>
  </conditionalFormatting>
  <conditionalFormatting sqref="B3 B5:C5 C5:C6">
    <cfRule type="containsBlanks" dxfId="543" priority="35">
      <formula>LEN(TRIM(B3))=0</formula>
    </cfRule>
  </conditionalFormatting>
  <conditionalFormatting sqref="E22:E25 H22:H25 K22:K25 N22:N25 Q22:Q25 T22:T25 W22:W25 Z22:Z25 AC22:AC25 AF22:AF25 E12:AH12 E13:E18 H13:H18 K13:K18 N13:N18 Q13:Q18 T13:T18 W13:W18 Z13:Z18 AC13:AC18 AF13:AF18 E21:AH21">
    <cfRule type="expression" dxfId="542" priority="374" stopIfTrue="1">
      <formula>E$40&gt;$D$6</formula>
    </cfRule>
  </conditionalFormatting>
  <conditionalFormatting sqref="E23:AH24">
    <cfRule type="expression" dxfId="541" priority="406">
      <formula>E$40&gt;$D$6</formula>
    </cfRule>
    <cfRule type="expression" dxfId="540" priority="407">
      <formula>E23=0</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66"/>
    <pageSetUpPr fitToPage="1"/>
  </sheetPr>
  <dimension ref="A1:P82"/>
  <sheetViews>
    <sheetView showGridLines="0" zoomScale="90" zoomScaleNormal="90" workbookViewId="0">
      <pane xSplit="4" topLeftCell="E1" activePane="topRight" state="frozen"/>
      <selection activeCell="A28" sqref="A28:D28"/>
      <selection pane="topRight"/>
    </sheetView>
  </sheetViews>
  <sheetFormatPr defaultColWidth="0" defaultRowHeight="15.75" zeroHeight="1"/>
  <cols>
    <col min="1" max="1" width="24.7109375" style="33" customWidth="1"/>
    <col min="2" max="3" width="15.42578125" style="33" customWidth="1"/>
    <col min="4" max="4" width="10.140625" style="33" customWidth="1"/>
    <col min="5" max="9" width="16.5703125" style="33" customWidth="1"/>
    <col min="10" max="10" width="19.140625" style="33" customWidth="1"/>
    <col min="11" max="11" width="14.28515625" style="33" customWidth="1"/>
    <col min="12" max="12" width="14" style="33" bestFit="1" customWidth="1"/>
    <col min="13" max="14" width="21.140625" style="33" hidden="1" customWidth="1"/>
    <col min="15" max="15" width="14" style="33" hidden="1" customWidth="1"/>
    <col min="16" max="16" width="0" style="33" hidden="1" customWidth="1"/>
    <col min="17" max="16384" width="11.42578125" style="33" hidden="1"/>
  </cols>
  <sheetData>
    <row r="1" spans="1:16" ht="16.5" customHeight="1">
      <c r="A1" s="32" t="s">
        <v>218</v>
      </c>
      <c r="B1" s="32"/>
      <c r="C1" s="32"/>
      <c r="D1" s="32"/>
    </row>
    <row r="2" spans="1:16" ht="16.5" customHeight="1">
      <c r="A2" s="32" t="s">
        <v>219</v>
      </c>
      <c r="B2" s="32"/>
      <c r="C2" s="32"/>
      <c r="D2" s="32"/>
    </row>
    <row r="3" spans="1:16">
      <c r="A3" s="34" t="s">
        <v>220</v>
      </c>
      <c r="B3" s="1003" t="str">
        <f>IF('Summary - SS'!B3&lt;&gt;"",'Summary - SS'!B3,"")</f>
        <v/>
      </c>
    </row>
    <row r="4" spans="1:16" ht="28.5" customHeight="1">
      <c r="A4" s="1321" t="s">
        <v>221</v>
      </c>
      <c r="B4" s="191" t="s">
        <v>222</v>
      </c>
      <c r="C4" s="191" t="s">
        <v>223</v>
      </c>
      <c r="D4" s="191" t="s">
        <v>224</v>
      </c>
    </row>
    <row r="5" spans="1:16">
      <c r="A5" s="1322"/>
      <c r="B5" s="817">
        <v>45413</v>
      </c>
      <c r="C5" s="817">
        <f>'Summary - SS'!C5</f>
        <v>46934</v>
      </c>
      <c r="D5" s="810">
        <f>ROUNDUP(YEARFRAC(B5,C5),0)</f>
        <v>5</v>
      </c>
    </row>
    <row r="6" spans="1:16" ht="15.75" customHeight="1">
      <c r="A6" s="37" t="s">
        <v>386</v>
      </c>
      <c r="B6" s="1453" t="str">
        <f>IF('Summary - SS'!B6&lt;&gt;"",'Summary - SS'!B6,"")</f>
        <v/>
      </c>
      <c r="C6" s="1454"/>
      <c r="D6" s="1455"/>
      <c r="E6" s="36"/>
      <c r="F6" s="36"/>
      <c r="G6" s="36"/>
      <c r="H6" s="36"/>
      <c r="I6" s="36"/>
    </row>
    <row r="7" spans="1:16">
      <c r="A7" s="37" t="s">
        <v>248</v>
      </c>
      <c r="B7" s="1309" t="str">
        <f>'Summary - SS'!B7</f>
        <v>RFQ #142 TAY Site in SOMA</v>
      </c>
      <c r="C7" s="1300">
        <f>'Summary - SS'!C7</f>
        <v>0</v>
      </c>
      <c r="D7" s="1310">
        <f>'Summary - SS'!D7</f>
        <v>0</v>
      </c>
      <c r="E7" s="36"/>
      <c r="F7" s="36"/>
      <c r="G7" s="36"/>
      <c r="H7" s="36"/>
      <c r="I7" s="36"/>
    </row>
    <row r="8" spans="1:16" ht="70.5" customHeight="1">
      <c r="A8" s="192" t="s">
        <v>257</v>
      </c>
      <c r="B8" s="1311" t="str">
        <f>CONCATENATE(IF(ISBLANK('Summary - SS'!B8:D8),"",CONCATENATE('Summary - SS'!B8:D8,"")),IF(ISBLANK('Summary Capacity Building'!B8:D8),"",CONCATENATE(", ",'Summary Capacity Building'!B8:D8,"")),IF(ISBLANK('Summary - Start Up '!B8:D8),"",CONCATENATE(", ",'Summary - Start Up '!B8:D8,"")),IF(ISBLANK('Summary (4)'!B12:D12),"",CONCATENATE(", ",'Summary (4)'!B12:D12,"")),,IF(ISBLANK('Summary (5)'!B12:D12),"",CONCATENATE(", ",'Summary (5)'!B12:D12,"")),IF(ISBLANK('Summary (6)'!B12:D12),"",CONCATENATE(", ",'Summary (6)'!B12:D12,"")),IF(ISBLANK('Summary (7)'!B12:D12),"",CONCATENATE(", ",'Summary (7)'!B12:D12,"")),IF(ISBLANK('Summary (8)'!B12:D12),"",CONCATENATE(", ",'Summary (8)'!B12:D12,"")))</f>
        <v>Support Services, Supportive Services - Capacity Building, Start Up - Supportive Services</v>
      </c>
      <c r="C8" s="1312"/>
      <c r="D8" s="1313"/>
    </row>
    <row r="9" spans="1:16" ht="18" customHeight="1">
      <c r="A9" s="812" t="s">
        <v>428</v>
      </c>
      <c r="B9" s="1129">
        <f>J46</f>
        <v>2730000</v>
      </c>
      <c r="C9" s="1130"/>
      <c r="D9" s="1131"/>
    </row>
    <row r="10" spans="1:16" s="32" customFormat="1" ht="18.75" customHeight="1">
      <c r="A10" s="73"/>
      <c r="B10" s="73"/>
      <c r="C10" s="73"/>
      <c r="D10" s="73"/>
      <c r="E10" s="951"/>
      <c r="F10" s="951"/>
      <c r="G10" s="951"/>
      <c r="H10" s="951"/>
      <c r="I10" s="951"/>
      <c r="J10" s="952"/>
    </row>
    <row r="11" spans="1:16" s="73" customFormat="1" ht="18.75" customHeight="1">
      <c r="B11" s="1314"/>
      <c r="C11" s="1314"/>
      <c r="D11" s="1314"/>
      <c r="E11" s="911" t="str">
        <f>'Summary - SS'!E11</f>
        <v>Year 1</v>
      </c>
      <c r="F11" s="917" t="str">
        <f>'Summary - SS'!F11</f>
        <v>Year 2</v>
      </c>
      <c r="G11" s="910" t="str">
        <f>'Summary - SS'!G11</f>
        <v>Year 3</v>
      </c>
      <c r="H11" s="919" t="str">
        <f>'Summary - SS'!H11</f>
        <v>Year 4</v>
      </c>
      <c r="I11" s="923" t="str">
        <f>'Summary - SS'!I11</f>
        <v>Year 5</v>
      </c>
      <c r="J11" s="937" t="s">
        <v>259</v>
      </c>
    </row>
    <row r="12" spans="1:16" s="93" customFormat="1" ht="38.25" customHeight="1">
      <c r="A12" s="220"/>
      <c r="E12" s="912" t="str">
        <f>'Summary - SS'!E12</f>
        <v>5/1/2024 - 6/30/2024</v>
      </c>
      <c r="F12" s="918" t="str">
        <f>'Summary - SS'!F12</f>
        <v>7/1/2024 - 6/30/2025</v>
      </c>
      <c r="G12" s="815" t="str">
        <f>'Summary - SS'!G12</f>
        <v>7/1/2025 - 6/30/2026</v>
      </c>
      <c r="H12" s="920" t="str">
        <f>'Summary - SS'!H12</f>
        <v>7/1/2026 - 6/30/2027</v>
      </c>
      <c r="I12" s="82" t="str">
        <f>'Summary - SS'!I12</f>
        <v>7/1/2027 - 6/30/2028</v>
      </c>
      <c r="J12" s="936" t="str">
        <f>'Summary - SS'!J12</f>
        <v>5/1/2024 - 6/30/2028</v>
      </c>
    </row>
    <row r="13" spans="1:16" s="436" customFormat="1">
      <c r="E13" s="913" t="str">
        <f t="shared" ref="E13:I13" si="0">_xlfn.CONCAT(ROUND(YEARFRAC(E77,E78)*12,0)," Months")</f>
        <v>2 Months</v>
      </c>
      <c r="F13" s="444" t="str">
        <f t="shared" si="0"/>
        <v>12 Months</v>
      </c>
      <c r="G13" s="915" t="str">
        <f t="shared" si="0"/>
        <v>12 Months</v>
      </c>
      <c r="H13" s="921" t="str">
        <f t="shared" si="0"/>
        <v>12 Months</v>
      </c>
      <c r="I13" s="441" t="str">
        <f t="shared" si="0"/>
        <v>12 Months</v>
      </c>
      <c r="J13" s="1305"/>
    </row>
    <row r="14" spans="1:16" s="94" customFormat="1" hidden="1">
      <c r="E14" s="914" t="s">
        <v>260</v>
      </c>
      <c r="F14" s="405" t="str">
        <f>$E$14</f>
        <v>New</v>
      </c>
      <c r="G14" s="916" t="str">
        <f>$E$14</f>
        <v>New</v>
      </c>
      <c r="H14" s="922" t="str">
        <f>$E$14</f>
        <v>New</v>
      </c>
      <c r="I14" s="412" t="str">
        <f>$E$14</f>
        <v>New</v>
      </c>
      <c r="J14" s="1305"/>
      <c r="O14" s="95"/>
      <c r="P14" s="95"/>
    </row>
    <row r="15" spans="1:16">
      <c r="A15" s="1315" t="s">
        <v>261</v>
      </c>
      <c r="B15" s="1307"/>
      <c r="C15" s="1307"/>
      <c r="D15" s="1316"/>
      <c r="E15" s="616"/>
      <c r="F15" s="616"/>
      <c r="G15" s="616"/>
      <c r="H15" s="616"/>
      <c r="I15" s="616"/>
      <c r="J15" s="617"/>
    </row>
    <row r="16" spans="1:16">
      <c r="A16" s="1214" t="s">
        <v>262</v>
      </c>
      <c r="B16" s="1201"/>
      <c r="C16" s="1201"/>
      <c r="D16" s="1201"/>
      <c r="E16" s="909">
        <f>'Summary - SS'!E16+'Summary Capacity Building'!E16+'Summary - Start Up '!E16+'Summary (4)'!G23+'Summary (5)'!G23+'Summary (6)'!G23+'Summary (7)'!G23+'Summary (8)'!G23+'Summary (9)'!G23+'Summary (10)'!G23</f>
        <v>0</v>
      </c>
      <c r="F16" s="635">
        <f>'Summary - SS'!F16+'Summary Capacity Building'!F16+'Summary - Start Up '!F16+'Summary (4)'!J23+'Summary (5)'!J23+'Summary (6)'!J23+'Summary (7)'!J23+'Summary (8)'!J23+'Summary (9)'!J23+'Summary (10)'!J23</f>
        <v>0</v>
      </c>
      <c r="G16" s="909">
        <f>'Summary - SS'!G16+'Summary Capacity Building'!G16+'Summary - Start Up '!G16+'Summary (4)'!M23+'Summary (5)'!M23+'Summary (6)'!M23+'Summary (7)'!M23+'Summary (8)'!M23+'Summary (9)'!M23+'Summary (10)'!M23</f>
        <v>0</v>
      </c>
      <c r="H16" s="635">
        <f>'Summary - SS'!H16+'Summary Capacity Building'!H16+'Summary - Start Up '!H16+'Summary (4)'!P23+'Summary (5)'!P23+'Summary (6)'!P23+'Summary (7)'!P23+'Summary (8)'!P23+'Summary (9)'!P23+'Summary (10)'!P23</f>
        <v>0</v>
      </c>
      <c r="I16" s="909">
        <f>'Summary - SS'!I16+'Summary Capacity Building'!I16+'Summary - Start Up '!I16+'Summary (4)'!S23+'Summary (5)'!S23+'Summary (6)'!S23+'Summary (7)'!S23+'Summary (8)'!S23+'Summary (9)'!S23+'Summary (10)'!S23</f>
        <v>0</v>
      </c>
      <c r="J16" s="909">
        <f>SUM(E16:I16)</f>
        <v>0</v>
      </c>
    </row>
    <row r="17" spans="1:11">
      <c r="A17" s="1201" t="s">
        <v>263</v>
      </c>
      <c r="B17" s="1201"/>
      <c r="C17" s="1201"/>
      <c r="D17" s="1201"/>
      <c r="E17" s="909">
        <f>'Summary - SS'!E17+'Summary Capacity Building'!E17+'Summary - Start Up '!E17+'Summary (4)'!G24+'Summary (5)'!G24+'Summary (6)'!G24+'Summary (7)'!G24+'Summary (8)'!G24+'Summary (9)'!G24+'Summary (10)'!G24</f>
        <v>0</v>
      </c>
      <c r="F17" s="256">
        <f>'Summary - SS'!F17+'Summary Capacity Building'!F17+'Summary - Start Up '!F17+'Summary (4)'!J24+'Summary (5)'!J24+'Summary (6)'!J24+'Summary (7)'!J24+'Summary (8)'!J24+'Summary (9)'!J24+'Summary (10)'!J24</f>
        <v>0</v>
      </c>
      <c r="G17" s="909">
        <f>'Summary - SS'!G17+'Summary Capacity Building'!G17+'Summary - Start Up '!G17+'Summary (4)'!M24+'Summary (5)'!M24+'Summary (6)'!M24+'Summary (7)'!M24+'Summary (8)'!M24+'Summary (9)'!M24+'Summary (10)'!M24</f>
        <v>0</v>
      </c>
      <c r="H17" s="635">
        <f>'Summary - SS'!H17+'Summary Capacity Building'!H17+'Summary - Start Up '!H17+'Summary (4)'!P24+'Summary (5)'!P24+'Summary (6)'!P24+'Summary (7)'!P24+'Summary (8)'!P24+'Summary (9)'!P24+'Summary (10)'!P24</f>
        <v>0</v>
      </c>
      <c r="I17" s="909">
        <f>'Summary - SS'!I17+'Summary Capacity Building'!I17+'Summary - Start Up '!I17+'Summary (4)'!S24+'Summary (5)'!S24+'Summary (6)'!S24+'Summary (7)'!S24+'Summary (8)'!S24+'Summary (9)'!S24+'Summary (10)'!S24</f>
        <v>0</v>
      </c>
      <c r="J17" s="909">
        <f t="shared" ref="J17:J24" si="1">SUM(E17:I17)</f>
        <v>0</v>
      </c>
    </row>
    <row r="18" spans="1:11">
      <c r="A18" s="1201" t="s">
        <v>264</v>
      </c>
      <c r="B18" s="1201"/>
      <c r="C18" s="1201"/>
      <c r="D18" s="1201"/>
      <c r="E18" s="909">
        <f>'Summary - SS'!E18+'Summary Capacity Building'!E18+'Summary - Start Up '!E18+'Summary (4)'!G25+'Summary (5)'!G25+'Summary (6)'!G25+'Summary (7)'!G25+'Summary (8)'!G25+'Summary (9)'!G25+'Summary (10)'!G25</f>
        <v>0</v>
      </c>
      <c r="F18" s="256">
        <f>'Summary - SS'!F18+'Summary Capacity Building'!F18+'Summary - Start Up '!F18+'Summary (4)'!J25+'Summary (5)'!J25+'Summary (6)'!J25+'Summary (7)'!J25+'Summary (8)'!J25+'Summary (9)'!J25+'Summary (10)'!J25</f>
        <v>0</v>
      </c>
      <c r="G18" s="909">
        <f>'Summary - SS'!G18+'Summary Capacity Building'!G18+'Summary - Start Up '!G18+'Summary (4)'!M25+'Summary (5)'!M25+'Summary (6)'!M25+'Summary (7)'!M25+'Summary (8)'!M25+'Summary (9)'!M25+'Summary (10)'!M25</f>
        <v>0</v>
      </c>
      <c r="H18" s="635">
        <f>'Summary - SS'!H18+'Summary Capacity Building'!H18+'Summary - Start Up '!H18+'Summary (4)'!P25+'Summary (5)'!P25+'Summary (6)'!P25+'Summary (7)'!P25+'Summary (8)'!P25+'Summary (9)'!P25+'Summary (10)'!P25</f>
        <v>0</v>
      </c>
      <c r="I18" s="909">
        <f>'Summary - SS'!I18+'Summary Capacity Building'!I18+'Summary - Start Up '!I18+'Summary (4)'!S25+'Summary (5)'!S25+'Summary (6)'!S25+'Summary (7)'!S25+'Summary (8)'!S25+'Summary (9)'!S25+'Summary (10)'!S25</f>
        <v>0</v>
      </c>
      <c r="J18" s="909">
        <f t="shared" si="1"/>
        <v>0</v>
      </c>
      <c r="K18" s="41"/>
    </row>
    <row r="19" spans="1:11" s="42" customFormat="1" hidden="1">
      <c r="A19" s="1317" t="s">
        <v>265</v>
      </c>
      <c r="B19" s="1317"/>
      <c r="C19" s="1317"/>
      <c r="D19" s="1317"/>
      <c r="E19" s="924"/>
      <c r="F19" s="121"/>
      <c r="G19" s="924"/>
      <c r="H19" s="121"/>
      <c r="I19" s="924"/>
      <c r="J19" s="928"/>
    </row>
    <row r="20" spans="1:11">
      <c r="A20" s="1201" t="s">
        <v>266</v>
      </c>
      <c r="B20" s="1201"/>
      <c r="C20" s="1201"/>
      <c r="D20" s="1201"/>
      <c r="E20" s="925">
        <f>'Summary - SS'!E20+'Summary Capacity Building'!E20+'Summary - Start Up '!E20+'Summary (4)'!G27+'Summary (5)'!G27+'Summary (6)'!G27+'Summary (7)'!G27+'Summary (8)'!G27+'Summary (9)'!G27+'Summary (10)'!G27</f>
        <v>0</v>
      </c>
      <c r="F20" s="925">
        <f>'Summary - SS'!F20+'Summary Capacity Building'!F20+'Summary - Start Up '!F20+'Summary (4)'!H27+'Summary (5)'!H27+'Summary (6)'!H27+'Summary (7)'!H27+'Summary (8)'!H27+'Summary (9)'!H27+'Summary (10)'!H27</f>
        <v>0</v>
      </c>
      <c r="G20" s="925">
        <f>'Summary - SS'!G20+'Summary Capacity Building'!G20+'Summary - Start Up '!G20+'Summary (4)'!M27+'Summary (5)'!M27+'Summary (6)'!M27+'Summary (7)'!M27+'Summary (8)'!M27+'Summary (9)'!M27+'Summary (10)'!M27</f>
        <v>0</v>
      </c>
      <c r="H20" s="270">
        <f>'Summary - SS'!H20+'Summary Capacity Building'!H20+'Summary - Start Up '!H20+'Summary (4)'!P27+'Summary (5)'!P27+'Summary (6)'!P27+'Summary (7)'!P27+'Summary (8)'!P27+'Summary (9)'!P27+'Summary (10)'!P27</f>
        <v>0</v>
      </c>
      <c r="I20" s="925">
        <f>'Summary - SS'!I20+'Summary Capacity Building'!I20+'Summary - Start Up '!I20+'Summary (4)'!S27+'Summary (5)'!S27+'Summary (6)'!S27+'Summary (7)'!S27+'Summary (8)'!S27+'Summary (9)'!S27+'Summary (10)'!S27</f>
        <v>0</v>
      </c>
      <c r="J20" s="909">
        <f t="shared" si="1"/>
        <v>0</v>
      </c>
    </row>
    <row r="21" spans="1:11">
      <c r="A21" s="1201" t="s">
        <v>267</v>
      </c>
      <c r="B21" s="1201"/>
      <c r="C21" s="1201"/>
      <c r="D21" s="1201"/>
      <c r="E21" s="925">
        <f>'Summary - SS'!E21+'Summary Capacity Building'!E21+'Summary - Start Up '!E21+'Summary (4)'!G28+'Summary (5)'!G28+'Summary (6)'!G28+'Summary (7)'!G28+'Summary (8)'!G28+'Summary (9)'!G28+'Summary (10)'!G28</f>
        <v>0</v>
      </c>
      <c r="F21" s="925">
        <f>'Summary - SS'!F21+'Summary Capacity Building'!F21+'Summary - Start Up '!F21+'Summary (4)'!H28+'Summary (5)'!H28+'Summary (6)'!H28+'Summary (7)'!H28+'Summary (8)'!H28+'Summary (9)'!H28+'Summary (10)'!H28</f>
        <v>0</v>
      </c>
      <c r="G21" s="925">
        <f>'Summary - SS'!G21+'Summary Capacity Building'!G21+'Summary - Start Up '!G21+'Summary (4)'!M28+'Summary (5)'!M28+'Summary (6)'!M28+'Summary (7)'!M28+'Summary (8)'!M28+'Summary (9)'!M28+'Summary (10)'!M28</f>
        <v>0</v>
      </c>
      <c r="H21" s="270">
        <f>'Summary - SS'!H21+'Summary Capacity Building'!H21+'Summary - Start Up '!H21+'Summary (4)'!P28+'Summary (5)'!P28+'Summary (6)'!P28+'Summary (7)'!P28+'Summary (8)'!P28+'Summary (9)'!P28+'Summary (10)'!P28</f>
        <v>0</v>
      </c>
      <c r="I21" s="925">
        <f>'Summary - SS'!I21+'Summary Capacity Building'!I21+'Summary - Start Up '!I21+'Summary (4)'!S28+'Summary (5)'!S28+'Summary (6)'!S28+'Summary (7)'!S28+'Summary (8)'!S28+'Summary (9)'!S28+'Summary (10)'!S28</f>
        <v>0</v>
      </c>
      <c r="J21" s="909">
        <f t="shared" si="1"/>
        <v>0</v>
      </c>
    </row>
    <row r="22" spans="1:11">
      <c r="A22" s="1201" t="s">
        <v>268</v>
      </c>
      <c r="B22" s="1201"/>
      <c r="C22" s="1201"/>
      <c r="D22" s="1201"/>
      <c r="E22" s="925">
        <f>'Summary - SS'!E22+'Summary Capacity Building'!E22+'Summary - Start Up '!E22+'Summary (4)'!G29+'Summary (5)'!G29+'Summary (6)'!G29+'Summary (7)'!G29+'Summary (8)'!G29+'Summary (9)'!G29+'Summary (10)'!G29</f>
        <v>0</v>
      </c>
      <c r="F22" s="925">
        <f>'Summary - SS'!F22+'Summary Capacity Building'!F22+'Summary - Start Up '!F22+'Summary (4)'!H29+'Summary (5)'!H29+'Summary (6)'!H29+'Summary (7)'!H29+'Summary (8)'!H29+'Summary (9)'!H29+'Summary (10)'!H29</f>
        <v>0</v>
      </c>
      <c r="G22" s="925">
        <f>'Summary - SS'!G22+'Summary Capacity Building'!G22+'Summary - Start Up '!G22+'Summary (4)'!M29+'Summary (5)'!M29+'Summary (6)'!M29+'Summary (7)'!M29+'Summary (8)'!M29+'Summary (9)'!M29+'Summary (10)'!M29</f>
        <v>0</v>
      </c>
      <c r="H22" s="270">
        <f>'Summary - SS'!H22+'Summary Capacity Building'!H22+'Summary - Start Up '!H22+'Summary (4)'!P29+'Summary (5)'!P29+'Summary (6)'!P29+'Summary (7)'!P29+'Summary (8)'!P29+'Summary (9)'!P29+'Summary (10)'!P29</f>
        <v>0</v>
      </c>
      <c r="I22" s="925">
        <f>'Summary - SS'!I22+'Summary Capacity Building'!I22+'Summary - Start Up '!I22+'Summary (4)'!S29+'Summary (5)'!S29+'Summary (6)'!S29+'Summary (7)'!S29+'Summary (8)'!S29+'Summary (9)'!S29+'Summary (10)'!S29</f>
        <v>0</v>
      </c>
      <c r="J22" s="909">
        <f t="shared" si="1"/>
        <v>0</v>
      </c>
    </row>
    <row r="23" spans="1:11" hidden="1">
      <c r="A23" s="1201" t="s">
        <v>269</v>
      </c>
      <c r="B23" s="1201"/>
      <c r="C23" s="1201"/>
      <c r="D23" s="1201"/>
      <c r="E23" s="926">
        <f>'Summary - SS'!E23+'Summary Capacity Building'!E23+'Summary - Start Up '!E23+'Summary (4)'!G30+'Summary (5)'!G30+'Summary (6)'!G30+'Summary (7)'!G30+'Summary (8)'!G30+'Summary (9)'!G30+'Summary (10)'!G30</f>
        <v>0</v>
      </c>
      <c r="F23" s="122">
        <f>'Summary - SS'!F23+'Summary Capacity Building'!F23+'Summary - Start Up '!F23+'Summary (4)'!J30+'Summary (5)'!J30+'Summary (6)'!J30+'Summary (7)'!J30+'Summary (8)'!J30+'Summary (9)'!J30+'Summary (10)'!J30</f>
        <v>0</v>
      </c>
      <c r="G23" s="926">
        <f>'Summary - SS'!G23+'Summary Capacity Building'!G23+'Summary - Start Up '!G23+'Summary (4)'!M30+'Summary (5)'!M30+'Summary (6)'!M30+'Summary (7)'!M30+'Summary (8)'!M30+'Summary (9)'!M30+'Summary (10)'!M30</f>
        <v>0</v>
      </c>
      <c r="H23" s="122">
        <f>'Summary - SS'!H23+'Summary Capacity Building'!H23+'Summary - Start Up '!H23+'Summary (4)'!P30+'Summary (5)'!P30+'Summary (6)'!P30+'Summary (7)'!P30+'Summary (8)'!P30+'Summary (9)'!P30+'Summary (10)'!P30</f>
        <v>0</v>
      </c>
      <c r="I23" s="122">
        <f>'Summary - SS'!I23+'Summary Capacity Building'!I23+'Summary - Start Up '!I23+'Summary (4)'!Q30+'Summary (5)'!Q30+'Summary (6)'!Q30+'Summary (7)'!Q30+'Summary (8)'!Q30+'Summary (9)'!Q30+'Summary (10)'!Q30</f>
        <v>0</v>
      </c>
      <c r="J23" s="909">
        <f t="shared" si="1"/>
        <v>0</v>
      </c>
    </row>
    <row r="24" spans="1:11" s="32" customFormat="1">
      <c r="A24" s="1306" t="s">
        <v>270</v>
      </c>
      <c r="B24" s="1306"/>
      <c r="C24" s="1306"/>
      <c r="D24" s="1306"/>
      <c r="E24" s="276">
        <f t="shared" ref="E24:I24" si="2">SUM(E18+E20+E21+E22+E23)</f>
        <v>0</v>
      </c>
      <c r="F24" s="927">
        <f t="shared" si="2"/>
        <v>0</v>
      </c>
      <c r="G24" s="276">
        <f t="shared" si="2"/>
        <v>0</v>
      </c>
      <c r="H24" s="927">
        <f t="shared" si="2"/>
        <v>0</v>
      </c>
      <c r="I24" s="276">
        <f t="shared" si="2"/>
        <v>0</v>
      </c>
      <c r="J24" s="255">
        <f t="shared" si="1"/>
        <v>0</v>
      </c>
      <c r="K24" s="183"/>
    </row>
    <row r="25" spans="1:11" s="32" customFormat="1">
      <c r="A25" s="1306"/>
      <c r="B25" s="1306"/>
      <c r="C25" s="1306"/>
      <c r="D25" s="1306"/>
      <c r="E25" s="616"/>
      <c r="F25" s="616"/>
      <c r="G25" s="616"/>
      <c r="H25" s="616"/>
      <c r="I25" s="616"/>
      <c r="J25" s="617"/>
      <c r="K25" s="183"/>
    </row>
    <row r="26" spans="1:11">
      <c r="A26" s="1307" t="s">
        <v>271</v>
      </c>
      <c r="B26" s="1308"/>
      <c r="C26" s="1308"/>
      <c r="D26" s="1308"/>
      <c r="E26" s="425"/>
      <c r="F26" s="425"/>
      <c r="G26" s="425"/>
      <c r="H26" s="425"/>
      <c r="I26" s="425"/>
      <c r="J26" s="425"/>
    </row>
    <row r="27" spans="1:11">
      <c r="A27" s="1319" t="str">
        <f>IF('Summary - SS'!A27:D27&lt;&gt;"",'Summary - SS'!A27:D27,"")</f>
        <v>Prop C</v>
      </c>
      <c r="B27" s="1318"/>
      <c r="C27" s="1318"/>
      <c r="D27" s="1318"/>
      <c r="E27" s="929">
        <f>'Summary - SS'!E27+'Summary Capacity Building'!E27+'Summary - Start Up '!E27+'Summary (4)'!G34+'Summary (5)'!G34+'Summary (6)'!G34+'Summary (7)'!G34+'Summary (8)'!G34+'Summary (9)'!G34+'Summary (10)'!G34</f>
        <v>109200</v>
      </c>
      <c r="F27" s="930">
        <f>'Summary - SS'!F27+'Summary Capacity Building'!F27+'Summary - Start Up '!F27+'Summary (4)'!J34+'Summary (5)'!J34+'Summary (6)'!J34+'Summary (7)'!J34+'Summary (8)'!J34+'Summary (9)'!J34+'Summary (10)'!J34</f>
        <v>655200</v>
      </c>
      <c r="G27" s="930">
        <f>'Summary - SS'!G27+'Summary Capacity Building'!G27+'Summary - Start Up '!G27+'Summary (4)'!K34+'Summary (5)'!K34+'Summary (6)'!K34+'Summary (7)'!K34+'Summary (8)'!K34+'Summary (9)'!K34+'Summary (10)'!K34</f>
        <v>655200</v>
      </c>
      <c r="H27" s="930">
        <f>'Summary - SS'!H27+'Summary Capacity Building'!H27+'Summary - Start Up '!H27+'Summary (4)'!L34+'Summary (5)'!L34+'Summary (6)'!L34+'Summary (7)'!L34+'Summary (8)'!L34+'Summary (9)'!L34+'Summary (10)'!L34</f>
        <v>655200</v>
      </c>
      <c r="I27" s="930">
        <f>'Summary - SS'!I27+'Summary Capacity Building'!I27+'Summary - Start Up '!I27+'Summary (4)'!M34+'Summary (5)'!M34+'Summary (6)'!M34+'Summary (7)'!M34+'Summary (8)'!M34+'Summary (9)'!M34+'Summary (10)'!M34</f>
        <v>655200</v>
      </c>
      <c r="J27" s="254">
        <f t="shared" ref="J27:J45" si="3">SUM(E27:I27)</f>
        <v>2730000</v>
      </c>
      <c r="K27" s="41"/>
    </row>
    <row r="28" spans="1:11" s="32" customFormat="1">
      <c r="A28" s="1214" t="str">
        <f>IF('Summary - SS'!A28:D28&lt;&gt;"",'Summary - SS'!A28:D28,"")</f>
        <v>Prop C - One Time</v>
      </c>
      <c r="B28" s="1201"/>
      <c r="C28" s="1201"/>
      <c r="D28" s="1201"/>
      <c r="E28" s="929">
        <f>'Summary - SS'!E28+'Summary Capacity Building'!E28+'Summary - Start Up '!E28+'Summary (4)'!G35+'Summary (5)'!G35+'Summary (6)'!G35+'Summary (7)'!G35+'Summary (8)'!G35+'Summary (9)'!G35+'Summary (10)'!G35</f>
        <v>0</v>
      </c>
      <c r="F28" s="930">
        <f>'Summary - SS'!F28+'Summary Capacity Building'!F28+'Summary - Start Up '!F28+'Summary (4)'!J35+'Summary (5)'!J35+'Summary (6)'!J35+'Summary (7)'!J35+'Summary (8)'!J35+'Summary (9)'!J35+'Summary (10)'!J35</f>
        <v>0</v>
      </c>
      <c r="G28" s="930">
        <f>'Summary - SS'!G28+'Summary Capacity Building'!G28+'Summary - Start Up '!G28+'Summary (4)'!K35+'Summary (5)'!K35+'Summary (6)'!K35+'Summary (7)'!K35+'Summary (8)'!K35+'Summary (9)'!K35+'Summary (10)'!K35</f>
        <v>0</v>
      </c>
      <c r="H28" s="930">
        <f>'Summary - SS'!H28+'Summary Capacity Building'!H28+'Summary - Start Up '!H28+'Summary (4)'!L35+'Summary (5)'!L35+'Summary (6)'!L35+'Summary (7)'!L35+'Summary (8)'!L35+'Summary (9)'!L35+'Summary (10)'!L35</f>
        <v>0</v>
      </c>
      <c r="I28" s="930">
        <f>'Summary - SS'!I28+'Summary Capacity Building'!I28+'Summary - Start Up '!I28+'Summary (4)'!M35+'Summary (5)'!M35+'Summary (6)'!M35+'Summary (7)'!M35+'Summary (8)'!M35+'Summary (9)'!M35+'Summary (10)'!M35</f>
        <v>0</v>
      </c>
      <c r="J28" s="254">
        <f t="shared" si="3"/>
        <v>0</v>
      </c>
    </row>
    <row r="29" spans="1:11" s="32" customFormat="1">
      <c r="A29" s="1214" t="str">
        <f>IF('Summary - SS'!A29:D29&lt;&gt;"",'Summary - SS'!A29:D29,"")</f>
        <v>Prop C - Start Up</v>
      </c>
      <c r="B29" s="1201"/>
      <c r="C29" s="1201"/>
      <c r="D29" s="1201"/>
      <c r="E29" s="929">
        <f>'Summary - SS'!E29+'Summary Capacity Building'!E29+'Summary - Start Up '!E29+'Summary (4)'!G36+'Summary (5)'!G36+'Summary (6)'!G36+'Summary (7)'!G36+'Summary (8)'!G36+'Summary (9)'!G36+'Summary (10)'!G36</f>
        <v>0</v>
      </c>
      <c r="F29" s="930">
        <f>'Summary - SS'!F29+'Summary Capacity Building'!F29+'Summary - Start Up '!F29+'Summary (4)'!J36+'Summary (5)'!J36+'Summary (6)'!J36+'Summary (7)'!J36+'Summary (8)'!J36+'Summary (9)'!J36+'Summary (10)'!J36</f>
        <v>0</v>
      </c>
      <c r="G29" s="930">
        <f>'Summary - SS'!G29+'Summary Capacity Building'!G29+'Summary - Start Up '!G29+'Summary (4)'!K36+'Summary (5)'!K36+'Summary (6)'!K36+'Summary (7)'!K36+'Summary (8)'!K36+'Summary (9)'!K36+'Summary (10)'!K36</f>
        <v>0</v>
      </c>
      <c r="H29" s="930">
        <f>'Summary - SS'!H29+'Summary Capacity Building'!H29+'Summary - Start Up '!H29+'Summary (4)'!L36+'Summary (5)'!L36+'Summary (6)'!L36+'Summary (7)'!L36+'Summary (8)'!L36+'Summary (9)'!L36+'Summary (10)'!L36</f>
        <v>0</v>
      </c>
      <c r="I29" s="930">
        <f>'Summary - SS'!I29+'Summary Capacity Building'!I29+'Summary - Start Up '!I29+'Summary (4)'!M36+'Summary (5)'!M36+'Summary (6)'!M36+'Summary (7)'!M36+'Summary (8)'!M36+'Summary (9)'!M36+'Summary (10)'!M36</f>
        <v>0</v>
      </c>
      <c r="J29" s="254">
        <f t="shared" si="3"/>
        <v>0</v>
      </c>
    </row>
    <row r="30" spans="1:11" s="32" customFormat="1" hidden="1">
      <c r="A30" s="1214" t="str">
        <f>IF('Summary - SS'!A30:D30&lt;&gt;"",'Summary - SS'!A30:D30,"")</f>
        <v/>
      </c>
      <c r="B30" s="1201"/>
      <c r="C30" s="1201"/>
      <c r="D30" s="1201"/>
      <c r="E30" s="929">
        <f>'Summary - SS'!E30+'Summary Capacity Building'!E30+'Summary - Start Up '!E30+'Summary (4)'!G37+'Summary (5)'!G37+'Summary (6)'!G37+'Summary (7)'!G37+'Summary (8)'!G37+'Summary (9)'!G37+'Summary (10)'!G37</f>
        <v>0</v>
      </c>
      <c r="F30" s="930">
        <f>'Summary - SS'!F30+'Summary Capacity Building'!F30+'Summary - Start Up '!F30+'Summary (4)'!J37+'Summary (5)'!J37+'Summary (6)'!J37+'Summary (7)'!J37+'Summary (8)'!J37+'Summary (9)'!J37+'Summary (10)'!J37</f>
        <v>0</v>
      </c>
      <c r="G30" s="930">
        <f>'Summary - SS'!G30+'Summary Capacity Building'!G30+'Summary - Start Up '!G30+'Summary (4)'!K37+'Summary (5)'!K37+'Summary (6)'!K37+'Summary (7)'!K37+'Summary (8)'!K37+'Summary (9)'!K37+'Summary (10)'!K37</f>
        <v>0</v>
      </c>
      <c r="H30" s="930">
        <f>'Summary - SS'!H30+'Summary Capacity Building'!H30+'Summary - Start Up '!H30+'Summary (4)'!L37+'Summary (5)'!L37+'Summary (6)'!L37+'Summary (7)'!L37+'Summary (8)'!L37+'Summary (9)'!L37+'Summary (10)'!L37</f>
        <v>0</v>
      </c>
      <c r="I30" s="930">
        <f>'Summary - SS'!I30+'Summary Capacity Building'!I30+'Summary - Start Up '!I30+'Summary (4)'!M37+'Summary (5)'!M37+'Summary (6)'!M37+'Summary (7)'!M37+'Summary (8)'!M37+'Summary (9)'!M37+'Summary (10)'!M37</f>
        <v>0</v>
      </c>
      <c r="J30" s="254">
        <f t="shared" si="3"/>
        <v>0</v>
      </c>
    </row>
    <row r="31" spans="1:11" s="32" customFormat="1" hidden="1">
      <c r="A31" s="1214" t="str">
        <f>IF('Summary - SS'!A31:D31&lt;&gt;"",'Summary - SS'!A31:D31,"")</f>
        <v/>
      </c>
      <c r="B31" s="1201"/>
      <c r="C31" s="1201"/>
      <c r="D31" s="1201"/>
      <c r="E31" s="929">
        <f>'Summary - SS'!E31+'Summary Capacity Building'!E31+'Summary - Start Up '!E31+'Summary (4)'!G38+'Summary (5)'!G38+'Summary (6)'!G38+'Summary (7)'!G38+'Summary (8)'!G38+'Summary (9)'!G38+'Summary (10)'!G38</f>
        <v>0</v>
      </c>
      <c r="F31" s="930">
        <f>'Summary - SS'!F31+'Summary Capacity Building'!F31+'Summary - Start Up '!F31+'Summary (4)'!J38+'Summary (5)'!J38+'Summary (6)'!J38+'Summary (7)'!J38+'Summary (8)'!J38+'Summary (9)'!J38+'Summary (10)'!J38</f>
        <v>0</v>
      </c>
      <c r="G31" s="930">
        <f>'Summary - SS'!G31+'Summary Capacity Building'!G31+'Summary - Start Up '!G31+'Summary (4)'!K38+'Summary (5)'!K38+'Summary (6)'!K38+'Summary (7)'!K38+'Summary (8)'!K38+'Summary (9)'!K38+'Summary (10)'!K38</f>
        <v>0</v>
      </c>
      <c r="H31" s="930">
        <f>'Summary - SS'!H31+'Summary Capacity Building'!H31+'Summary - Start Up '!H31+'Summary (4)'!L38+'Summary (5)'!L38+'Summary (6)'!L38+'Summary (7)'!L38+'Summary (8)'!L38+'Summary (9)'!L38+'Summary (10)'!L38</f>
        <v>0</v>
      </c>
      <c r="I31" s="930">
        <f>'Summary - SS'!I31+'Summary Capacity Building'!I31+'Summary - Start Up '!I31+'Summary (4)'!M38+'Summary (5)'!M38+'Summary (6)'!M38+'Summary (7)'!M38+'Summary (8)'!M38+'Summary (9)'!M38+'Summary (10)'!M38</f>
        <v>0</v>
      </c>
      <c r="J31" s="254">
        <f t="shared" si="3"/>
        <v>0</v>
      </c>
    </row>
    <row r="32" spans="1:11" s="32" customFormat="1" hidden="1">
      <c r="A32" s="1214" t="str">
        <f>IF('Summary - SS'!A32:D32&lt;&gt;"",'Summary - SS'!A32:D32,"")</f>
        <v/>
      </c>
      <c r="B32" s="1201"/>
      <c r="C32" s="1201"/>
      <c r="D32" s="1201"/>
      <c r="E32" s="929">
        <f>'Summary - SS'!E32+'Summary Capacity Building'!E32+'Summary - Start Up '!E32+'Summary (4)'!G39+'Summary (5)'!G39+'Summary (6)'!G39+'Summary (7)'!G39+'Summary (8)'!G39+'Summary (9)'!G39+'Summary (10)'!G39</f>
        <v>0</v>
      </c>
      <c r="F32" s="930">
        <f>'Summary - SS'!F32+'Summary Capacity Building'!F32+'Summary - Start Up '!F32+'Summary (4)'!J39+'Summary (5)'!J39+'Summary (6)'!J39+'Summary (7)'!J39+'Summary (8)'!J39+'Summary (9)'!J39+'Summary (10)'!J39</f>
        <v>0</v>
      </c>
      <c r="G32" s="930">
        <f>'Summary - SS'!G32+'Summary Capacity Building'!G32+'Summary - Start Up '!G32+'Summary (4)'!K39+'Summary (5)'!K39+'Summary (6)'!K39+'Summary (7)'!K39+'Summary (8)'!K39+'Summary (9)'!K39+'Summary (10)'!K39</f>
        <v>0</v>
      </c>
      <c r="H32" s="930">
        <f>'Summary - SS'!H32+'Summary Capacity Building'!H32+'Summary - Start Up '!H32+'Summary (4)'!L39+'Summary (5)'!L39+'Summary (6)'!L39+'Summary (7)'!L39+'Summary (8)'!L39+'Summary (9)'!L39+'Summary (10)'!L39</f>
        <v>0</v>
      </c>
      <c r="I32" s="930">
        <f>'Summary - SS'!I32+'Summary Capacity Building'!I32+'Summary - Start Up '!I32+'Summary (4)'!M39+'Summary (5)'!M39+'Summary (6)'!M39+'Summary (7)'!M39+'Summary (8)'!M39+'Summary (9)'!M39+'Summary (10)'!M39</f>
        <v>0</v>
      </c>
      <c r="J32" s="254">
        <f t="shared" si="3"/>
        <v>0</v>
      </c>
    </row>
    <row r="33" spans="1:12" s="32" customFormat="1" hidden="1">
      <c r="A33" s="1214" t="str">
        <f>IF('Summary - SS'!A33:D33&lt;&gt;"",'Summary - SS'!A33:D33,"")</f>
        <v/>
      </c>
      <c r="B33" s="1201"/>
      <c r="C33" s="1201"/>
      <c r="D33" s="1201"/>
      <c r="E33" s="929">
        <f>'Summary - SS'!E33+'Summary Capacity Building'!E33+'Summary - Start Up '!E33+'Summary (4)'!G40+'Summary (5)'!G40+'Summary (6)'!G40+'Summary (7)'!G40+'Summary (8)'!G40+'Summary (9)'!G40+'Summary (10)'!G40</f>
        <v>0</v>
      </c>
      <c r="F33" s="930">
        <f>'Summary - SS'!F33+'Summary Capacity Building'!F33+'Summary - Start Up '!F33+'Summary (4)'!J40+'Summary (5)'!J40+'Summary (6)'!J40+'Summary (7)'!J40+'Summary (8)'!J40+'Summary (9)'!J40+'Summary (10)'!J40</f>
        <v>0</v>
      </c>
      <c r="G33" s="930">
        <f>'Summary - SS'!G33+'Summary Capacity Building'!G33+'Summary - Start Up '!G33+'Summary (4)'!K40+'Summary (5)'!K40+'Summary (6)'!K40+'Summary (7)'!K40+'Summary (8)'!K40+'Summary (9)'!K40+'Summary (10)'!K40</f>
        <v>0</v>
      </c>
      <c r="H33" s="930">
        <f>'Summary - SS'!H33+'Summary Capacity Building'!H33+'Summary - Start Up '!H33+'Summary (4)'!L40+'Summary (5)'!L40+'Summary (6)'!L40+'Summary (7)'!L40+'Summary (8)'!L40+'Summary (9)'!L40+'Summary (10)'!L40</f>
        <v>0</v>
      </c>
      <c r="I33" s="930">
        <f>'Summary - SS'!I33+'Summary Capacity Building'!I33+'Summary - Start Up '!I33+'Summary (4)'!M40+'Summary (5)'!M40+'Summary (6)'!M40+'Summary (7)'!M40+'Summary (8)'!M40+'Summary (9)'!M40+'Summary (10)'!M40</f>
        <v>0</v>
      </c>
      <c r="J33" s="254">
        <f t="shared" si="3"/>
        <v>0</v>
      </c>
    </row>
    <row r="34" spans="1:12" s="32" customFormat="1" hidden="1">
      <c r="A34" s="1214" t="str">
        <f>IF('Summary - SS'!A34:D34&lt;&gt;"",'Summary - SS'!A34:D34,"")</f>
        <v/>
      </c>
      <c r="B34" s="1201"/>
      <c r="C34" s="1201"/>
      <c r="D34" s="1201"/>
      <c r="E34" s="929">
        <f>'Summary - SS'!E34+'Summary Capacity Building'!E34+'Summary - Start Up '!E34+'Summary (4)'!G41+'Summary (5)'!G41+'Summary (6)'!G41+'Summary (7)'!G41+'Summary (8)'!G41+'Summary (9)'!G41+'Summary (10)'!G41</f>
        <v>0</v>
      </c>
      <c r="F34" s="930">
        <f>'Summary - SS'!F34+'Summary Capacity Building'!F34+'Summary - Start Up '!F34+'Summary (4)'!J41+'Summary (5)'!J41+'Summary (6)'!J41+'Summary (7)'!J41+'Summary (8)'!J41+'Summary (9)'!J41+'Summary (10)'!J41</f>
        <v>0</v>
      </c>
      <c r="G34" s="930">
        <f>'Summary - SS'!G34+'Summary Capacity Building'!G34+'Summary - Start Up '!G34+'Summary (4)'!K41+'Summary (5)'!K41+'Summary (6)'!K41+'Summary (7)'!K41+'Summary (8)'!K41+'Summary (9)'!K41+'Summary (10)'!K41</f>
        <v>0</v>
      </c>
      <c r="H34" s="930">
        <f>'Summary - SS'!H34+'Summary Capacity Building'!H34+'Summary - Start Up '!H34+'Summary (4)'!L41+'Summary (5)'!L41+'Summary (6)'!L41+'Summary (7)'!L41+'Summary (8)'!L41+'Summary (9)'!L41+'Summary (10)'!L41</f>
        <v>0</v>
      </c>
      <c r="I34" s="930">
        <f>'Summary - SS'!I34+'Summary Capacity Building'!I34+'Summary - Start Up '!I34+'Summary (4)'!M41+'Summary (5)'!M41+'Summary (6)'!M41+'Summary (7)'!M41+'Summary (8)'!M41+'Summary (9)'!M41+'Summary (10)'!M41</f>
        <v>0</v>
      </c>
      <c r="J34" s="254">
        <f t="shared" si="3"/>
        <v>0</v>
      </c>
    </row>
    <row r="35" spans="1:12" s="32" customFormat="1" hidden="1">
      <c r="A35" s="1214" t="str">
        <f>IF('Summary - SS'!A35:D35&lt;&gt;"",'Summary - SS'!A35:D35,"")</f>
        <v/>
      </c>
      <c r="B35" s="1201"/>
      <c r="C35" s="1201"/>
      <c r="D35" s="1201"/>
      <c r="E35" s="929">
        <f>'Summary - SS'!E35+'Summary Capacity Building'!E35+'Summary - Start Up '!E35+'Summary (4)'!G42+'Summary (5)'!G42+'Summary (6)'!G42+'Summary (7)'!G42+'Summary (8)'!G42+'Summary (9)'!G42+'Summary (10)'!G42</f>
        <v>0</v>
      </c>
      <c r="F35" s="930">
        <f>'Summary - SS'!F35+'Summary Capacity Building'!F35+'Summary - Start Up '!F35+'Summary (4)'!J42+'Summary (5)'!J42+'Summary (6)'!J42+'Summary (7)'!J42+'Summary (8)'!J42+'Summary (9)'!J42+'Summary (10)'!J42</f>
        <v>0</v>
      </c>
      <c r="G35" s="930">
        <f>'Summary - SS'!G35+'Summary Capacity Building'!G35+'Summary - Start Up '!G35+'Summary (4)'!K42+'Summary (5)'!K42+'Summary (6)'!K42+'Summary (7)'!K42+'Summary (8)'!K42+'Summary (9)'!K42+'Summary (10)'!K42</f>
        <v>0</v>
      </c>
      <c r="H35" s="930">
        <f>'Summary - SS'!H35+'Summary Capacity Building'!H35+'Summary - Start Up '!H35+'Summary (4)'!L42+'Summary (5)'!L42+'Summary (6)'!L42+'Summary (7)'!L42+'Summary (8)'!L42+'Summary (9)'!L42+'Summary (10)'!L42</f>
        <v>0</v>
      </c>
      <c r="I35" s="930">
        <f>'Summary - SS'!I35+'Summary Capacity Building'!I35+'Summary - Start Up '!I35+'Summary (4)'!M42+'Summary (5)'!M42+'Summary (6)'!M42+'Summary (7)'!M42+'Summary (8)'!M42+'Summary (9)'!M42+'Summary (10)'!M42</f>
        <v>0</v>
      </c>
      <c r="J35" s="254">
        <f t="shared" si="3"/>
        <v>0</v>
      </c>
    </row>
    <row r="36" spans="1:12" s="32" customFormat="1" hidden="1">
      <c r="A36" s="1214" t="str">
        <f>IF('Summary - SS'!A36:D36&lt;&gt;"",'Summary - SS'!A36:D36,"")</f>
        <v/>
      </c>
      <c r="B36" s="1201"/>
      <c r="C36" s="1201"/>
      <c r="D36" s="1201"/>
      <c r="E36" s="929">
        <f>'Summary - SS'!E36+'Summary Capacity Building'!E36+'Summary - Start Up '!E36+'Summary (4)'!G43+'Summary (5)'!G43+'Summary (6)'!G43+'Summary (7)'!G43+'Summary (8)'!G43+'Summary (9)'!G43+'Summary (10)'!G43</f>
        <v>0</v>
      </c>
      <c r="F36" s="930">
        <f>'Summary - SS'!F36+'Summary Capacity Building'!F36+'Summary - Start Up '!F36+'Summary (4)'!J43+'Summary (5)'!J43+'Summary (6)'!J43+'Summary (7)'!J43+'Summary (8)'!J43+'Summary (9)'!J43+'Summary (10)'!J43</f>
        <v>0</v>
      </c>
      <c r="G36" s="930">
        <f>'Summary - SS'!G36+'Summary Capacity Building'!G36+'Summary - Start Up '!G36+'Summary (4)'!K43+'Summary (5)'!K43+'Summary (6)'!K43+'Summary (7)'!K43+'Summary (8)'!K43+'Summary (9)'!K43+'Summary (10)'!K43</f>
        <v>0</v>
      </c>
      <c r="H36" s="930">
        <f>'Summary - SS'!H36+'Summary Capacity Building'!H36+'Summary - Start Up '!H36+'Summary (4)'!L43+'Summary (5)'!L43+'Summary (6)'!L43+'Summary (7)'!L43+'Summary (8)'!L43+'Summary (9)'!L43+'Summary (10)'!L43</f>
        <v>0</v>
      </c>
      <c r="I36" s="930">
        <f>'Summary - SS'!I36+'Summary Capacity Building'!I36+'Summary - Start Up '!I36+'Summary (4)'!M43+'Summary (5)'!M43+'Summary (6)'!M43+'Summary (7)'!M43+'Summary (8)'!M43+'Summary (9)'!M43+'Summary (10)'!M43</f>
        <v>0</v>
      </c>
      <c r="J36" s="254">
        <f t="shared" si="3"/>
        <v>0</v>
      </c>
    </row>
    <row r="37" spans="1:12" s="32" customFormat="1" hidden="1">
      <c r="A37" s="1214" t="str">
        <f>IF('Summary - SS'!A37:D37&lt;&gt;"",'Summary - SS'!A37:D37,"")</f>
        <v/>
      </c>
      <c r="B37" s="1201"/>
      <c r="C37" s="1201"/>
      <c r="D37" s="1201"/>
      <c r="E37" s="929">
        <f>'Summary - SS'!E37+'Summary Capacity Building'!E37+'Summary - Start Up '!E37+'Summary (4)'!G44+'Summary (5)'!G44+'Summary (6)'!G44+'Summary (7)'!G44+'Summary (8)'!G44+'Summary (9)'!G44+'Summary (10)'!G44</f>
        <v>0</v>
      </c>
      <c r="F37" s="930">
        <f>'Summary - SS'!F37+'Summary Capacity Building'!F37+'Summary - Start Up '!F37+'Summary (4)'!J44+'Summary (5)'!J44+'Summary (6)'!J44+'Summary (7)'!J44+'Summary (8)'!J44+'Summary (9)'!J44+'Summary (10)'!J44</f>
        <v>0</v>
      </c>
      <c r="G37" s="930">
        <f>'Summary - SS'!G37+'Summary Capacity Building'!G37+'Summary - Start Up '!G37+'Summary (4)'!K44+'Summary (5)'!K44+'Summary (6)'!K44+'Summary (7)'!K44+'Summary (8)'!K44+'Summary (9)'!K44+'Summary (10)'!K44</f>
        <v>0</v>
      </c>
      <c r="H37" s="930">
        <f>'Summary - SS'!H37+'Summary Capacity Building'!H37+'Summary - Start Up '!H37+'Summary (4)'!L44+'Summary (5)'!L44+'Summary (6)'!L44+'Summary (7)'!L44+'Summary (8)'!L44+'Summary (9)'!L44+'Summary (10)'!L44</f>
        <v>0</v>
      </c>
      <c r="I37" s="930">
        <f>'Summary - SS'!I37+'Summary Capacity Building'!I37+'Summary - Start Up '!I37+'Summary (4)'!M44+'Summary (5)'!M44+'Summary (6)'!M44+'Summary (7)'!M44+'Summary (8)'!M44+'Summary (9)'!M44+'Summary (10)'!M44</f>
        <v>0</v>
      </c>
      <c r="J37" s="254">
        <f t="shared" si="3"/>
        <v>0</v>
      </c>
    </row>
    <row r="38" spans="1:12" s="32" customFormat="1" hidden="1">
      <c r="A38" s="1214" t="str">
        <f>IF('Summary - SS'!A38:D38&lt;&gt;"",'Summary - SS'!A38:D38,"")</f>
        <v/>
      </c>
      <c r="B38" s="1201"/>
      <c r="C38" s="1201"/>
      <c r="D38" s="1201"/>
      <c r="E38" s="929">
        <f>'Summary - SS'!E38+'Summary Capacity Building'!E38+'Summary - Start Up '!E38+'Summary (4)'!G45+'Summary (5)'!G45+'Summary (6)'!G45+'Summary (7)'!G45+'Summary (8)'!G45+'Summary (9)'!G45+'Summary (10)'!G45</f>
        <v>0</v>
      </c>
      <c r="F38" s="930">
        <f>'Summary - SS'!F38+'Summary Capacity Building'!F38+'Summary - Start Up '!F38+'Summary (4)'!J45+'Summary (5)'!J45+'Summary (6)'!J45+'Summary (7)'!J45+'Summary (8)'!J45+'Summary (9)'!J45+'Summary (10)'!J45</f>
        <v>0</v>
      </c>
      <c r="G38" s="930">
        <f>'Summary - SS'!G38+'Summary Capacity Building'!G38+'Summary - Start Up '!G38+'Summary (4)'!K45+'Summary (5)'!K45+'Summary (6)'!K45+'Summary (7)'!K45+'Summary (8)'!K45+'Summary (9)'!K45+'Summary (10)'!K45</f>
        <v>0</v>
      </c>
      <c r="H38" s="930">
        <f>'Summary - SS'!H38+'Summary Capacity Building'!H38+'Summary - Start Up '!H38+'Summary (4)'!L45+'Summary (5)'!L45+'Summary (6)'!L45+'Summary (7)'!L45+'Summary (8)'!L45+'Summary (9)'!L45+'Summary (10)'!L45</f>
        <v>0</v>
      </c>
      <c r="I38" s="930">
        <f>'Summary - SS'!I38+'Summary Capacity Building'!I38+'Summary - Start Up '!I38+'Summary (4)'!M45+'Summary (5)'!M45+'Summary (6)'!M45+'Summary (7)'!M45+'Summary (8)'!M45+'Summary (9)'!M45+'Summary (10)'!M45</f>
        <v>0</v>
      </c>
      <c r="J38" s="254">
        <f t="shared" si="3"/>
        <v>0</v>
      </c>
    </row>
    <row r="39" spans="1:12" s="32" customFormat="1" hidden="1">
      <c r="A39" s="1214" t="str">
        <f>IF('Summary - SS'!A39:D39&lt;&gt;"",'Summary - SS'!A39:D39,"")</f>
        <v/>
      </c>
      <c r="B39" s="1201"/>
      <c r="C39" s="1201"/>
      <c r="D39" s="1201"/>
      <c r="E39" s="929">
        <f>'Summary - SS'!E39+'Summary Capacity Building'!E39+'Summary - Start Up '!E39+'Summary (4)'!G46+'Summary (5)'!G46+'Summary (6)'!G46+'Summary (7)'!G46+'Summary (8)'!G46+'Summary (9)'!G46+'Summary (10)'!G46</f>
        <v>0</v>
      </c>
      <c r="F39" s="930">
        <f>'Summary - SS'!F39+'Summary Capacity Building'!F39+'Summary - Start Up '!F39+'Summary (4)'!J46+'Summary (5)'!J46+'Summary (6)'!J46+'Summary (7)'!J46+'Summary (8)'!J46+'Summary (9)'!J46+'Summary (10)'!J46</f>
        <v>0</v>
      </c>
      <c r="G39" s="930">
        <f>'Summary - SS'!G39+'Summary Capacity Building'!G39+'Summary - Start Up '!G39+'Summary (4)'!K46+'Summary (5)'!K46+'Summary (6)'!K46+'Summary (7)'!K46+'Summary (8)'!K46+'Summary (9)'!K46+'Summary (10)'!K46</f>
        <v>0</v>
      </c>
      <c r="H39" s="930">
        <f>'Summary - SS'!H39+'Summary Capacity Building'!H39+'Summary - Start Up '!H39+'Summary (4)'!L46+'Summary (5)'!L46+'Summary (6)'!L46+'Summary (7)'!L46+'Summary (8)'!L46+'Summary (9)'!L46+'Summary (10)'!L46</f>
        <v>0</v>
      </c>
      <c r="I39" s="930">
        <f>'Summary - SS'!I39+'Summary Capacity Building'!I39+'Summary - Start Up '!I39+'Summary (4)'!M46+'Summary (5)'!M46+'Summary (6)'!M46+'Summary (7)'!M46+'Summary (8)'!M46+'Summary (9)'!M46+'Summary (10)'!M46</f>
        <v>0</v>
      </c>
      <c r="J39" s="254">
        <f t="shared" si="3"/>
        <v>0</v>
      </c>
    </row>
    <row r="40" spans="1:12" hidden="1">
      <c r="A40" s="1214" t="str">
        <f>IF('Summary - SS'!A40:D40&lt;&gt;"",'Summary - SS'!A40:D40,"")</f>
        <v/>
      </c>
      <c r="B40" s="1201"/>
      <c r="C40" s="1201"/>
      <c r="D40" s="1201"/>
      <c r="E40" s="929">
        <f>'Summary - SS'!E40+'Summary Capacity Building'!E40+'Summary - Start Up '!E40+'Summary (4)'!G47+'Summary (5)'!G47+'Summary (6)'!G47+'Summary (7)'!G47+'Summary (8)'!G47+'Summary (9)'!G47+'Summary (10)'!G47</f>
        <v>0</v>
      </c>
      <c r="F40" s="930">
        <f>'Summary - SS'!F40+'Summary Capacity Building'!F40+'Summary - Start Up '!F40+'Summary (4)'!J47+'Summary (5)'!J47+'Summary (6)'!J47+'Summary (7)'!J47+'Summary (8)'!J47+'Summary (9)'!J47+'Summary (10)'!J47</f>
        <v>0</v>
      </c>
      <c r="G40" s="930">
        <f>'Summary - SS'!G40+'Summary Capacity Building'!G40+'Summary - Start Up '!G40+'Summary (4)'!K47+'Summary (5)'!K47+'Summary (6)'!K47+'Summary (7)'!K47+'Summary (8)'!K47+'Summary (9)'!K47+'Summary (10)'!K47</f>
        <v>0</v>
      </c>
      <c r="H40" s="930">
        <f>'Summary - SS'!H40+'Summary Capacity Building'!H40+'Summary - Start Up '!H40+'Summary (4)'!L47+'Summary (5)'!L47+'Summary (6)'!L47+'Summary (7)'!L47+'Summary (8)'!L47+'Summary (9)'!L47+'Summary (10)'!L47</f>
        <v>0</v>
      </c>
      <c r="I40" s="930">
        <f>'Summary - SS'!I40+'Summary Capacity Building'!I40+'Summary - Start Up '!I40+'Summary (4)'!M47+'Summary (5)'!M47+'Summary (6)'!M47+'Summary (7)'!M47+'Summary (8)'!M47+'Summary (9)'!M47+'Summary (10)'!M47</f>
        <v>0</v>
      </c>
      <c r="J40" s="254">
        <f t="shared" si="3"/>
        <v>0</v>
      </c>
    </row>
    <row r="41" spans="1:12" hidden="1">
      <c r="A41" s="1214" t="str">
        <f>IF('Summary - SS'!A41:D41&lt;&gt;"",'Summary - SS'!A41:D41,"")</f>
        <v/>
      </c>
      <c r="B41" s="1201"/>
      <c r="C41" s="1201"/>
      <c r="D41" s="1201"/>
      <c r="E41" s="929">
        <f>'Summary - SS'!E41+'Summary Capacity Building'!E41+'Summary - Start Up '!E41+'Summary (4)'!G48+'Summary (5)'!G48+'Summary (6)'!G48+'Summary (7)'!G48+'Summary (8)'!G48+'Summary (9)'!G48+'Summary (10)'!G48</f>
        <v>0</v>
      </c>
      <c r="F41" s="930">
        <f>'Summary - SS'!F41+'Summary Capacity Building'!F41+'Summary - Start Up '!F41+'Summary (4)'!J48+'Summary (5)'!J48+'Summary (6)'!J48+'Summary (7)'!J48+'Summary (8)'!J48+'Summary (9)'!J48+'Summary (10)'!J48</f>
        <v>0</v>
      </c>
      <c r="G41" s="930">
        <f>'Summary - SS'!G41+'Summary Capacity Building'!G41+'Summary - Start Up '!G41+'Summary (4)'!K48+'Summary (5)'!K48+'Summary (6)'!K48+'Summary (7)'!K48+'Summary (8)'!K48+'Summary (9)'!K48+'Summary (10)'!K48</f>
        <v>0</v>
      </c>
      <c r="H41" s="930">
        <f>'Summary - SS'!H41+'Summary Capacity Building'!H41+'Summary - Start Up '!H41+'Summary (4)'!L48+'Summary (5)'!L48+'Summary (6)'!L48+'Summary (7)'!L48+'Summary (8)'!L48+'Summary (9)'!L48+'Summary (10)'!L48</f>
        <v>0</v>
      </c>
      <c r="I41" s="930">
        <f>'Summary - SS'!I41+'Summary Capacity Building'!I41+'Summary - Start Up '!I41+'Summary (4)'!M48+'Summary (5)'!M48+'Summary (6)'!M48+'Summary (7)'!M48+'Summary (8)'!M48+'Summary (9)'!M48+'Summary (10)'!M48</f>
        <v>0</v>
      </c>
      <c r="J41" s="254">
        <f t="shared" si="3"/>
        <v>0</v>
      </c>
    </row>
    <row r="42" spans="1:12" hidden="1">
      <c r="A42" s="1214" t="str">
        <f>IF('Summary - SS'!A42:D42&lt;&gt;"",'Summary - SS'!A42:D42,"")</f>
        <v/>
      </c>
      <c r="B42" s="1201"/>
      <c r="C42" s="1201"/>
      <c r="D42" s="1201"/>
      <c r="E42" s="929">
        <f>'Summary - SS'!E42+'Summary Capacity Building'!E42+'Summary - Start Up '!E42+'Summary (4)'!G49+'Summary (5)'!G49+'Summary (6)'!G49+'Summary (7)'!G49+'Summary (8)'!G49+'Summary (9)'!G49+'Summary (10)'!G49</f>
        <v>0</v>
      </c>
      <c r="F42" s="930">
        <f>'Summary - SS'!F42+'Summary Capacity Building'!F42+'Summary - Start Up '!F42+'Summary (4)'!J49+'Summary (5)'!J49+'Summary (6)'!J49+'Summary (7)'!J49+'Summary (8)'!J49+'Summary (9)'!J49+'Summary (10)'!J49</f>
        <v>0</v>
      </c>
      <c r="G42" s="930">
        <f>'Summary - SS'!G42+'Summary Capacity Building'!G42+'Summary - Start Up '!G42+'Summary (4)'!K49+'Summary (5)'!K49+'Summary (6)'!K49+'Summary (7)'!K49+'Summary (8)'!K49+'Summary (9)'!K49+'Summary (10)'!K49</f>
        <v>0</v>
      </c>
      <c r="H42" s="930">
        <f>'Summary - SS'!H42+'Summary Capacity Building'!H42+'Summary - Start Up '!H42+'Summary (4)'!L49+'Summary (5)'!L49+'Summary (6)'!L49+'Summary (7)'!L49+'Summary (8)'!L49+'Summary (9)'!L49+'Summary (10)'!L49</f>
        <v>0</v>
      </c>
      <c r="I42" s="930">
        <f>'Summary - SS'!I42+'Summary Capacity Building'!I42+'Summary - Start Up '!I42+'Summary (4)'!M49+'Summary (5)'!M49+'Summary (6)'!M49+'Summary (7)'!M49+'Summary (8)'!M49+'Summary (9)'!M49+'Summary (10)'!M49</f>
        <v>0</v>
      </c>
      <c r="J42" s="254">
        <f t="shared" si="3"/>
        <v>0</v>
      </c>
    </row>
    <row r="43" spans="1:12" hidden="1">
      <c r="A43" s="1214" t="str">
        <f>IF('Summary - SS'!A43:D43&lt;&gt;"",'Summary - SS'!A43:D43,"")</f>
        <v/>
      </c>
      <c r="B43" s="1201"/>
      <c r="C43" s="1201"/>
      <c r="D43" s="1201"/>
      <c r="E43" s="929">
        <f>'Summary - SS'!E43+'Summary Capacity Building'!E43+'Summary - Start Up '!E43+'Summary (4)'!G50+'Summary (5)'!G50+'Summary (6)'!G50+'Summary (7)'!G50+'Summary (8)'!G50+'Summary (9)'!G50+'Summary (10)'!G50</f>
        <v>0</v>
      </c>
      <c r="F43" s="930">
        <f>'Summary - SS'!F43+'Summary Capacity Building'!F43+'Summary - Start Up '!F43+'Summary (4)'!J50+'Summary (5)'!J50+'Summary (6)'!J50+'Summary (7)'!J50+'Summary (8)'!J50+'Summary (9)'!J50+'Summary (10)'!J50</f>
        <v>0</v>
      </c>
      <c r="G43" s="930">
        <f>'Summary - SS'!G43+'Summary Capacity Building'!G43+'Summary - Start Up '!G43+'Summary (4)'!K50+'Summary (5)'!K50+'Summary (6)'!K50+'Summary (7)'!K50+'Summary (8)'!K50+'Summary (9)'!K50+'Summary (10)'!K50</f>
        <v>0</v>
      </c>
      <c r="H43" s="930">
        <f>'Summary - SS'!H43+'Summary Capacity Building'!H43+'Summary - Start Up '!H43+'Summary (4)'!L50+'Summary (5)'!L50+'Summary (6)'!L50+'Summary (7)'!L50+'Summary (8)'!L50+'Summary (9)'!L50+'Summary (10)'!L50</f>
        <v>0</v>
      </c>
      <c r="I43" s="930">
        <f>'Summary - SS'!I43+'Summary Capacity Building'!I43+'Summary - Start Up '!I43+'Summary (4)'!M50+'Summary (5)'!M50+'Summary (6)'!M50+'Summary (7)'!M50+'Summary (8)'!M50+'Summary (9)'!M50+'Summary (10)'!M50</f>
        <v>0</v>
      </c>
      <c r="J43" s="254">
        <f t="shared" si="3"/>
        <v>0</v>
      </c>
    </row>
    <row r="44" spans="1:12" hidden="1">
      <c r="A44" s="1214" t="str">
        <f>IF('Summary - SS'!A44:D44&lt;&gt;"",'Summary - SS'!A44:D44,"")</f>
        <v/>
      </c>
      <c r="B44" s="1201"/>
      <c r="C44" s="1201"/>
      <c r="D44" s="1201"/>
      <c r="E44" s="929">
        <f>'Summary - SS'!E44+'Summary Capacity Building'!E44+'Summary - Start Up '!E44+'Summary (4)'!G51+'Summary (5)'!G51+'Summary (6)'!G51+'Summary (7)'!G51+'Summary (8)'!G51+'Summary (9)'!G51+'Summary (10)'!G51</f>
        <v>0</v>
      </c>
      <c r="F44" s="930">
        <f>'Summary - SS'!F44+'Summary Capacity Building'!F44+'Summary - Start Up '!F44+'Summary (4)'!J51+'Summary (5)'!J51+'Summary (6)'!J51+'Summary (7)'!J51+'Summary (8)'!J51+'Summary (9)'!J51+'Summary (10)'!J51</f>
        <v>0</v>
      </c>
      <c r="G44" s="930">
        <f>'Summary - SS'!G44+'Summary Capacity Building'!G44+'Summary - Start Up '!G44+'Summary (4)'!K51+'Summary (5)'!K51+'Summary (6)'!K51+'Summary (7)'!K51+'Summary (8)'!K51+'Summary (9)'!K51+'Summary (10)'!K51</f>
        <v>0</v>
      </c>
      <c r="H44" s="930">
        <f>'Summary - SS'!H44+'Summary Capacity Building'!H44+'Summary - Start Up '!H44+'Summary (4)'!L51+'Summary (5)'!L51+'Summary (6)'!L51+'Summary (7)'!L51+'Summary (8)'!L51+'Summary (9)'!L51+'Summary (10)'!L51</f>
        <v>0</v>
      </c>
      <c r="I44" s="930">
        <f>'Summary - SS'!I44+'Summary Capacity Building'!I44+'Summary - Start Up '!I44+'Summary (4)'!M51+'Summary (5)'!M51+'Summary (6)'!M51+'Summary (7)'!M51+'Summary (8)'!M51+'Summary (9)'!M51+'Summary (10)'!M51</f>
        <v>0</v>
      </c>
      <c r="J44" s="254">
        <f t="shared" si="3"/>
        <v>0</v>
      </c>
    </row>
    <row r="45" spans="1:12" hidden="1">
      <c r="A45" s="1214" t="str">
        <f>IF('Summary - SS'!A45:D45&lt;&gt;"",'Summary - SS'!A45:D45,"")</f>
        <v/>
      </c>
      <c r="B45" s="1201"/>
      <c r="C45" s="1201"/>
      <c r="D45" s="1201"/>
      <c r="E45" s="929">
        <f>'Summary - SS'!E45+'Summary Capacity Building'!E45+'Summary - Start Up '!E45+'Summary (4)'!G52+'Summary (5)'!G52+'Summary (6)'!G52+'Summary (7)'!G52+'Summary (8)'!G52+'Summary (9)'!G52+'Summary (10)'!G52</f>
        <v>0</v>
      </c>
      <c r="F45" s="930">
        <f>'Summary - SS'!F45+'Summary Capacity Building'!F45+'Summary - Start Up '!F45+'Summary (4)'!J52+'Summary (5)'!J52+'Summary (6)'!J52+'Summary (7)'!J52+'Summary (8)'!J52+'Summary (9)'!J52+'Summary (10)'!J52</f>
        <v>0</v>
      </c>
      <c r="G45" s="930">
        <f>'Summary - SS'!G45+'Summary Capacity Building'!G45+'Summary - Start Up '!G45+'Summary (4)'!K52+'Summary (5)'!K52+'Summary (6)'!K52+'Summary (7)'!K52+'Summary (8)'!K52+'Summary (9)'!K52+'Summary (10)'!K52</f>
        <v>0</v>
      </c>
      <c r="H45" s="930">
        <f>'Summary - SS'!H45+'Summary Capacity Building'!H45+'Summary - Start Up '!H45+'Summary (4)'!L52+'Summary (5)'!L52+'Summary (6)'!L52+'Summary (7)'!L52+'Summary (8)'!L52+'Summary (9)'!L52+'Summary (10)'!L52</f>
        <v>0</v>
      </c>
      <c r="I45" s="930">
        <f>'Summary - SS'!I45+'Summary Capacity Building'!I45+'Summary - Start Up '!I45+'Summary (4)'!M52+'Summary (5)'!M52+'Summary (6)'!M52+'Summary (7)'!M52+'Summary (8)'!M52+'Summary (9)'!M52+'Summary (10)'!M52</f>
        <v>0</v>
      </c>
      <c r="J45" s="254">
        <f t="shared" si="3"/>
        <v>0</v>
      </c>
    </row>
    <row r="46" spans="1:12" s="32" customFormat="1">
      <c r="A46" s="1193" t="s">
        <v>272</v>
      </c>
      <c r="B46" s="1193"/>
      <c r="C46" s="1193"/>
      <c r="D46" s="1193"/>
      <c r="E46" s="43">
        <f>'Summary - SS'!E46+'Summary Capacity Building'!E46+'Summary - Start Up '!E46+'Summary (4)'!G53+'Summary (5)'!G53+'Summary (6)'!G53+'Summary (7)'!G53+'Summary (8)'!G53</f>
        <v>109200</v>
      </c>
      <c r="F46" s="43">
        <f>'Summary - SS'!F46+'Summary Capacity Building'!F46+'Summary - Start Up '!F46+'Summary (4)'!H53+'Summary (5)'!H53+'Summary (6)'!H53+'Summary (7)'!H53+'Summary (8)'!H53</f>
        <v>655200</v>
      </c>
      <c r="G46" s="671">
        <f>'Summary - SS'!G46+'Summary Capacity Building'!G46+'Summary - Start Up '!G46+'Summary (4)'!M53+'Summary (5)'!M53+'Summary (6)'!M53+'Summary (7)'!M53+'Summary (8)'!M53</f>
        <v>655200</v>
      </c>
      <c r="H46" s="671">
        <f>'Summary - SS'!H46+'Summary Capacity Building'!H46+'Summary - Start Up '!H46+'Summary (4)'!N53+'Summary (5)'!N53+'Summary (6)'!N53+'Summary (7)'!N53+'Summary (8)'!N53</f>
        <v>655200</v>
      </c>
      <c r="I46" s="671">
        <f>'Summary - SS'!I46+'Summary Capacity Building'!I46+'Summary - Start Up '!I46+'Summary (4)'!O53+'Summary (5)'!O53+'Summary (6)'!O53+'Summary (7)'!O53+'Summary (8)'!O53</f>
        <v>655200</v>
      </c>
      <c r="J46" s="280">
        <f>SUM(E46:I46)</f>
        <v>2730000</v>
      </c>
      <c r="K46" s="184"/>
      <c r="L46" s="184"/>
    </row>
    <row r="47" spans="1:12" s="32" customFormat="1" ht="11.25" customHeight="1">
      <c r="A47" s="1306"/>
      <c r="B47" s="1306"/>
      <c r="C47" s="1306"/>
      <c r="D47" s="1306"/>
      <c r="E47" s="616"/>
      <c r="F47" s="616"/>
      <c r="G47" s="616"/>
      <c r="H47" s="616"/>
      <c r="I47" s="616"/>
      <c r="J47" s="617"/>
      <c r="K47" s="183"/>
    </row>
    <row r="48" spans="1:12">
      <c r="A48" s="1320" t="s">
        <v>273</v>
      </c>
      <c r="B48" s="1308"/>
      <c r="C48" s="1308"/>
      <c r="D48" s="1308"/>
      <c r="E48" s="425"/>
      <c r="F48" s="425"/>
      <c r="G48" s="425"/>
      <c r="H48" s="425"/>
      <c r="I48" s="425"/>
      <c r="J48" s="425"/>
    </row>
    <row r="49" spans="1:12">
      <c r="A49" s="1318" t="str">
        <f>IF('Summary - SS'!A49:D49&lt;&gt;"",'Summary - SS'!A49:D49,"")</f>
        <v/>
      </c>
      <c r="B49" s="1318"/>
      <c r="C49" s="1318"/>
      <c r="D49" s="1318"/>
      <c r="E49" s="270">
        <f>'Summary - SS'!E49+'Summary Capacity Building'!E49+'Summary - Start Up '!E49+'Summary (4)'!G56+'Summary (5)'!G56+'Summary (6)'!G56+'Summary (7)'!G56+'Summary (8)'!G56</f>
        <v>0</v>
      </c>
      <c r="F49" s="393">
        <f>'Summary - SS'!F49+'Summary Capacity Building'!F49+'Summary - Start Up '!F49+'Summary (4)'!J56+'Summary (5)'!J56+'Summary (6)'!J56+'Summary (7)'!J56+'Summary (8)'!J56</f>
        <v>0</v>
      </c>
      <c r="G49" s="929">
        <f>'Summary - SS'!G49+'Summary Capacity Building'!G49+'Summary - Start Up '!G49+'Summary (4)'!M56+'Summary (5)'!M56+'Summary (6)'!M56+'Summary (7)'!M56+'Summary (8)'!M56</f>
        <v>0</v>
      </c>
      <c r="H49" s="929">
        <f>'Summary - SS'!H49+'Summary Capacity Building'!H49+'Summary - Start Up '!H49+'Summary (4)'!N56+'Summary (5)'!N56+'Summary (6)'!N56+'Summary (7)'!N56+'Summary (8)'!N56</f>
        <v>0</v>
      </c>
      <c r="I49" s="929">
        <f>'Summary - SS'!I49+'Summary Capacity Building'!I49+'Summary - Start Up '!I49+'Summary (4)'!O56+'Summary (5)'!O56+'Summary (6)'!O56+'Summary (7)'!O56+'Summary (8)'!O56</f>
        <v>0</v>
      </c>
      <c r="J49" s="909">
        <f t="shared" ref="J49:J53" si="4">SUM(E49:I49)</f>
        <v>0</v>
      </c>
      <c r="L49" s="46"/>
    </row>
    <row r="50" spans="1:12">
      <c r="A50" s="1318"/>
      <c r="B50" s="1318"/>
      <c r="C50" s="1318"/>
      <c r="D50" s="1318"/>
      <c r="E50" s="270">
        <f>'Summary - SS'!E50+'Summary Capacity Building'!E50+'Summary - Start Up '!E50+'Summary (4)'!G57+'Summary (5)'!G57+'Summary (6)'!G57+'Summary (7)'!G57+'Summary (8)'!G57</f>
        <v>0</v>
      </c>
      <c r="F50" s="393">
        <f>'Summary - SS'!F50+'Summary Capacity Building'!F50+'Summary - Start Up '!F50+'Summary (4)'!J57+'Summary (5)'!J57+'Summary (6)'!J57+'Summary (7)'!J57+'Summary (8)'!J57</f>
        <v>0</v>
      </c>
      <c r="G50" s="929">
        <f>'Summary - SS'!G50+'Summary Capacity Building'!G50+'Summary - Start Up '!G50+'Summary (4)'!M57+'Summary (5)'!M57+'Summary (6)'!M57+'Summary (7)'!M57+'Summary (8)'!M57</f>
        <v>0</v>
      </c>
      <c r="H50" s="929">
        <f>'Summary - SS'!H50+'Summary Capacity Building'!H50+'Summary - Start Up '!H50+'Summary (4)'!N57+'Summary (5)'!N57+'Summary (6)'!N57+'Summary (7)'!N57+'Summary (8)'!N57</f>
        <v>0</v>
      </c>
      <c r="I50" s="929">
        <f>'Summary - SS'!I50+'Summary Capacity Building'!I50+'Summary - Start Up '!I50+'Summary (4)'!O57+'Summary (5)'!O57+'Summary (6)'!O57+'Summary (7)'!O57+'Summary (8)'!O57</f>
        <v>0</v>
      </c>
      <c r="J50" s="909">
        <f t="shared" si="4"/>
        <v>0</v>
      </c>
      <c r="L50" s="41"/>
    </row>
    <row r="51" spans="1:12">
      <c r="A51" s="1318" t="str">
        <f>IF('Summary - SS'!A51:D51&lt;&gt;"",'Summary - SS'!A51:D51,"")</f>
        <v/>
      </c>
      <c r="B51" s="1318"/>
      <c r="C51" s="1318"/>
      <c r="D51" s="1318"/>
      <c r="E51" s="270">
        <f>'Summary - SS'!E51+'Summary Capacity Building'!E51+'Summary - Start Up '!E51+'Summary (4)'!G58+'Summary (5)'!G58+'Summary (6)'!G58+'Summary (7)'!G58+'Summary (8)'!G58</f>
        <v>0</v>
      </c>
      <c r="F51" s="393">
        <f>'Summary - SS'!F51+'Summary Capacity Building'!F51+'Summary - Start Up '!F51+'Summary (4)'!J58+'Summary (5)'!J58+'Summary (6)'!J58+'Summary (7)'!J58+'Summary (8)'!J58</f>
        <v>0</v>
      </c>
      <c r="G51" s="929">
        <f>'Summary - SS'!G51+'Summary Capacity Building'!G51+'Summary - Start Up '!G51+'Summary (4)'!M58+'Summary (5)'!M58+'Summary (6)'!M58+'Summary (7)'!M58+'Summary (8)'!M58</f>
        <v>0</v>
      </c>
      <c r="H51" s="929">
        <f>'Summary - SS'!H51+'Summary Capacity Building'!H51+'Summary - Start Up '!H51+'Summary (4)'!N58+'Summary (5)'!N58+'Summary (6)'!N58+'Summary (7)'!N58+'Summary (8)'!N58</f>
        <v>0</v>
      </c>
      <c r="I51" s="929">
        <f>'Summary - SS'!I51+'Summary Capacity Building'!I51+'Summary - Start Up '!I51+'Summary (4)'!O58+'Summary (5)'!O58+'Summary (6)'!O58+'Summary (7)'!O58+'Summary (8)'!O58</f>
        <v>0</v>
      </c>
      <c r="J51" s="909">
        <f t="shared" si="4"/>
        <v>0</v>
      </c>
      <c r="L51" s="41"/>
    </row>
    <row r="52" spans="1:12">
      <c r="A52" s="1318" t="str">
        <f>IF('Summary - SS'!A52:D52&lt;&gt;"",'Summary - SS'!A52:D52,"")</f>
        <v/>
      </c>
      <c r="B52" s="1318"/>
      <c r="C52" s="1318"/>
      <c r="D52" s="1318"/>
      <c r="E52" s="270">
        <f>'Summary - SS'!E52+'Summary Capacity Building'!E52+'Summary - Start Up '!E52+'Summary (4)'!G59+'Summary (5)'!G59+'Summary (6)'!G59+'Summary (7)'!G59+'Summary (8)'!G59</f>
        <v>0</v>
      </c>
      <c r="F52" s="393">
        <f>'Summary - SS'!F52+'Summary Capacity Building'!F52+'Summary - Start Up '!F52+'Summary (4)'!J59+'Summary (5)'!J59+'Summary (6)'!J59+'Summary (7)'!J59+'Summary (8)'!J59</f>
        <v>0</v>
      </c>
      <c r="G52" s="929">
        <f>'Summary - SS'!G52+'Summary Capacity Building'!G52+'Summary - Start Up '!G52+'Summary (4)'!M59+'Summary (5)'!M59+'Summary (6)'!M59+'Summary (7)'!M59+'Summary (8)'!M59</f>
        <v>0</v>
      </c>
      <c r="H52" s="929">
        <f>'Summary - SS'!H52+'Summary Capacity Building'!H52+'Summary - Start Up '!H52+'Summary (4)'!N59+'Summary (5)'!N59+'Summary (6)'!N59+'Summary (7)'!N59+'Summary (8)'!N59</f>
        <v>0</v>
      </c>
      <c r="I52" s="929">
        <f>'Summary - SS'!I52+'Summary Capacity Building'!I52+'Summary - Start Up '!I52+'Summary (4)'!O59+'Summary (5)'!O59+'Summary (6)'!O59+'Summary (7)'!O59+'Summary (8)'!O59</f>
        <v>0</v>
      </c>
      <c r="J52" s="909">
        <f t="shared" si="4"/>
        <v>0</v>
      </c>
    </row>
    <row r="53" spans="1:12">
      <c r="A53" s="1307" t="s">
        <v>274</v>
      </c>
      <c r="B53" s="1307"/>
      <c r="C53" s="1307"/>
      <c r="D53" s="1307"/>
      <c r="E53" s="425">
        <f>'Summary - SS'!E53+'Summary Capacity Building'!E53+'Summary - Start Up '!E53+'Summary (4)'!G60+'Summary (5)'!G60+'Summary (6)'!G60+'Summary (7)'!G60+'Summary (8)'!G60</f>
        <v>0</v>
      </c>
      <c r="F53" s="425">
        <f>'Summary - SS'!F53+'Summary Capacity Building'!F53+'Summary - Start Up '!F53+'Summary (4)'!H60+'Summary (5)'!H60+'Summary (6)'!H60+'Summary (7)'!H60+'Summary (8)'!H60</f>
        <v>0</v>
      </c>
      <c r="G53" s="931">
        <f>'Summary - SS'!G53+'Summary Capacity Building'!G53+'Summary - Start Up '!G53+'Summary (4)'!M60+'Summary (5)'!M60+'Summary (6)'!M60+'Summary (7)'!M60+'Summary (8)'!M60</f>
        <v>0</v>
      </c>
      <c r="H53" s="931">
        <f>'Summary - SS'!H53+'Summary Capacity Building'!H53+'Summary - Start Up '!H53+'Summary (4)'!N60+'Summary (5)'!N60+'Summary (6)'!N60+'Summary (7)'!N60+'Summary (8)'!N60</f>
        <v>0</v>
      </c>
      <c r="I53" s="931">
        <f>'Summary - SS'!I53+'Summary Capacity Building'!I53+'Summary - Start Up '!I53+'Summary (4)'!O60+'Summary (5)'!O60+'Summary (6)'!O60+'Summary (7)'!O60+'Summary (8)'!O60</f>
        <v>0</v>
      </c>
      <c r="J53" s="909">
        <f t="shared" si="4"/>
        <v>0</v>
      </c>
    </row>
    <row r="54" spans="1:12" ht="18" customHeight="1">
      <c r="A54" s="1193"/>
      <c r="B54" s="1193"/>
      <c r="C54" s="1193"/>
      <c r="D54" s="1193"/>
      <c r="E54" s="425"/>
      <c r="F54" s="425"/>
      <c r="G54" s="425"/>
      <c r="H54" s="425"/>
      <c r="I54" s="425"/>
      <c r="J54" s="425"/>
    </row>
    <row r="55" spans="1:12" s="32" customFormat="1" ht="18" customHeight="1">
      <c r="A55" s="1193" t="s">
        <v>275</v>
      </c>
      <c r="B55" s="1193"/>
      <c r="C55" s="1193"/>
      <c r="D55" s="1193"/>
      <c r="E55" s="255">
        <f t="shared" ref="E55:I55" si="5">E46+E53</f>
        <v>109200</v>
      </c>
      <c r="F55" s="255">
        <f t="shared" si="5"/>
        <v>655200</v>
      </c>
      <c r="G55" s="255">
        <f t="shared" si="5"/>
        <v>655200</v>
      </c>
      <c r="H55" s="255">
        <f t="shared" si="5"/>
        <v>655200</v>
      </c>
      <c r="I55" s="255">
        <f t="shared" si="5"/>
        <v>655200</v>
      </c>
      <c r="J55" s="255">
        <f t="shared" ref="J55" si="6">SUM(E55:I55)</f>
        <v>2730000</v>
      </c>
    </row>
    <row r="56" spans="1:12">
      <c r="A56" s="1201" t="s">
        <v>276</v>
      </c>
      <c r="B56" s="1201"/>
      <c r="C56" s="1201"/>
      <c r="D56" s="1201"/>
      <c r="E56" s="932">
        <f>IF(AND(E55-E24&gt;-2,E55-E24&lt;2),0,E55-E24)</f>
        <v>109200</v>
      </c>
      <c r="F56" s="932">
        <f>IF(AND(F55-F24&gt;-4,F55-F24&lt;4),0,F55-F24)</f>
        <v>655200</v>
      </c>
      <c r="G56" s="932">
        <f>IF(AND(G55-G24&gt;-4,G55-G24&lt;4),0,G55-G24)</f>
        <v>655200</v>
      </c>
      <c r="H56" s="932">
        <f>IF(AND(H55-H24&gt;-4,H55-H24&lt;4),0,H55-H24)</f>
        <v>655200</v>
      </c>
      <c r="I56" s="932">
        <f>IF(AND(I55-I24&gt;-4,I55-I24&lt;4),0,I55-I24)</f>
        <v>655200</v>
      </c>
      <c r="J56" s="933">
        <f>IF(AND(J55-J24&gt;-4,J55-J24&lt;4),0,J55-J24)</f>
        <v>2730000</v>
      </c>
      <c r="K56" s="46"/>
      <c r="L56" s="46"/>
    </row>
    <row r="57" spans="1:12" ht="12.95" customHeight="1">
      <c r="A57" s="48"/>
      <c r="B57" s="48"/>
      <c r="C57" s="48"/>
      <c r="D57" s="48"/>
      <c r="E57" s="618"/>
      <c r="F57" s="618"/>
      <c r="G57" s="618"/>
      <c r="H57" s="618"/>
      <c r="I57" s="618"/>
      <c r="J57" s="935"/>
      <c r="K57" s="489"/>
    </row>
    <row r="58" spans="1:12" ht="17.25" customHeight="1">
      <c r="A58" s="1201" t="s">
        <v>277</v>
      </c>
      <c r="B58" s="1201"/>
      <c r="C58" s="1201"/>
      <c r="D58" s="1201"/>
      <c r="E58" s="934">
        <f>'Salary Detail - SS'!F57+'Salary Detail Capacity Building'!F57+'Salary Detail - Start Up '!F57+'Salary Detail (4)'!F59+'Salary Detail (5)'!F59+'Salary Detail (6)'!F59+'Salary Detail (7)'!F59+'Salary Detail (8)'!F59+'Salary Detail (9)'!F59+'Salary Detail (10)'!F59</f>
        <v>0</v>
      </c>
      <c r="F58" s="934">
        <f>'Salary Detail - SS'!K57+'Salary Detail Capacity Building'!K57+'Salary Detail - Start Up '!K57+'Salary Detail (4)'!M59+'Salary Detail (5)'!M59+'Salary Detail (6)'!M59+'Salary Detail (7)'!M59+'Salary Detail (8)'!M59+'Salary Detail (9)'!M59+'Salary Detail (10)'!M59</f>
        <v>0</v>
      </c>
      <c r="G58" s="934">
        <f>'Salary Detail - SS'!P57+'Salary Detail Capacity Building'!P57+'Salary Detail - Start Up '!P57+'Salary Detail (4)'!T59+'Salary Detail (5)'!T59+'Salary Detail (6)'!T59+'Salary Detail (7)'!T59+'Salary Detail (8)'!T59</f>
        <v>0</v>
      </c>
      <c r="H58" s="934">
        <f>'Salary Detail - SS'!U57+'Salary Detail Capacity Building'!U57+'Salary Detail - Start Up '!W57+'Salary Detail (4)'!AA59+'Salary Detail (5)'!AA59+'Salary Detail (6)'!AA59+'Salary Detail (7)'!AA59+'Salary Detail (8)'!AA59+'Salary Detail (9)'!AA59+'Salary Detail (10)'!AA59</f>
        <v>0</v>
      </c>
      <c r="I58" s="934">
        <f>'Salary Detail - SS'!Z57+'Salary Detail Capacity Building'!Z57+'Salary Detail - Start Up '!AD57+'Salary Detail (4)'!AH59+'Salary Detail (5)'!AH59+'Salary Detail (6)'!AH59+'Salary Detail (7)'!AH59+'Salary Detail (8)'!AH59+'Salary Detail (9)'!AH59+'Salary Detail (10)'!AH59</f>
        <v>0</v>
      </c>
    </row>
    <row r="59" spans="1:12" ht="12.95" customHeight="1">
      <c r="A59" s="508"/>
      <c r="B59" s="508"/>
      <c r="C59" s="508"/>
      <c r="D59" s="508"/>
    </row>
    <row r="60" spans="1:12" s="73" customFormat="1" ht="20.100000000000001" customHeight="1">
      <c r="A60" s="808" t="s">
        <v>278</v>
      </c>
      <c r="B60" s="1707" t="str">
        <f>IF('Summary - SS'!B60:D60&lt;&gt;"",'Summary - SS'!B60:D60,"")</f>
        <v/>
      </c>
      <c r="C60" s="1707"/>
      <c r="D60" s="1707"/>
      <c r="J60" s="809"/>
    </row>
    <row r="61" spans="1:12" s="73" customFormat="1" ht="20.100000000000001" customHeight="1">
      <c r="A61" s="808" t="s">
        <v>279</v>
      </c>
      <c r="B61" s="1707" t="str">
        <f>IF('Summary - SS'!B61:D61&lt;&gt;"",'Summary - SS'!B61:D61,"")</f>
        <v/>
      </c>
      <c r="C61" s="1707"/>
      <c r="D61" s="1707"/>
      <c r="J61" s="809"/>
    </row>
    <row r="62" spans="1:12" s="73" customFormat="1" ht="17.25" customHeight="1">
      <c r="A62" s="808" t="s">
        <v>280</v>
      </c>
      <c r="B62" s="1707" t="str">
        <f>IF('Summary - SS'!B62:D62&lt;&gt;"",'Summary - SS'!B62:D62,"")</f>
        <v/>
      </c>
      <c r="C62" s="1707"/>
      <c r="D62" s="1707"/>
    </row>
    <row r="63" spans="1:12" s="73" customFormat="1" ht="17.25" customHeight="1">
      <c r="A63" s="808" t="s">
        <v>281</v>
      </c>
      <c r="B63" s="1707" t="str">
        <f>IF('Summary - SS'!B63:D63&lt;&gt;"",'Summary - SS'!B63:D63,"")</f>
        <v/>
      </c>
      <c r="C63" s="1707"/>
      <c r="D63" s="1707"/>
    </row>
    <row r="64" spans="1:12" ht="17.25" customHeight="1">
      <c r="A64" s="1193"/>
      <c r="B64" s="1193"/>
      <c r="C64" s="1193"/>
      <c r="D64" s="830"/>
    </row>
    <row r="65" spans="1:10"/>
    <row r="66" spans="1:10"/>
    <row r="76" spans="1:10" hidden="1">
      <c r="A76" s="49" t="s">
        <v>231</v>
      </c>
      <c r="B76" s="49"/>
      <c r="C76" s="49"/>
      <c r="D76" s="49"/>
      <c r="E76" s="49">
        <v>1</v>
      </c>
      <c r="F76" s="49">
        <f>E76+1</f>
        <v>2</v>
      </c>
      <c r="G76" s="49">
        <f>F76+1</f>
        <v>3</v>
      </c>
      <c r="H76" s="49">
        <f>G76+1</f>
        <v>4</v>
      </c>
      <c r="I76" s="49">
        <f>H76+1</f>
        <v>5</v>
      </c>
      <c r="J76" s="49">
        <f>$D$5</f>
        <v>5</v>
      </c>
    </row>
    <row r="77" spans="1:10" hidden="1">
      <c r="A77" s="252" t="s">
        <v>232</v>
      </c>
      <c r="B77" s="49"/>
      <c r="C77" s="49"/>
      <c r="D77" s="49"/>
      <c r="E77" s="50">
        <f>'Summary - SS'!E80</f>
        <v>45413</v>
      </c>
      <c r="F77" s="50">
        <f>'Summary - SS'!F80</f>
        <v>45474</v>
      </c>
      <c r="G77" s="50">
        <f>'Summary - SS'!G80</f>
        <v>45839</v>
      </c>
      <c r="H77" s="50">
        <f>'Summary - SS'!H80</f>
        <v>46204</v>
      </c>
      <c r="I77" s="50">
        <f>'Summary - SS'!I80</f>
        <v>46569</v>
      </c>
      <c r="J77" s="50"/>
    </row>
    <row r="78" spans="1:10" hidden="1">
      <c r="A78" s="252" t="s">
        <v>233</v>
      </c>
      <c r="B78" s="49"/>
      <c r="C78" s="49"/>
      <c r="D78" s="49"/>
      <c r="E78" s="50">
        <f>'Summary - SS'!E81</f>
        <v>45473</v>
      </c>
      <c r="F78" s="50">
        <f>'Summary - SS'!F81</f>
        <v>45838</v>
      </c>
      <c r="G78" s="50">
        <f>'Summary - SS'!G81</f>
        <v>46203</v>
      </c>
      <c r="H78" s="50">
        <f>'Summary - SS'!H81</f>
        <v>46568</v>
      </c>
      <c r="I78" s="50">
        <f>'Summary - SS'!I81</f>
        <v>46934</v>
      </c>
      <c r="J78" s="50"/>
    </row>
    <row r="79" spans="1:10" ht="13.5" hidden="1" customHeight="1">
      <c r="A79" s="49" t="s">
        <v>220</v>
      </c>
      <c r="B79" s="49"/>
      <c r="C79" s="49"/>
      <c r="D79" s="49"/>
      <c r="E79" s="50" t="str">
        <f t="shared" ref="E79:J79" si="7">$B$3</f>
        <v/>
      </c>
      <c r="F79" s="50" t="str">
        <f t="shared" si="7"/>
        <v/>
      </c>
      <c r="G79" s="50" t="str">
        <f t="shared" si="7"/>
        <v/>
      </c>
      <c r="H79" s="50" t="str">
        <f t="shared" si="7"/>
        <v/>
      </c>
      <c r="I79" s="50" t="str">
        <f t="shared" si="7"/>
        <v/>
      </c>
      <c r="J79" s="50" t="str">
        <f t="shared" si="7"/>
        <v/>
      </c>
    </row>
    <row r="80" spans="1:10" hidden="1">
      <c r="A80" s="226"/>
    </row>
    <row r="81" spans="10:10" hidden="1">
      <c r="J81" s="33" t="str">
        <f>TEXT($B$5,"m/d/yyyy")</f>
        <v>5/1/2024</v>
      </c>
    </row>
    <row r="82" spans="10:10" hidden="1">
      <c r="J82" s="33" t="str">
        <f>TEXT($C$5,"m/d/yyyy")</f>
        <v>6/30/2028</v>
      </c>
    </row>
  </sheetData>
  <sheetProtection formatCells="0" formatColumns="0" formatRows="0" insertHyperlinks="0" sort="0" autoFilter="0" pivotTables="0"/>
  <mergeCells count="54">
    <mergeCell ref="B63:D63"/>
    <mergeCell ref="A64:C64"/>
    <mergeCell ref="A45:D45"/>
    <mergeCell ref="B61:D61"/>
    <mergeCell ref="A55:D55"/>
    <mergeCell ref="A56:D56"/>
    <mergeCell ref="A58:D58"/>
    <mergeCell ref="B60:D60"/>
    <mergeCell ref="B62:D62"/>
    <mergeCell ref="A4:A5"/>
    <mergeCell ref="A34:D34"/>
    <mergeCell ref="A52:D52"/>
    <mergeCell ref="A53:D53"/>
    <mergeCell ref="A54:D54"/>
    <mergeCell ref="A51:D51"/>
    <mergeCell ref="A27:D27"/>
    <mergeCell ref="A28:D28"/>
    <mergeCell ref="A40:D40"/>
    <mergeCell ref="A43:D43"/>
    <mergeCell ref="A44:D44"/>
    <mergeCell ref="A46:D46"/>
    <mergeCell ref="A47:D47"/>
    <mergeCell ref="A48:D48"/>
    <mergeCell ref="A49:D49"/>
    <mergeCell ref="A50:D50"/>
    <mergeCell ref="A41:D41"/>
    <mergeCell ref="A42:D42"/>
    <mergeCell ref="B6:D6"/>
    <mergeCell ref="B7:D7"/>
    <mergeCell ref="A20:D20"/>
    <mergeCell ref="A21:D21"/>
    <mergeCell ref="A22:D22"/>
    <mergeCell ref="B8:D8"/>
    <mergeCell ref="B11:D11"/>
    <mergeCell ref="A15:D15"/>
    <mergeCell ref="A16:D16"/>
    <mergeCell ref="A17:D17"/>
    <mergeCell ref="A18:D18"/>
    <mergeCell ref="A19:D19"/>
    <mergeCell ref="J13:J14"/>
    <mergeCell ref="A36:D36"/>
    <mergeCell ref="A37:D37"/>
    <mergeCell ref="A38:D38"/>
    <mergeCell ref="A39:D39"/>
    <mergeCell ref="A29:D29"/>
    <mergeCell ref="A30:D30"/>
    <mergeCell ref="A31:D31"/>
    <mergeCell ref="A32:D32"/>
    <mergeCell ref="A33:D33"/>
    <mergeCell ref="A24:D24"/>
    <mergeCell ref="A26:D26"/>
    <mergeCell ref="A35:D35"/>
    <mergeCell ref="A25:D25"/>
    <mergeCell ref="A23:D23"/>
  </mergeCells>
  <conditionalFormatting sqref="A13:I13 K13:XFD13">
    <cfRule type="cellIs" dxfId="539" priority="6" operator="notEqual">
      <formula>"12 Months"</formula>
    </cfRule>
  </conditionalFormatting>
  <conditionalFormatting sqref="E56:J56">
    <cfRule type="cellIs" dxfId="538" priority="17" operator="notBetween">
      <formula>-2</formula>
      <formula>2</formula>
    </cfRule>
  </conditionalFormatting>
  <dataValidations count="1">
    <dataValidation errorStyle="warning" allowBlank="1" showInputMessage="1" showErrorMessage="1" sqref="A49:D53" xr:uid="{00000000-0002-0000-0200-000000000000}"/>
  </dataValidations>
  <printOptions horizontalCentered="1" headings="1"/>
  <pageMargins left="0.25" right="0.25" top="0.75" bottom="0.75" header="0.3" footer="0.3"/>
  <pageSetup scale="20" fitToHeight="0" orientation="landscape" r:id="rId1"/>
  <headerFooter alignWithMargins="0">
    <oddFoote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customXml/itemProps2.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DBD744-5F6F-4E82-9F6D-70F4D263A4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80</vt:i4>
      </vt:variant>
    </vt:vector>
  </HeadingPairs>
  <TitlesOfParts>
    <vt:vector size="129" baseType="lpstr">
      <vt:lpstr>Update Log</vt:lpstr>
      <vt:lpstr>READ ME</vt:lpstr>
      <vt:lpstr>Dropdown Lists</vt:lpstr>
      <vt:lpstr>Budget History</vt:lpstr>
      <vt:lpstr>Site Lists</vt:lpstr>
      <vt:lpstr>Subcontractors</vt:lpstr>
      <vt:lpstr>Number Served</vt:lpstr>
      <vt:lpstr>HUD Requirements</vt:lpstr>
      <vt:lpstr>Summary (ALL Budgets)</vt:lpstr>
      <vt:lpstr>Summary - SS</vt:lpstr>
      <vt:lpstr>Operating Detail - SS</vt:lpstr>
      <vt:lpstr>Salary Detail - SS</vt:lpstr>
      <vt:lpstr>Budget Narrative - SS</vt:lpstr>
      <vt:lpstr>Summary Capacity Building</vt:lpstr>
      <vt:lpstr>Salary Detail Capacity Building</vt:lpstr>
      <vt:lpstr>Operating Detail Capacity Build</vt:lpstr>
      <vt:lpstr>Budget Narrative Capacity Build</vt:lpstr>
      <vt:lpstr>Summary - Start Up </vt:lpstr>
      <vt:lpstr>Salary Detail - Start Up </vt:lpstr>
      <vt:lpstr>Operating Detail - Start Up </vt:lpstr>
      <vt:lpstr>Budget Narrative - Start Up </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Summary (9)</vt:lpstr>
      <vt:lpstr>Salary Detail (9)</vt:lpstr>
      <vt:lpstr>Operating Detail (9)</vt:lpstr>
      <vt:lpstr>Budget Narrative (9)</vt:lpstr>
      <vt:lpstr>Summary (10)</vt:lpstr>
      <vt:lpstr>Salary Detail (10)</vt:lpstr>
      <vt:lpstr>Operating Detail (10)</vt:lpstr>
      <vt:lpstr>Budget Narrative (10)</vt:lpstr>
      <vt:lpstr>'Budget Narrative - SS'!Print_Area</vt:lpstr>
      <vt:lpstr>'Budget Narrative - Start Up '!Print_Area</vt:lpstr>
      <vt:lpstr>'Budget Narrative (10)'!Print_Area</vt:lpstr>
      <vt:lpstr>'Budget Narrative (4)'!Print_Area</vt:lpstr>
      <vt:lpstr>'Budget Narrative (5)'!Print_Area</vt:lpstr>
      <vt:lpstr>'Budget Narrative (6)'!Print_Area</vt:lpstr>
      <vt:lpstr>'Budget Narrative (7)'!Print_Area</vt:lpstr>
      <vt:lpstr>'Budget Narrative (8)'!Print_Area</vt:lpstr>
      <vt:lpstr>'Budget Narrative (9)'!Print_Area</vt:lpstr>
      <vt:lpstr>'Budget Narrative Capacity Build'!Print_Area</vt:lpstr>
      <vt:lpstr>'HUD Requirements'!Print_Area</vt:lpstr>
      <vt:lpstr>'Number Served'!Print_Area</vt:lpstr>
      <vt:lpstr>'Operating Detail - SS'!Print_Area</vt:lpstr>
      <vt:lpstr>'Operating Detail - Start Up '!Print_Area</vt:lpstr>
      <vt:lpstr>'Operating Detail (10)'!Print_Area</vt:lpstr>
      <vt:lpstr>'Operating Detail (4)'!Print_Area</vt:lpstr>
      <vt:lpstr>'Operating Detail (5)'!Print_Area</vt:lpstr>
      <vt:lpstr>'Operating Detail (6)'!Print_Area</vt:lpstr>
      <vt:lpstr>'Operating Detail (7)'!Print_Area</vt:lpstr>
      <vt:lpstr>'Operating Detail (8)'!Print_Area</vt:lpstr>
      <vt:lpstr>'Operating Detail (9)'!Print_Area</vt:lpstr>
      <vt:lpstr>'Operating Detail Capacity Build'!Print_Area</vt:lpstr>
      <vt:lpstr>'Salary Detail - SS'!Print_Area</vt:lpstr>
      <vt:lpstr>'Salary Detail - Start Up '!Print_Area</vt:lpstr>
      <vt:lpstr>'Salary Detail (10)'!Print_Area</vt:lpstr>
      <vt:lpstr>'Salary Detail (4)'!Print_Area</vt:lpstr>
      <vt:lpstr>'Salary Detail (5)'!Print_Area</vt:lpstr>
      <vt:lpstr>'Salary Detail (6)'!Print_Area</vt:lpstr>
      <vt:lpstr>'Salary Detail (7)'!Print_Area</vt:lpstr>
      <vt:lpstr>'Salary Detail (8)'!Print_Area</vt:lpstr>
      <vt:lpstr>'Salary Detail (9)'!Print_Area</vt:lpstr>
      <vt:lpstr>'Salary Detail Capacity Building'!Print_Area</vt:lpstr>
      <vt:lpstr>'Site Lists'!Print_Area</vt:lpstr>
      <vt:lpstr>Subcontractors!Print_Area</vt:lpstr>
      <vt:lpstr>'Summary - SS'!Print_Area</vt:lpstr>
      <vt:lpstr>'Summary - Start Up '!Print_Area</vt:lpstr>
      <vt:lpstr>'Summary (10)'!Print_Area</vt:lpstr>
      <vt:lpstr>'Summary (4)'!Print_Area</vt:lpstr>
      <vt:lpstr>'Summary (5)'!Print_Area</vt:lpstr>
      <vt:lpstr>'Summary (6)'!Print_Area</vt:lpstr>
      <vt:lpstr>'Summary (7)'!Print_Area</vt:lpstr>
      <vt:lpstr>'Summary (8)'!Print_Area</vt:lpstr>
      <vt:lpstr>'Summary (9)'!Print_Area</vt:lpstr>
      <vt:lpstr>'Summary (ALL Budgets)'!Print_Area</vt:lpstr>
      <vt:lpstr>'Summary Capacity Building'!Print_Area</vt:lpstr>
      <vt:lpstr>'HUD Requirements'!Print_Titles</vt:lpstr>
      <vt:lpstr>'Number Served'!Print_Titles</vt:lpstr>
      <vt:lpstr>'Operating Detail - SS'!Print_Titles</vt:lpstr>
      <vt:lpstr>'Operating Detail - Start Up '!Print_Titles</vt:lpstr>
      <vt:lpstr>'Operating Detail (10)'!Print_Titles</vt:lpstr>
      <vt:lpstr>'Operating Detail (4)'!Print_Titles</vt:lpstr>
      <vt:lpstr>'Operating Detail (5)'!Print_Titles</vt:lpstr>
      <vt:lpstr>'Operating Detail (6)'!Print_Titles</vt:lpstr>
      <vt:lpstr>'Operating Detail (7)'!Print_Titles</vt:lpstr>
      <vt:lpstr>'Operating Detail (8)'!Print_Titles</vt:lpstr>
      <vt:lpstr>'Operating Detail (9)'!Print_Titles</vt:lpstr>
      <vt:lpstr>'Operating Detail Capacity Build'!Print_Titles</vt:lpstr>
      <vt:lpstr>'Salary Detail - SS'!Print_Titles</vt:lpstr>
      <vt:lpstr>'Salary Detail - Start Up '!Print_Titles</vt:lpstr>
      <vt:lpstr>'Salary Detail (10)'!Print_Titles</vt:lpstr>
      <vt:lpstr>'Salary Detail (4)'!Print_Titles</vt:lpstr>
      <vt:lpstr>'Salary Detail (5)'!Print_Titles</vt:lpstr>
      <vt:lpstr>'Salary Detail (6)'!Print_Titles</vt:lpstr>
      <vt:lpstr>'Salary Detail (7)'!Print_Titles</vt:lpstr>
      <vt:lpstr>'Salary Detail (8)'!Print_Titles</vt:lpstr>
      <vt:lpstr>'Salary Detail (9)'!Print_Titles</vt:lpstr>
      <vt:lpstr>'Salary Detail Capacity Building'!Print_Titles</vt:lpstr>
      <vt:lpstr>'Site Lists'!Print_Titles</vt:lpstr>
      <vt:lpstr>Subcontractors!Print_Titles</vt:lpstr>
      <vt:lpstr>'Summary - SS'!Print_Titles</vt:lpstr>
      <vt:lpstr>'Summary - Start Up '!Print_Titles</vt:lpstr>
      <vt:lpstr>'Summary (10)'!Print_Titles</vt:lpstr>
      <vt:lpstr>'Summary (4)'!Print_Titles</vt:lpstr>
      <vt:lpstr>'Summary (5)'!Print_Titles</vt:lpstr>
      <vt:lpstr>'Summary (6)'!Print_Titles</vt:lpstr>
      <vt:lpstr>'Summary (7)'!Print_Titles</vt:lpstr>
      <vt:lpstr>'Summary (8)'!Print_Titles</vt:lpstr>
      <vt:lpstr>'Summary (9)'!Print_Titles</vt:lpstr>
      <vt:lpstr>'Summary (ALL Budgets)'!Print_Titles</vt:lpstr>
      <vt:lpstr>'Summary Capacity Building'!Print_Titles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Elhams, Majda (HOM)</cp:lastModifiedBy>
  <cp:revision/>
  <dcterms:created xsi:type="dcterms:W3CDTF">1999-02-11T17:54:21Z</dcterms:created>
  <dcterms:modified xsi:type="dcterms:W3CDTF">2023-11-07T01:05:05Z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